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Александр\Documents\Саша\Бизнес Анализ\Печи Вигор-3\1.3 Бизнес план (со шкафом, собств. пр-во)\"/>
    </mc:Choice>
  </mc:AlternateContent>
  <xr:revisionPtr revIDLastSave="0" documentId="13_ncr:1_{E40715F3-EBBF-4386-8773-D11886FD566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По подразделениям" sheetId="2" r:id="rId1"/>
    <sheet name="По категориям" sheetId="1" r:id="rId2"/>
    <sheet name="Формирование себестоимости" sheetId="3" r:id="rId3"/>
    <sheet name="По сменам" sheetId="5" r:id="rId4"/>
    <sheet name="Для ФМ расходы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4" l="1"/>
  <c r="F15" i="4"/>
  <c r="F16" i="4"/>
  <c r="A15" i="4"/>
  <c r="B15" i="4"/>
  <c r="C15" i="4"/>
  <c r="D15" i="4"/>
  <c r="E15" i="4"/>
  <c r="A16" i="4"/>
  <c r="B16" i="4"/>
  <c r="C16" i="4"/>
  <c r="D16" i="4"/>
  <c r="E16" i="4"/>
  <c r="E14" i="4"/>
  <c r="D14" i="4"/>
  <c r="C14" i="4"/>
  <c r="B14" i="4"/>
  <c r="A14" i="4"/>
  <c r="A5" i="5"/>
  <c r="B5" i="5"/>
  <c r="C5" i="5"/>
  <c r="E5" i="5"/>
  <c r="F5" i="5" s="1"/>
  <c r="A16" i="5"/>
  <c r="B16" i="5"/>
  <c r="C16" i="5"/>
  <c r="D16" i="5"/>
  <c r="E16" i="5"/>
  <c r="A17" i="5"/>
  <c r="B17" i="5"/>
  <c r="C17" i="5"/>
  <c r="D17" i="5"/>
  <c r="E17" i="5"/>
  <c r="E15" i="5"/>
  <c r="D15" i="5"/>
  <c r="C15" i="5"/>
  <c r="B15" i="5"/>
  <c r="A15" i="5"/>
  <c r="F18" i="3"/>
  <c r="D18" i="3"/>
  <c r="F15" i="3"/>
  <c r="F16" i="3"/>
  <c r="F17" i="3"/>
  <c r="C16" i="3"/>
  <c r="C17" i="3"/>
  <c r="A16" i="3"/>
  <c r="B16" i="3"/>
  <c r="D16" i="3"/>
  <c r="E16" i="3"/>
  <c r="A17" i="3"/>
  <c r="B17" i="3"/>
  <c r="D17" i="3"/>
  <c r="E17" i="3"/>
  <c r="E15" i="3"/>
  <c r="D15" i="3"/>
  <c r="C15" i="3"/>
  <c r="B15" i="3"/>
  <c r="D14" i="1"/>
  <c r="D15" i="1"/>
  <c r="D13" i="1"/>
  <c r="A15" i="3"/>
  <c r="G14" i="1"/>
  <c r="G15" i="1"/>
  <c r="G13" i="1"/>
  <c r="E16" i="1"/>
  <c r="A14" i="1"/>
  <c r="E14" i="1"/>
  <c r="F14" i="1"/>
  <c r="A15" i="1"/>
  <c r="E15" i="1"/>
  <c r="F15" i="1"/>
  <c r="F13" i="1"/>
  <c r="E13" i="1"/>
  <c r="A13" i="1"/>
  <c r="F26" i="2"/>
  <c r="F27" i="2"/>
  <c r="F28" i="2"/>
  <c r="D29" i="2"/>
  <c r="B36" i="5"/>
  <c r="A36" i="5"/>
  <c r="C35" i="5"/>
  <c r="B35" i="5"/>
  <c r="A35" i="5"/>
  <c r="B34" i="5"/>
  <c r="B33" i="5"/>
  <c r="B32" i="5"/>
  <c r="B31" i="5"/>
  <c r="B30" i="5"/>
  <c r="C27" i="5"/>
  <c r="B27" i="5"/>
  <c r="A27" i="5"/>
  <c r="C26" i="5"/>
  <c r="B26" i="5"/>
  <c r="A26" i="5"/>
  <c r="C23" i="5"/>
  <c r="B23" i="5"/>
  <c r="B22" i="5"/>
  <c r="B21" i="5"/>
  <c r="C20" i="5"/>
  <c r="B20" i="5"/>
  <c r="C19" i="5"/>
  <c r="B19" i="5"/>
  <c r="E14" i="5"/>
  <c r="D14" i="5"/>
  <c r="C14" i="5"/>
  <c r="B14" i="5"/>
  <c r="D12" i="5"/>
  <c r="C12" i="5"/>
  <c r="B12" i="5"/>
  <c r="A12" i="5"/>
  <c r="C11" i="5"/>
  <c r="B11" i="5"/>
  <c r="A11" i="5"/>
  <c r="C10" i="5"/>
  <c r="B10" i="5"/>
  <c r="A10" i="5"/>
  <c r="B9" i="5"/>
  <c r="B8" i="5"/>
  <c r="A8" i="5"/>
  <c r="B7" i="5"/>
  <c r="B6" i="5"/>
  <c r="B4" i="5"/>
  <c r="B3" i="5"/>
  <c r="B2" i="5"/>
  <c r="F17" i="5" l="1"/>
  <c r="F15" i="5"/>
  <c r="F16" i="5"/>
  <c r="G16" i="1"/>
  <c r="F14" i="5"/>
  <c r="C19" i="4" l="1"/>
  <c r="A19" i="4"/>
  <c r="F12" i="1"/>
  <c r="B36" i="3"/>
  <c r="B32" i="4" s="1"/>
  <c r="A36" i="3"/>
  <c r="A32" i="4" s="1"/>
  <c r="B31" i="3"/>
  <c r="B27" i="4" s="1"/>
  <c r="B32" i="3"/>
  <c r="B28" i="4" s="1"/>
  <c r="B33" i="3"/>
  <c r="B29" i="4" s="1"/>
  <c r="B34" i="3"/>
  <c r="B30" i="4" s="1"/>
  <c r="A35" i="3"/>
  <c r="A31" i="4" s="1"/>
  <c r="B35" i="3"/>
  <c r="B31" i="4" s="1"/>
  <c r="C35" i="3"/>
  <c r="C31" i="4" s="1"/>
  <c r="B30" i="3"/>
  <c r="B26" i="4" s="1"/>
  <c r="A27" i="3"/>
  <c r="A25" i="4" s="1"/>
  <c r="B27" i="3"/>
  <c r="B25" i="4" s="1"/>
  <c r="C27" i="3"/>
  <c r="C25" i="4" s="1"/>
  <c r="C26" i="3"/>
  <c r="C24" i="4" s="1"/>
  <c r="B26" i="3"/>
  <c r="B24" i="4" s="1"/>
  <c r="A26" i="3"/>
  <c r="A24" i="4" s="1"/>
  <c r="B23" i="3"/>
  <c r="B22" i="4" s="1"/>
  <c r="C23" i="3"/>
  <c r="C22" i="4" s="1"/>
  <c r="B20" i="3"/>
  <c r="B18" i="4" s="1"/>
  <c r="C20" i="3"/>
  <c r="C18" i="4" s="1"/>
  <c r="B21" i="3"/>
  <c r="B20" i="4" s="1"/>
  <c r="B22" i="3"/>
  <c r="B21" i="4" s="1"/>
  <c r="B19" i="3"/>
  <c r="B17" i="4" s="1"/>
  <c r="C19" i="3"/>
  <c r="C17" i="4" s="1"/>
  <c r="E14" i="3"/>
  <c r="E13" i="4" s="1"/>
  <c r="D14" i="3"/>
  <c r="D13" i="4" s="1"/>
  <c r="C14" i="3"/>
  <c r="C13" i="4" s="1"/>
  <c r="B14" i="3"/>
  <c r="B13" i="4" s="1"/>
  <c r="B36" i="2"/>
  <c r="B3" i="3"/>
  <c r="B3" i="4" s="1"/>
  <c r="B4" i="3"/>
  <c r="B4" i="4" s="1"/>
  <c r="A5" i="3"/>
  <c r="A5" i="4" s="1"/>
  <c r="B5" i="3"/>
  <c r="B5" i="4" s="1"/>
  <c r="B6" i="3"/>
  <c r="B6" i="4" s="1"/>
  <c r="B7" i="3"/>
  <c r="B7" i="4" s="1"/>
  <c r="A8" i="3"/>
  <c r="A8" i="4" s="1"/>
  <c r="B8" i="3"/>
  <c r="B8" i="4" s="1"/>
  <c r="B9" i="3"/>
  <c r="B9" i="4" s="1"/>
  <c r="A10" i="3"/>
  <c r="A10" i="4" s="1"/>
  <c r="B10" i="3"/>
  <c r="B10" i="4" s="1"/>
  <c r="C10" i="3"/>
  <c r="C10" i="4" s="1"/>
  <c r="A11" i="3"/>
  <c r="A11" i="4" s="1"/>
  <c r="B11" i="3"/>
  <c r="B11" i="4" s="1"/>
  <c r="C11" i="3"/>
  <c r="C11" i="4" s="1"/>
  <c r="A12" i="3"/>
  <c r="A12" i="4" s="1"/>
  <c r="B12" i="3"/>
  <c r="B12" i="4" s="1"/>
  <c r="C12" i="3"/>
  <c r="C12" i="4" s="1"/>
  <c r="D12" i="3"/>
  <c r="D12" i="4" s="1"/>
  <c r="B2" i="3"/>
  <c r="B2" i="4" s="1"/>
  <c r="D24" i="1"/>
  <c r="F30" i="1"/>
  <c r="E34" i="5" s="1"/>
  <c r="E30" i="1"/>
  <c r="D34" i="5" s="1"/>
  <c r="D30" i="1"/>
  <c r="A30" i="1"/>
  <c r="F29" i="1"/>
  <c r="E33" i="5" s="1"/>
  <c r="D29" i="1"/>
  <c r="A29" i="1"/>
  <c r="E42" i="2"/>
  <c r="D7" i="2"/>
  <c r="D5" i="2"/>
  <c r="C5" i="2"/>
  <c r="F28" i="1"/>
  <c r="E32" i="5" s="1"/>
  <c r="E28" i="1"/>
  <c r="D28" i="1"/>
  <c r="A28" i="1"/>
  <c r="E27" i="1"/>
  <c r="D31" i="5" s="1"/>
  <c r="F27" i="1"/>
  <c r="D27" i="1"/>
  <c r="D26" i="1"/>
  <c r="A27" i="1"/>
  <c r="A26" i="1"/>
  <c r="F23" i="1"/>
  <c r="E23" i="1"/>
  <c r="D23" i="1"/>
  <c r="C23" i="1"/>
  <c r="A23" i="1"/>
  <c r="F22" i="1"/>
  <c r="E23" i="5" s="1"/>
  <c r="E22" i="1"/>
  <c r="A22" i="1"/>
  <c r="A21" i="1"/>
  <c r="D21" i="1"/>
  <c r="E21" i="1"/>
  <c r="D22" i="5" s="1"/>
  <c r="F21" i="1"/>
  <c r="E22" i="5" s="1"/>
  <c r="F20" i="1"/>
  <c r="E21" i="5" s="1"/>
  <c r="E20" i="1"/>
  <c r="D21" i="5" s="1"/>
  <c r="D20" i="1"/>
  <c r="A20" i="1"/>
  <c r="F19" i="1"/>
  <c r="E19" i="1"/>
  <c r="D19" i="1"/>
  <c r="A19" i="1"/>
  <c r="A18" i="1"/>
  <c r="E18" i="1"/>
  <c r="F18" i="1"/>
  <c r="F17" i="1"/>
  <c r="E19" i="5" s="1"/>
  <c r="E17" i="1"/>
  <c r="A17" i="1"/>
  <c r="D9" i="1"/>
  <c r="D3" i="1"/>
  <c r="D4" i="1"/>
  <c r="D5" i="1"/>
  <c r="D6" i="1"/>
  <c r="D7" i="1"/>
  <c r="D8" i="1"/>
  <c r="D2" i="1"/>
  <c r="F9" i="1"/>
  <c r="E9" i="1"/>
  <c r="A9" i="1"/>
  <c r="A7" i="1"/>
  <c r="A6" i="1"/>
  <c r="F7" i="1"/>
  <c r="E7" i="1"/>
  <c r="E6" i="1"/>
  <c r="F6" i="1"/>
  <c r="A3" i="1"/>
  <c r="E3" i="1"/>
  <c r="F3" i="1"/>
  <c r="A4" i="1"/>
  <c r="E4" i="1"/>
  <c r="F4" i="1"/>
  <c r="F2" i="1"/>
  <c r="E2" i="1"/>
  <c r="A2" i="1"/>
  <c r="C34" i="2"/>
  <c r="C29" i="2"/>
  <c r="C36" i="2"/>
  <c r="C7" i="2"/>
  <c r="C9" i="2"/>
  <c r="C11" i="2"/>
  <c r="F38" i="2"/>
  <c r="D41" i="2"/>
  <c r="F40" i="2"/>
  <c r="G12" i="1" s="1"/>
  <c r="F21" i="2"/>
  <c r="G4" i="1" s="1"/>
  <c r="F31" i="2"/>
  <c r="F32" i="2"/>
  <c r="G9" i="1" s="1"/>
  <c r="F33" i="2"/>
  <c r="F30" i="2"/>
  <c r="D34" i="2"/>
  <c r="F24" i="2"/>
  <c r="G7" i="1" s="1"/>
  <c r="F19" i="2"/>
  <c r="G2" i="1" s="1"/>
  <c r="F20" i="2"/>
  <c r="D9" i="2"/>
  <c r="F10" i="2"/>
  <c r="E33" i="1"/>
  <c r="D35" i="5" s="1"/>
  <c r="E32" i="1"/>
  <c r="E31" i="1"/>
  <c r="E29" i="1"/>
  <c r="E26" i="1"/>
  <c r="D30" i="5" s="1"/>
  <c r="E24" i="1"/>
  <c r="E11" i="1"/>
  <c r="D11" i="5" s="1"/>
  <c r="E10" i="1"/>
  <c r="D10" i="5" s="1"/>
  <c r="E8" i="1"/>
  <c r="E5" i="1"/>
  <c r="F33" i="1"/>
  <c r="E35" i="5" s="1"/>
  <c r="F32" i="1"/>
  <c r="E27" i="5" s="1"/>
  <c r="F31" i="1"/>
  <c r="E26" i="5" s="1"/>
  <c r="F26" i="1"/>
  <c r="E30" i="5" s="1"/>
  <c r="F24" i="1"/>
  <c r="F11" i="1"/>
  <c r="F10" i="1"/>
  <c r="F8" i="1"/>
  <c r="F5" i="1"/>
  <c r="D36" i="2"/>
  <c r="F35" i="2"/>
  <c r="F39" i="2"/>
  <c r="F37" i="2"/>
  <c r="F25" i="2"/>
  <c r="F23" i="2"/>
  <c r="F22" i="2"/>
  <c r="F18" i="2"/>
  <c r="D17" i="2"/>
  <c r="F16" i="2"/>
  <c r="F15" i="2"/>
  <c r="D14" i="2"/>
  <c r="F13" i="2"/>
  <c r="F12" i="2"/>
  <c r="D11" i="2"/>
  <c r="F6" i="2"/>
  <c r="F7" i="2" s="1"/>
  <c r="F4" i="2"/>
  <c r="F3" i="2"/>
  <c r="F8" i="2"/>
  <c r="F9" i="2" s="1"/>
  <c r="F2" i="2"/>
  <c r="G3" i="1" l="1"/>
  <c r="F29" i="2"/>
  <c r="A3" i="3"/>
  <c r="A3" i="4" s="1"/>
  <c r="A3" i="5"/>
  <c r="C3" i="3"/>
  <c r="C3" i="4" s="1"/>
  <c r="C3" i="5"/>
  <c r="B13" i="3"/>
  <c r="B19" i="4" s="1"/>
  <c r="B13" i="5"/>
  <c r="E5" i="3"/>
  <c r="E5" i="4" s="1"/>
  <c r="D26" i="3"/>
  <c r="D24" i="4" s="1"/>
  <c r="D26" i="5"/>
  <c r="D2" i="3"/>
  <c r="D2" i="4" s="1"/>
  <c r="D2" i="5"/>
  <c r="E6" i="3"/>
  <c r="E6" i="4" s="1"/>
  <c r="E6" i="5"/>
  <c r="E9" i="3"/>
  <c r="E9" i="4" s="1"/>
  <c r="E9" i="5"/>
  <c r="C9" i="3"/>
  <c r="C9" i="4" s="1"/>
  <c r="C9" i="5"/>
  <c r="F22" i="5"/>
  <c r="C13" i="3"/>
  <c r="C13" i="5"/>
  <c r="F34" i="5"/>
  <c r="A14" i="3"/>
  <c r="A13" i="4" s="1"/>
  <c r="A14" i="5"/>
  <c r="E8" i="3"/>
  <c r="E8" i="4" s="1"/>
  <c r="E8" i="5"/>
  <c r="E10" i="3"/>
  <c r="E10" i="4" s="1"/>
  <c r="E10" i="5"/>
  <c r="F10" i="5" s="1"/>
  <c r="D8" i="3"/>
  <c r="D8" i="4" s="1"/>
  <c r="D8" i="5"/>
  <c r="F35" i="5"/>
  <c r="E4" i="3"/>
  <c r="E4" i="4" s="1"/>
  <c r="E4" i="5"/>
  <c r="D7" i="3"/>
  <c r="D7" i="4" s="1"/>
  <c r="D7" i="5"/>
  <c r="C8" i="3"/>
  <c r="C8" i="4" s="1"/>
  <c r="C8" i="5"/>
  <c r="D19" i="3"/>
  <c r="D17" i="4" s="1"/>
  <c r="D19" i="5"/>
  <c r="A22" i="3"/>
  <c r="A21" i="4" s="1"/>
  <c r="A22" i="5"/>
  <c r="E13" i="3"/>
  <c r="E19" i="4" s="1"/>
  <c r="E13" i="5"/>
  <c r="C32" i="3"/>
  <c r="C28" i="4" s="1"/>
  <c r="C32" i="5"/>
  <c r="C36" i="3"/>
  <c r="C32" i="4" s="1"/>
  <c r="C36" i="5"/>
  <c r="D33" i="3"/>
  <c r="D29" i="4" s="1"/>
  <c r="D33" i="5"/>
  <c r="F33" i="5" s="1"/>
  <c r="D5" i="3"/>
  <c r="D5" i="4" s="1"/>
  <c r="D27" i="3"/>
  <c r="D25" i="4" s="1"/>
  <c r="D27" i="5"/>
  <c r="F27" i="5" s="1"/>
  <c r="C2" i="3"/>
  <c r="C2" i="4" s="1"/>
  <c r="C2" i="5"/>
  <c r="D13" i="3"/>
  <c r="D19" i="4" s="1"/>
  <c r="D13" i="5"/>
  <c r="D4" i="3"/>
  <c r="D4" i="4" s="1"/>
  <c r="D4" i="5"/>
  <c r="E7" i="3"/>
  <c r="E7" i="4" s="1"/>
  <c r="E7" i="5"/>
  <c r="C7" i="3"/>
  <c r="C7" i="4" s="1"/>
  <c r="C7" i="5"/>
  <c r="A21" i="3"/>
  <c r="A20" i="4" s="1"/>
  <c r="A21" i="5"/>
  <c r="A23" i="3"/>
  <c r="A22" i="4" s="1"/>
  <c r="A23" i="5"/>
  <c r="A30" i="3"/>
  <c r="A26" i="4" s="1"/>
  <c r="A30" i="5"/>
  <c r="D32" i="3"/>
  <c r="D28" i="4" s="1"/>
  <c r="D32" i="5"/>
  <c r="F32" i="5" s="1"/>
  <c r="A33" i="3"/>
  <c r="A29" i="4" s="1"/>
  <c r="A33" i="5"/>
  <c r="C34" i="3"/>
  <c r="C30" i="4" s="1"/>
  <c r="C34" i="5"/>
  <c r="C22" i="3"/>
  <c r="C21" i="4" s="1"/>
  <c r="C22" i="5"/>
  <c r="E11" i="3"/>
  <c r="E11" i="4" s="1"/>
  <c r="E11" i="5"/>
  <c r="F11" i="5" s="1"/>
  <c r="E12" i="3"/>
  <c r="E12" i="4" s="1"/>
  <c r="F12" i="4" s="1"/>
  <c r="E12" i="5"/>
  <c r="F12" i="5" s="1"/>
  <c r="E2" i="3"/>
  <c r="E2" i="4" s="1"/>
  <c r="E2" i="5"/>
  <c r="D6" i="3"/>
  <c r="D6" i="4" s="1"/>
  <c r="D6" i="5"/>
  <c r="A19" i="3"/>
  <c r="A17" i="4" s="1"/>
  <c r="A19" i="5"/>
  <c r="A32" i="3"/>
  <c r="A28" i="4" s="1"/>
  <c r="A32" i="5"/>
  <c r="A4" i="3"/>
  <c r="A4" i="4" s="1"/>
  <c r="A4" i="5"/>
  <c r="A6" i="3"/>
  <c r="A6" i="4" s="1"/>
  <c r="A6" i="5"/>
  <c r="C6" i="3"/>
  <c r="C6" i="4" s="1"/>
  <c r="C6" i="5"/>
  <c r="E20" i="3"/>
  <c r="E18" i="4" s="1"/>
  <c r="E20" i="5"/>
  <c r="C21" i="3"/>
  <c r="C20" i="4" s="1"/>
  <c r="C21" i="5"/>
  <c r="D23" i="3"/>
  <c r="D22" i="4" s="1"/>
  <c r="D23" i="5"/>
  <c r="F23" i="5" s="1"/>
  <c r="A31" i="3"/>
  <c r="A27" i="4" s="1"/>
  <c r="A31" i="5"/>
  <c r="C33" i="3"/>
  <c r="C29" i="4" s="1"/>
  <c r="C33" i="5"/>
  <c r="D36" i="3"/>
  <c r="D32" i="4" s="1"/>
  <c r="D36" i="5"/>
  <c r="E3" i="3"/>
  <c r="E3" i="4" s="1"/>
  <c r="E3" i="5"/>
  <c r="A7" i="3"/>
  <c r="A7" i="4" s="1"/>
  <c r="A7" i="5"/>
  <c r="C5" i="3"/>
  <c r="C5" i="4" s="1"/>
  <c r="D20" i="3"/>
  <c r="D18" i="4" s="1"/>
  <c r="D20" i="5"/>
  <c r="F21" i="5"/>
  <c r="C30" i="3"/>
  <c r="C26" i="4" s="1"/>
  <c r="C30" i="5"/>
  <c r="A2" i="3"/>
  <c r="A2" i="4" s="1"/>
  <c r="A2" i="5"/>
  <c r="D9" i="3"/>
  <c r="D9" i="4" s="1"/>
  <c r="D9" i="5"/>
  <c r="E31" i="3"/>
  <c r="E27" i="4" s="1"/>
  <c r="E31" i="5"/>
  <c r="F31" i="5" s="1"/>
  <c r="E36" i="3"/>
  <c r="E32" i="4" s="1"/>
  <c r="E36" i="5"/>
  <c r="F30" i="5"/>
  <c r="D3" i="3"/>
  <c r="D3" i="4" s="1"/>
  <c r="D3" i="5"/>
  <c r="A9" i="3"/>
  <c r="A9" i="4" s="1"/>
  <c r="A9" i="5"/>
  <c r="C4" i="3"/>
  <c r="C4" i="4" s="1"/>
  <c r="C4" i="5"/>
  <c r="A20" i="3"/>
  <c r="A18" i="4" s="1"/>
  <c r="A20" i="5"/>
  <c r="C31" i="3"/>
  <c r="C27" i="4" s="1"/>
  <c r="C31" i="5"/>
  <c r="A34" i="3"/>
  <c r="A30" i="4" s="1"/>
  <c r="A34" i="5"/>
  <c r="F13" i="4"/>
  <c r="F14" i="3"/>
  <c r="E33" i="3"/>
  <c r="E29" i="4" s="1"/>
  <c r="E34" i="3"/>
  <c r="E30" i="4" s="1"/>
  <c r="D31" i="3"/>
  <c r="D27" i="4" s="1"/>
  <c r="E35" i="3"/>
  <c r="E31" i="4" s="1"/>
  <c r="D34" i="3"/>
  <c r="D30" i="4" s="1"/>
  <c r="D35" i="3"/>
  <c r="D31" i="4" s="1"/>
  <c r="E32" i="3"/>
  <c r="E28" i="4" s="1"/>
  <c r="E30" i="3"/>
  <c r="E26" i="4" s="1"/>
  <c r="D30" i="3"/>
  <c r="D26" i="4" s="1"/>
  <c r="E27" i="3"/>
  <c r="E25" i="4" s="1"/>
  <c r="E26" i="3"/>
  <c r="E24" i="4" s="1"/>
  <c r="F24" i="4" s="1"/>
  <c r="E23" i="3"/>
  <c r="E21" i="3"/>
  <c r="E20" i="4" s="1"/>
  <c r="D21" i="3"/>
  <c r="D20" i="4" s="1"/>
  <c r="E22" i="3"/>
  <c r="E21" i="4" s="1"/>
  <c r="D22" i="3"/>
  <c r="D21" i="4" s="1"/>
  <c r="E19" i="3"/>
  <c r="E17" i="4" s="1"/>
  <c r="D10" i="3"/>
  <c r="D11" i="3"/>
  <c r="D44" i="2"/>
  <c r="D42" i="2"/>
  <c r="D43" i="2"/>
  <c r="F5" i="2"/>
  <c r="G22" i="1"/>
  <c r="G23" i="1"/>
  <c r="G6" i="1"/>
  <c r="F41" i="2"/>
  <c r="F34" i="2"/>
  <c r="G29" i="1"/>
  <c r="F11" i="2"/>
  <c r="F14" i="2"/>
  <c r="G17" i="1"/>
  <c r="F36" i="2"/>
  <c r="G27" i="1"/>
  <c r="G20" i="1"/>
  <c r="G24" i="1"/>
  <c r="G21" i="1"/>
  <c r="G28" i="1"/>
  <c r="F17" i="2"/>
  <c r="G19" i="1"/>
  <c r="G18" i="1"/>
  <c r="G26" i="1"/>
  <c r="G30" i="1"/>
  <c r="G33" i="1"/>
  <c r="G32" i="1"/>
  <c r="G31" i="1"/>
  <c r="E34" i="1"/>
  <c r="E25" i="1"/>
  <c r="G10" i="1"/>
  <c r="G8" i="1"/>
  <c r="G5" i="1"/>
  <c r="G11" i="1"/>
  <c r="D18" i="5" l="1"/>
  <c r="F2" i="4"/>
  <c r="F4" i="4"/>
  <c r="D28" i="3"/>
  <c r="F6" i="4"/>
  <c r="F8" i="3"/>
  <c r="F25" i="4"/>
  <c r="F8" i="4"/>
  <c r="F4" i="5"/>
  <c r="F2" i="3"/>
  <c r="F9" i="3"/>
  <c r="F5" i="4"/>
  <c r="F5" i="3"/>
  <c r="F6" i="3"/>
  <c r="F17" i="4"/>
  <c r="F12" i="3"/>
  <c r="F9" i="4"/>
  <c r="F29" i="4"/>
  <c r="F13" i="3"/>
  <c r="F4" i="3"/>
  <c r="F19" i="4"/>
  <c r="F32" i="4"/>
  <c r="D37" i="5"/>
  <c r="F7" i="4"/>
  <c r="F3" i="5"/>
  <c r="F9" i="5"/>
  <c r="F18" i="4"/>
  <c r="F27" i="4"/>
  <c r="F3" i="4"/>
  <c r="F36" i="3"/>
  <c r="F6" i="5"/>
  <c r="D24" i="5"/>
  <c r="F19" i="5"/>
  <c r="F28" i="4"/>
  <c r="F7" i="3"/>
  <c r="F20" i="5"/>
  <c r="F36" i="5"/>
  <c r="F8" i="5"/>
  <c r="F20" i="3"/>
  <c r="F3" i="3"/>
  <c r="F7" i="5"/>
  <c r="F2" i="5"/>
  <c r="F13" i="5"/>
  <c r="F26" i="5"/>
  <c r="D28" i="5"/>
  <c r="F20" i="4"/>
  <c r="F26" i="4"/>
  <c r="F31" i="4"/>
  <c r="F30" i="4"/>
  <c r="F21" i="4"/>
  <c r="D11" i="4"/>
  <c r="F11" i="4" s="1"/>
  <c r="F11" i="3"/>
  <c r="D10" i="4"/>
  <c r="F10" i="4" s="1"/>
  <c r="F10" i="3"/>
  <c r="D33" i="4"/>
  <c r="F23" i="3"/>
  <c r="E22" i="4"/>
  <c r="F22" i="4" s="1"/>
  <c r="D37" i="3"/>
  <c r="F31" i="3"/>
  <c r="F35" i="3"/>
  <c r="F33" i="3"/>
  <c r="F34" i="3"/>
  <c r="F32" i="3"/>
  <c r="F26" i="3"/>
  <c r="F30" i="3"/>
  <c r="F27" i="3"/>
  <c r="F22" i="3"/>
  <c r="F21" i="3"/>
  <c r="D24" i="3"/>
  <c r="F19" i="3"/>
  <c r="E35" i="1"/>
  <c r="F44" i="2"/>
  <c r="F42" i="2"/>
  <c r="F43" i="2"/>
  <c r="G25" i="1"/>
  <c r="G34" i="1"/>
  <c r="F18" i="5" l="1"/>
  <c r="D25" i="5"/>
  <c r="D29" i="5" s="1"/>
  <c r="D38" i="5" s="1"/>
  <c r="F28" i="5"/>
  <c r="F37" i="5"/>
  <c r="F24" i="5"/>
  <c r="D23" i="4"/>
  <c r="D34" i="4" s="1"/>
  <c r="F33" i="4"/>
  <c r="F23" i="4"/>
  <c r="F37" i="3"/>
  <c r="F28" i="3"/>
  <c r="D25" i="3"/>
  <c r="F24" i="3"/>
  <c r="G35" i="1"/>
  <c r="F25" i="5" l="1"/>
  <c r="F29" i="5" s="1"/>
  <c r="F34" i="4"/>
  <c r="D29" i="3"/>
  <c r="F25" i="3"/>
  <c r="F29" i="3" s="1"/>
  <c r="F38" i="3" s="1"/>
  <c r="F38" i="5" l="1"/>
  <c r="D38" i="3"/>
</calcChain>
</file>

<file path=xl/sharedStrings.xml><?xml version="1.0" encoding="utf-8"?>
<sst xmlns="http://schemas.openxmlformats.org/spreadsheetml/2006/main" count="259" uniqueCount="76">
  <si>
    <t>Наименование должности</t>
  </si>
  <si>
    <t>Группа</t>
  </si>
  <si>
    <t>Подразделение</t>
  </si>
  <si>
    <t>Участок</t>
  </si>
  <si>
    <t>Численность</t>
  </si>
  <si>
    <t>ЗП на 1 ед.</t>
  </si>
  <si>
    <t>ФОТ</t>
  </si>
  <si>
    <t>Слесарь МСР</t>
  </si>
  <si>
    <t>рабочие</t>
  </si>
  <si>
    <t>цех</t>
  </si>
  <si>
    <t>Рабочий по цеху</t>
  </si>
  <si>
    <t xml:space="preserve">Кладовщик-комплектовщик </t>
  </si>
  <si>
    <t>склад</t>
  </si>
  <si>
    <t>Водитель погрузчика</t>
  </si>
  <si>
    <t>Итого</t>
  </si>
  <si>
    <t>ИТР</t>
  </si>
  <si>
    <t>офис</t>
  </si>
  <si>
    <t>ПТО</t>
  </si>
  <si>
    <t xml:space="preserve">Начальник склада </t>
  </si>
  <si>
    <t>администрация</t>
  </si>
  <si>
    <t>Системный администратор</t>
  </si>
  <si>
    <t>Генеральный директор</t>
  </si>
  <si>
    <t>служащие</t>
  </si>
  <si>
    <t>Главный бухгалтер</t>
  </si>
  <si>
    <t>Юрист</t>
  </si>
  <si>
    <t>Специалист по закупке</t>
  </si>
  <si>
    <t>Руководитель отдела продаж</t>
  </si>
  <si>
    <t>отдел продаж</t>
  </si>
  <si>
    <t>Менеджер по продажам</t>
  </si>
  <si>
    <t xml:space="preserve">Уборщица </t>
  </si>
  <si>
    <t>МОП</t>
  </si>
  <si>
    <t>ВСЕГО по штатному расписанию</t>
  </si>
  <si>
    <t>Водитель</t>
  </si>
  <si>
    <t>Формирует полную себестоимость</t>
  </si>
  <si>
    <t>Производственный персонал</t>
  </si>
  <si>
    <t>Администрация</t>
  </si>
  <si>
    <t>бухгалтерия</t>
  </si>
  <si>
    <t>HRBR</t>
  </si>
  <si>
    <t>Начальник ПТО</t>
  </si>
  <si>
    <t>Инженер-проектировщик</t>
  </si>
  <si>
    <t>Начальник цеха</t>
  </si>
  <si>
    <t>Электро-слесарь КИПиА</t>
  </si>
  <si>
    <t>Слесарь-электрик</t>
  </si>
  <si>
    <t>Маляр</t>
  </si>
  <si>
    <t>Сварщик-аргонщик</t>
  </si>
  <si>
    <t>Сварщик-электрогазосварщик</t>
  </si>
  <si>
    <t>Главный инженер</t>
  </si>
  <si>
    <t>Инженер-энергетик</t>
  </si>
  <si>
    <t>Дежурный электрик</t>
  </si>
  <si>
    <t>Начальник качества производства</t>
  </si>
  <si>
    <t>в том числе</t>
  </si>
  <si>
    <t xml:space="preserve">офис </t>
  </si>
  <si>
    <t>отдел персонала</t>
  </si>
  <si>
    <t>отдел качества</t>
  </si>
  <si>
    <t>отдел главного инженера</t>
  </si>
  <si>
    <t>отдел снабжения</t>
  </si>
  <si>
    <t>Производственные расходы</t>
  </si>
  <si>
    <t>Коммерческие расходы</t>
  </si>
  <si>
    <t>Форомирует прямую себестоимость</t>
  </si>
  <si>
    <t>Формирует оизводственную себестоимость</t>
  </si>
  <si>
    <t>Формирует себестоимость продаж</t>
  </si>
  <si>
    <t>Управленческие расходы</t>
  </si>
  <si>
    <t>ИТОГО</t>
  </si>
  <si>
    <t>Начальник склада</t>
  </si>
  <si>
    <t>Численность 1 смена</t>
  </si>
  <si>
    <t>Численность 2 смена</t>
  </si>
  <si>
    <t>слесарный</t>
  </si>
  <si>
    <t>сборочный</t>
  </si>
  <si>
    <t>упаковочный</t>
  </si>
  <si>
    <t>Формирует производственную себестоимость</t>
  </si>
  <si>
    <t>Числен- ность</t>
  </si>
  <si>
    <t>производственный отдел</t>
  </si>
  <si>
    <t>Термист</t>
  </si>
  <si>
    <t>Оператор ЧПУ</t>
  </si>
  <si>
    <t>Координатчик</t>
  </si>
  <si>
    <t>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</si>
</sst>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color rgb="FF000000"/>
      <name val="Times New Roman"/>
      <family val="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2" borderId="0">
      <alignment horizontal="left" vertical="center"/>
    </xf>
  </cellStyleXfs>
  <cellXfs count="100">
    <xf numFmtId="0" fontId="0" fillId="0" borderId="0" xfId="0"/>
    <xf numFmtId="0" fontId="3" fillId="0" borderId="0" xfId="0" applyFont="1"/>
    <xf numFmtId="0" fontId="12" fillId="0" borderId="0" xfId="0" applyFont="1" applyAlignment="1">
      <alignment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" fontId="13" fillId="0" borderId="1" xfId="0" applyNumberFormat="1" applyFont="1" applyBorder="1" applyAlignment="1">
      <alignment horizontal="right" vertical="center" wrapText="1"/>
    </xf>
    <xf numFmtId="0" fontId="12" fillId="0" borderId="0" xfId="0" applyFont="1"/>
    <xf numFmtId="4" fontId="12" fillId="0" borderId="1" xfId="0" applyNumberFormat="1" applyFont="1" applyBorder="1" applyAlignment="1">
      <alignment horizontal="right" vertical="center" wrapText="1"/>
    </xf>
    <xf numFmtId="4" fontId="12" fillId="0" borderId="0" xfId="0" applyNumberFormat="1" applyFont="1"/>
    <xf numFmtId="0" fontId="13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4" fontId="12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 wrapText="1"/>
    </xf>
    <xf numFmtId="0" fontId="11" fillId="0" borderId="1" xfId="0" applyFont="1" applyBorder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/>
    </xf>
    <xf numFmtId="4" fontId="11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/>
    </xf>
    <xf numFmtId="0" fontId="11" fillId="0" borderId="0" xfId="0" applyFont="1"/>
    <xf numFmtId="2" fontId="11" fillId="0" borderId="0" xfId="0" applyNumberFormat="1" applyFont="1"/>
    <xf numFmtId="0" fontId="5" fillId="0" borderId="1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6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4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8" fillId="0" borderId="1" xfId="0" applyNumberFormat="1" applyFont="1" applyBorder="1" applyAlignment="1">
      <alignment horizontal="right" vertical="center" wrapText="1"/>
    </xf>
    <xf numFmtId="4" fontId="0" fillId="0" borderId="0" xfId="0" applyNumberFormat="1"/>
    <xf numFmtId="0" fontId="0" fillId="0" borderId="1" xfId="0" applyBorder="1"/>
    <xf numFmtId="0" fontId="6" fillId="0" borderId="1" xfId="0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right" vertical="center" wrapText="1"/>
    </xf>
    <xf numFmtId="4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/>
    </xf>
    <xf numFmtId="4" fontId="11" fillId="0" borderId="1" xfId="0" applyNumberFormat="1" applyFont="1" applyBorder="1" applyAlignment="1">
      <alignment horizontal="center"/>
    </xf>
    <xf numFmtId="4" fontId="12" fillId="0" borderId="0" xfId="0" applyNumberFormat="1" applyFont="1" applyAlignment="1">
      <alignment wrapText="1"/>
    </xf>
    <xf numFmtId="4" fontId="11" fillId="0" borderId="1" xfId="0" applyNumberFormat="1" applyFont="1" applyBorder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4" fontId="17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vertical="center" wrapText="1"/>
    </xf>
    <xf numFmtId="3" fontId="17" fillId="0" borderId="1" xfId="0" applyNumberFormat="1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 wrapText="1"/>
    </xf>
    <xf numFmtId="4" fontId="18" fillId="0" borderId="1" xfId="0" applyNumberFormat="1" applyFont="1" applyBorder="1" applyAlignment="1">
      <alignment horizontal="right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right" vertical="center" wrapText="1"/>
    </xf>
    <xf numFmtId="4" fontId="15" fillId="0" borderId="1" xfId="0" applyNumberFormat="1" applyFont="1" applyBorder="1" applyAlignment="1">
      <alignment horizontal="right"/>
    </xf>
    <xf numFmtId="4" fontId="19" fillId="0" borderId="1" xfId="0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 wrapText="1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4" fontId="17" fillId="0" borderId="0" xfId="0" applyNumberFormat="1" applyFont="1" applyAlignment="1">
      <alignment horizontal="center"/>
    </xf>
    <xf numFmtId="4" fontId="20" fillId="0" borderId="0" xfId="0" applyNumberFormat="1" applyFont="1"/>
    <xf numFmtId="0" fontId="20" fillId="0" borderId="0" xfId="0" applyFont="1" applyAlignment="1">
      <alignment horizontal="center"/>
    </xf>
    <xf numFmtId="4" fontId="20" fillId="0" borderId="0" xfId="0" applyNumberFormat="1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4" fontId="17" fillId="0" borderId="1" xfId="0" applyNumberFormat="1" applyFont="1" applyBorder="1" applyAlignment="1">
      <alignment horizontal="right" vertical="center"/>
    </xf>
    <xf numFmtId="4" fontId="15" fillId="0" borderId="1" xfId="0" applyNumberFormat="1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right" vertical="center"/>
    </xf>
    <xf numFmtId="4" fontId="15" fillId="0" borderId="1" xfId="0" applyNumberFormat="1" applyFont="1" applyBorder="1" applyAlignment="1">
      <alignment horizontal="center" vertical="center"/>
    </xf>
    <xf numFmtId="4" fontId="15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/>
    <xf numFmtId="0" fontId="12" fillId="0" borderId="2" xfId="0" applyFont="1" applyBorder="1"/>
    <xf numFmtId="0" fontId="11" fillId="0" borderId="1" xfId="0" applyFont="1" applyBorder="1"/>
  </cellXfs>
  <cellStyles count="2">
    <cellStyle name="S18" xfId="1" xr:uid="{DE2859B1-1CAF-4B0B-9D78-DCD3577DB84C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7C0F-F0AC-4C96-985B-9649DA3A44AC}">
  <sheetPr>
    <tabColor rgb="FF00B050"/>
  </sheetPr>
  <dimension ref="A1:F48"/>
  <sheetViews>
    <sheetView topLeftCell="A13" workbookViewId="0">
      <selection activeCell="K20" sqref="K20"/>
    </sheetView>
  </sheetViews>
  <sheetFormatPr defaultRowHeight="15" x14ac:dyDescent="0.25"/>
  <cols>
    <col min="1" max="1" width="35.85546875" bestFit="1" customWidth="1"/>
    <col min="2" max="2" width="18.28515625" style="52" bestFit="1" customWidth="1"/>
    <col min="3" max="3" width="28.7109375" style="52" bestFit="1" customWidth="1"/>
    <col min="4" max="4" width="15" style="52" bestFit="1" customWidth="1"/>
    <col min="5" max="5" width="12.42578125" style="53" bestFit="1" customWidth="1"/>
    <col min="6" max="6" width="14.7109375" style="40" bestFit="1" customWidth="1"/>
    <col min="7" max="7" width="18.140625" customWidth="1"/>
  </cols>
  <sheetData>
    <row r="1" spans="1:6" x14ac:dyDescent="0.25">
      <c r="A1" s="28" t="s">
        <v>0</v>
      </c>
      <c r="B1" s="28" t="s">
        <v>2</v>
      </c>
      <c r="C1" s="28" t="s">
        <v>3</v>
      </c>
      <c r="D1" s="28" t="s">
        <v>4</v>
      </c>
      <c r="E1" s="36" t="s">
        <v>5</v>
      </c>
      <c r="F1" s="36" t="s">
        <v>6</v>
      </c>
    </row>
    <row r="2" spans="1:6" x14ac:dyDescent="0.25">
      <c r="A2" s="26" t="s">
        <v>21</v>
      </c>
      <c r="B2" s="47" t="s">
        <v>16</v>
      </c>
      <c r="C2" s="47" t="s">
        <v>19</v>
      </c>
      <c r="D2" s="42">
        <v>1</v>
      </c>
      <c r="E2" s="43">
        <v>287356</v>
      </c>
      <c r="F2" s="37">
        <f>D2*E2</f>
        <v>287356</v>
      </c>
    </row>
    <row r="3" spans="1:6" x14ac:dyDescent="0.25">
      <c r="A3" s="26" t="s">
        <v>24</v>
      </c>
      <c r="B3" s="47" t="s">
        <v>16</v>
      </c>
      <c r="C3" s="47" t="s">
        <v>19</v>
      </c>
      <c r="D3" s="42">
        <v>1</v>
      </c>
      <c r="E3" s="43">
        <v>155172</v>
      </c>
      <c r="F3" s="37">
        <f t="shared" ref="F3:F16" si="0">D3*E3</f>
        <v>155172</v>
      </c>
    </row>
    <row r="4" spans="1:6" x14ac:dyDescent="0.25">
      <c r="A4" s="26" t="s">
        <v>20</v>
      </c>
      <c r="B4" s="47" t="s">
        <v>16</v>
      </c>
      <c r="C4" s="47" t="s">
        <v>19</v>
      </c>
      <c r="D4" s="42">
        <v>1</v>
      </c>
      <c r="E4" s="43">
        <v>149425</v>
      </c>
      <c r="F4" s="37">
        <f t="shared" si="0"/>
        <v>149425</v>
      </c>
    </row>
    <row r="5" spans="1:6" x14ac:dyDescent="0.25">
      <c r="A5" s="29" t="s">
        <v>14</v>
      </c>
      <c r="B5" s="48" t="s">
        <v>16</v>
      </c>
      <c r="C5" s="28" t="str">
        <f>C4</f>
        <v>администрация</v>
      </c>
      <c r="D5" s="28">
        <f>SUM(D2:D4)</f>
        <v>3</v>
      </c>
      <c r="E5" s="28"/>
      <c r="F5" s="38">
        <f>SUM(F2:F4)</f>
        <v>591953</v>
      </c>
    </row>
    <row r="6" spans="1:6" x14ac:dyDescent="0.25">
      <c r="A6" s="26" t="s">
        <v>25</v>
      </c>
      <c r="B6" s="47" t="s">
        <v>16</v>
      </c>
      <c r="C6" s="47" t="s">
        <v>55</v>
      </c>
      <c r="D6" s="42">
        <v>1</v>
      </c>
      <c r="E6" s="44">
        <v>105747</v>
      </c>
      <c r="F6" s="37">
        <f t="shared" si="0"/>
        <v>105747</v>
      </c>
    </row>
    <row r="7" spans="1:6" x14ac:dyDescent="0.25">
      <c r="A7" s="29" t="s">
        <v>14</v>
      </c>
      <c r="B7" s="48" t="s">
        <v>16</v>
      </c>
      <c r="C7" s="28" t="str">
        <f>C6</f>
        <v>отдел снабжения</v>
      </c>
      <c r="D7" s="28">
        <f>D6</f>
        <v>1</v>
      </c>
      <c r="E7" s="28"/>
      <c r="F7" s="38">
        <f>F6</f>
        <v>105747</v>
      </c>
    </row>
    <row r="8" spans="1:6" x14ac:dyDescent="0.25">
      <c r="A8" s="26" t="s">
        <v>23</v>
      </c>
      <c r="B8" s="47" t="s">
        <v>16</v>
      </c>
      <c r="C8" s="47" t="s">
        <v>36</v>
      </c>
      <c r="D8" s="42">
        <v>1</v>
      </c>
      <c r="E8" s="43">
        <v>183908</v>
      </c>
      <c r="F8" s="37">
        <f>D8*E8</f>
        <v>183908</v>
      </c>
    </row>
    <row r="9" spans="1:6" x14ac:dyDescent="0.25">
      <c r="A9" s="29" t="s">
        <v>14</v>
      </c>
      <c r="B9" s="48" t="s">
        <v>16</v>
      </c>
      <c r="C9" s="28" t="str">
        <f>C8</f>
        <v>бухгалтерия</v>
      </c>
      <c r="D9" s="28">
        <f>SUM(D8:D8)</f>
        <v>1</v>
      </c>
      <c r="E9" s="28"/>
      <c r="F9" s="38">
        <f>SUM(F8:F8)</f>
        <v>183908</v>
      </c>
    </row>
    <row r="10" spans="1:6" x14ac:dyDescent="0.25">
      <c r="A10" s="26" t="s">
        <v>37</v>
      </c>
      <c r="B10" s="47" t="s">
        <v>16</v>
      </c>
      <c r="C10" s="47" t="s">
        <v>52</v>
      </c>
      <c r="D10" s="42">
        <v>1</v>
      </c>
      <c r="E10" s="43">
        <v>172414</v>
      </c>
      <c r="F10" s="37">
        <f t="shared" si="0"/>
        <v>172414</v>
      </c>
    </row>
    <row r="11" spans="1:6" x14ac:dyDescent="0.25">
      <c r="A11" s="29" t="s">
        <v>14</v>
      </c>
      <c r="B11" s="48" t="s">
        <v>16</v>
      </c>
      <c r="C11" s="28" t="str">
        <f>C10</f>
        <v>отдел персонала</v>
      </c>
      <c r="D11" s="28">
        <f>SUM(D10:D10)</f>
        <v>1</v>
      </c>
      <c r="E11" s="28"/>
      <c r="F11" s="38">
        <f>SUM(F10:F10)</f>
        <v>172414</v>
      </c>
    </row>
    <row r="12" spans="1:6" x14ac:dyDescent="0.25">
      <c r="A12" s="26" t="s">
        <v>26</v>
      </c>
      <c r="B12" s="47" t="s">
        <v>16</v>
      </c>
      <c r="C12" s="47" t="s">
        <v>27</v>
      </c>
      <c r="D12" s="42">
        <v>1</v>
      </c>
      <c r="E12" s="43">
        <v>114943</v>
      </c>
      <c r="F12" s="37">
        <f t="shared" si="0"/>
        <v>114943</v>
      </c>
    </row>
    <row r="13" spans="1:6" x14ac:dyDescent="0.25">
      <c r="A13" s="26" t="s">
        <v>28</v>
      </c>
      <c r="B13" s="47" t="s">
        <v>16</v>
      </c>
      <c r="C13" s="47" t="s">
        <v>27</v>
      </c>
      <c r="D13" s="42">
        <v>1</v>
      </c>
      <c r="E13" s="44">
        <v>97701</v>
      </c>
      <c r="F13" s="37">
        <f t="shared" si="0"/>
        <v>97701</v>
      </c>
    </row>
    <row r="14" spans="1:6" x14ac:dyDescent="0.25">
      <c r="A14" s="29" t="s">
        <v>14</v>
      </c>
      <c r="B14" s="48" t="s">
        <v>16</v>
      </c>
      <c r="C14" s="28" t="s">
        <v>27</v>
      </c>
      <c r="D14" s="28">
        <f>SUM(D12:D13)</f>
        <v>2</v>
      </c>
      <c r="E14" s="28"/>
      <c r="F14" s="38">
        <f t="shared" ref="F14" si="1">SUM(F12:F13)</f>
        <v>212644</v>
      </c>
    </row>
    <row r="15" spans="1:6" x14ac:dyDescent="0.25">
      <c r="A15" s="26" t="s">
        <v>38</v>
      </c>
      <c r="B15" s="47" t="s">
        <v>16</v>
      </c>
      <c r="C15" s="47" t="s">
        <v>17</v>
      </c>
      <c r="D15" s="42">
        <v>1</v>
      </c>
      <c r="E15" s="44">
        <v>160920</v>
      </c>
      <c r="F15" s="37">
        <f t="shared" si="0"/>
        <v>160920</v>
      </c>
    </row>
    <row r="16" spans="1:6" x14ac:dyDescent="0.25">
      <c r="A16" s="26" t="s">
        <v>39</v>
      </c>
      <c r="B16" s="47" t="s">
        <v>16</v>
      </c>
      <c r="C16" s="47" t="s">
        <v>17</v>
      </c>
      <c r="D16" s="42">
        <v>1</v>
      </c>
      <c r="E16" s="44">
        <v>137931</v>
      </c>
      <c r="F16" s="37">
        <f t="shared" si="0"/>
        <v>137931</v>
      </c>
    </row>
    <row r="17" spans="1:6" x14ac:dyDescent="0.25">
      <c r="A17" s="29" t="s">
        <v>14</v>
      </c>
      <c r="B17" s="48" t="s">
        <v>16</v>
      </c>
      <c r="C17" s="28" t="s">
        <v>17</v>
      </c>
      <c r="D17" s="28">
        <f>SUM(D15:D16)</f>
        <v>2</v>
      </c>
      <c r="E17" s="28"/>
      <c r="F17" s="38">
        <f>SUM(F15:F16)</f>
        <v>298851</v>
      </c>
    </row>
    <row r="18" spans="1:6" x14ac:dyDescent="0.25">
      <c r="A18" s="26" t="s">
        <v>40</v>
      </c>
      <c r="B18" s="47" t="s">
        <v>9</v>
      </c>
      <c r="C18" s="47" t="s">
        <v>71</v>
      </c>
      <c r="D18" s="42">
        <v>1</v>
      </c>
      <c r="E18" s="44">
        <v>137931</v>
      </c>
      <c r="F18" s="37">
        <f>D18*E18</f>
        <v>137931</v>
      </c>
    </row>
    <row r="19" spans="1:6" x14ac:dyDescent="0.25">
      <c r="A19" s="26" t="s">
        <v>41</v>
      </c>
      <c r="B19" s="47" t="s">
        <v>9</v>
      </c>
      <c r="C19" s="47" t="s">
        <v>71</v>
      </c>
      <c r="D19" s="42">
        <v>1</v>
      </c>
      <c r="E19" s="43">
        <v>91954</v>
      </c>
      <c r="F19" s="37">
        <f t="shared" ref="F19:F21" si="2">D19*E19</f>
        <v>91954</v>
      </c>
    </row>
    <row r="20" spans="1:6" x14ac:dyDescent="0.25">
      <c r="A20" s="26" t="s">
        <v>42</v>
      </c>
      <c r="B20" s="47" t="s">
        <v>9</v>
      </c>
      <c r="C20" s="47" t="s">
        <v>71</v>
      </c>
      <c r="D20" s="42">
        <v>1</v>
      </c>
      <c r="E20" s="43">
        <v>91954</v>
      </c>
      <c r="F20" s="37">
        <f t="shared" si="2"/>
        <v>91954</v>
      </c>
    </row>
    <row r="21" spans="1:6" x14ac:dyDescent="0.25">
      <c r="A21" s="26" t="s">
        <v>43</v>
      </c>
      <c r="B21" s="47" t="s">
        <v>9</v>
      </c>
      <c r="C21" s="47" t="s">
        <v>71</v>
      </c>
      <c r="D21" s="42">
        <v>2</v>
      </c>
      <c r="E21" s="43">
        <v>97701</v>
      </c>
      <c r="F21" s="37">
        <f t="shared" si="2"/>
        <v>195402</v>
      </c>
    </row>
    <row r="22" spans="1:6" x14ac:dyDescent="0.25">
      <c r="A22" s="26" t="s">
        <v>7</v>
      </c>
      <c r="B22" s="47" t="s">
        <v>9</v>
      </c>
      <c r="C22" s="47" t="s">
        <v>71</v>
      </c>
      <c r="D22" s="42">
        <v>5</v>
      </c>
      <c r="E22" s="44">
        <v>80460</v>
      </c>
      <c r="F22" s="37">
        <f t="shared" ref="F22:F28" si="3">D22*E22</f>
        <v>402300</v>
      </c>
    </row>
    <row r="23" spans="1:6" x14ac:dyDescent="0.25">
      <c r="A23" s="26" t="s">
        <v>44</v>
      </c>
      <c r="B23" s="47" t="s">
        <v>9</v>
      </c>
      <c r="C23" s="47" t="s">
        <v>71</v>
      </c>
      <c r="D23" s="42">
        <v>2</v>
      </c>
      <c r="E23" s="43">
        <v>126437</v>
      </c>
      <c r="F23" s="37">
        <f t="shared" si="3"/>
        <v>252874</v>
      </c>
    </row>
    <row r="24" spans="1:6" x14ac:dyDescent="0.25">
      <c r="A24" s="26" t="s">
        <v>45</v>
      </c>
      <c r="B24" s="47" t="s">
        <v>9</v>
      </c>
      <c r="C24" s="47" t="s">
        <v>71</v>
      </c>
      <c r="D24" s="42">
        <v>1</v>
      </c>
      <c r="E24" s="43">
        <v>103448</v>
      </c>
      <c r="F24" s="37">
        <f t="shared" ref="F24" si="4">D24*E24</f>
        <v>103448</v>
      </c>
    </row>
    <row r="25" spans="1:6" x14ac:dyDescent="0.25">
      <c r="A25" s="26" t="s">
        <v>10</v>
      </c>
      <c r="B25" s="47" t="s">
        <v>9</v>
      </c>
      <c r="C25" s="47" t="s">
        <v>71</v>
      </c>
      <c r="D25" s="42">
        <v>2</v>
      </c>
      <c r="E25" s="44">
        <v>74713</v>
      </c>
      <c r="F25" s="37">
        <f t="shared" si="3"/>
        <v>149426</v>
      </c>
    </row>
    <row r="26" spans="1:6" x14ac:dyDescent="0.25">
      <c r="A26" s="26" t="s">
        <v>72</v>
      </c>
      <c r="B26" s="47" t="s">
        <v>9</v>
      </c>
      <c r="C26" s="47" t="s">
        <v>71</v>
      </c>
      <c r="D26" s="42">
        <v>1</v>
      </c>
      <c r="E26" s="43">
        <v>91954</v>
      </c>
      <c r="F26" s="37">
        <f t="shared" si="3"/>
        <v>91954</v>
      </c>
    </row>
    <row r="27" spans="1:6" x14ac:dyDescent="0.25">
      <c r="A27" s="26" t="s">
        <v>73</v>
      </c>
      <c r="B27" s="47" t="s">
        <v>9</v>
      </c>
      <c r="C27" s="47" t="s">
        <v>71</v>
      </c>
      <c r="D27" s="42">
        <v>4</v>
      </c>
      <c r="E27" s="43">
        <v>103448</v>
      </c>
      <c r="F27" s="37">
        <f t="shared" si="3"/>
        <v>413792</v>
      </c>
    </row>
    <row r="28" spans="1:6" x14ac:dyDescent="0.25">
      <c r="A28" s="26" t="s">
        <v>74</v>
      </c>
      <c r="B28" s="47" t="s">
        <v>9</v>
      </c>
      <c r="C28" s="47" t="s">
        <v>71</v>
      </c>
      <c r="D28" s="42">
        <v>2</v>
      </c>
      <c r="E28" s="43">
        <v>103448</v>
      </c>
      <c r="F28" s="37">
        <f t="shared" si="3"/>
        <v>206896</v>
      </c>
    </row>
    <row r="29" spans="1:6" ht="30" x14ac:dyDescent="0.25">
      <c r="A29" s="29" t="s">
        <v>14</v>
      </c>
      <c r="B29" s="48" t="s">
        <v>9</v>
      </c>
      <c r="C29" s="48" t="str">
        <f>C25</f>
        <v>производственный отдел</v>
      </c>
      <c r="D29" s="28">
        <f>SUM(D18:D28)</f>
        <v>22</v>
      </c>
      <c r="E29" s="28"/>
      <c r="F29" s="38">
        <f>SUM(F18:F28)</f>
        <v>2137931</v>
      </c>
    </row>
    <row r="30" spans="1:6" s="27" customFormat="1" x14ac:dyDescent="0.25">
      <c r="A30" s="30" t="s">
        <v>46</v>
      </c>
      <c r="B30" s="47" t="s">
        <v>16</v>
      </c>
      <c r="C30" s="45" t="s">
        <v>54</v>
      </c>
      <c r="D30" s="45">
        <v>1</v>
      </c>
      <c r="E30" s="37">
        <v>160920</v>
      </c>
      <c r="F30" s="37">
        <f>D30*E30</f>
        <v>160920</v>
      </c>
    </row>
    <row r="31" spans="1:6" s="27" customFormat="1" x14ac:dyDescent="0.25">
      <c r="A31" s="30" t="s">
        <v>47</v>
      </c>
      <c r="B31" s="47" t="s">
        <v>16</v>
      </c>
      <c r="C31" s="45" t="s">
        <v>54</v>
      </c>
      <c r="D31" s="45">
        <v>1</v>
      </c>
      <c r="E31" s="37">
        <v>137931</v>
      </c>
      <c r="F31" s="37">
        <f t="shared" ref="F31:F33" si="5">D31*E31</f>
        <v>137931</v>
      </c>
    </row>
    <row r="32" spans="1:6" s="27" customFormat="1" x14ac:dyDescent="0.25">
      <c r="A32" s="30" t="s">
        <v>48</v>
      </c>
      <c r="B32" s="47" t="s">
        <v>9</v>
      </c>
      <c r="C32" s="45" t="s">
        <v>54</v>
      </c>
      <c r="D32" s="45">
        <v>1</v>
      </c>
      <c r="E32" s="37">
        <v>91954</v>
      </c>
      <c r="F32" s="37">
        <f t="shared" si="5"/>
        <v>91954</v>
      </c>
    </row>
    <row r="33" spans="1:6" x14ac:dyDescent="0.25">
      <c r="A33" s="26" t="s">
        <v>29</v>
      </c>
      <c r="B33" s="47" t="s">
        <v>16</v>
      </c>
      <c r="C33" s="45" t="s">
        <v>54</v>
      </c>
      <c r="D33" s="42">
        <v>1</v>
      </c>
      <c r="E33" s="43">
        <v>68966</v>
      </c>
      <c r="F33" s="37">
        <f t="shared" si="5"/>
        <v>68966</v>
      </c>
    </row>
    <row r="34" spans="1:6" x14ac:dyDescent="0.25">
      <c r="A34" s="31" t="s">
        <v>14</v>
      </c>
      <c r="B34" s="48" t="s">
        <v>16</v>
      </c>
      <c r="C34" s="28" t="str">
        <f>C33</f>
        <v>отдел главного инженера</v>
      </c>
      <c r="D34" s="28">
        <f>SUM(D30:D33)</f>
        <v>4</v>
      </c>
      <c r="E34" s="38"/>
      <c r="F34" s="38">
        <f>SUM(F30:F33)</f>
        <v>459771</v>
      </c>
    </row>
    <row r="35" spans="1:6" x14ac:dyDescent="0.25">
      <c r="A35" s="26" t="s">
        <v>49</v>
      </c>
      <c r="B35" s="47" t="s">
        <v>16</v>
      </c>
      <c r="C35" s="47" t="s">
        <v>53</v>
      </c>
      <c r="D35" s="42">
        <v>1</v>
      </c>
      <c r="E35" s="43">
        <v>160920</v>
      </c>
      <c r="F35" s="37">
        <f t="shared" ref="F35" si="6">D35*E35</f>
        <v>160920</v>
      </c>
    </row>
    <row r="36" spans="1:6" x14ac:dyDescent="0.25">
      <c r="A36" s="31" t="s">
        <v>14</v>
      </c>
      <c r="B36" s="48" t="str">
        <f>B35</f>
        <v>офис</v>
      </c>
      <c r="C36" s="28" t="str">
        <f>C35</f>
        <v>отдел качества</v>
      </c>
      <c r="D36" s="28">
        <f>SUM(D35:D35)</f>
        <v>1</v>
      </c>
      <c r="E36" s="28"/>
      <c r="F36" s="38">
        <f>SUM(F35:F35)</f>
        <v>160920</v>
      </c>
    </row>
    <row r="37" spans="1:6" x14ac:dyDescent="0.25">
      <c r="A37" s="26" t="s">
        <v>18</v>
      </c>
      <c r="B37" s="47" t="s">
        <v>9</v>
      </c>
      <c r="C37" s="47" t="s">
        <v>12</v>
      </c>
      <c r="D37" s="42">
        <v>1</v>
      </c>
      <c r="E37" s="44">
        <v>137931</v>
      </c>
      <c r="F37" s="37">
        <f t="shared" ref="F37:F39" si="7">D37*E37</f>
        <v>137931</v>
      </c>
    </row>
    <row r="38" spans="1:6" x14ac:dyDescent="0.25">
      <c r="A38" s="32" t="s">
        <v>11</v>
      </c>
      <c r="B38" s="42" t="s">
        <v>9</v>
      </c>
      <c r="C38" s="47" t="s">
        <v>12</v>
      </c>
      <c r="D38" s="42">
        <v>1</v>
      </c>
      <c r="E38" s="44">
        <v>91954</v>
      </c>
      <c r="F38" s="37">
        <f>D38*E38</f>
        <v>91954</v>
      </c>
    </row>
    <row r="39" spans="1:6" x14ac:dyDescent="0.25">
      <c r="A39" s="26" t="s">
        <v>32</v>
      </c>
      <c r="B39" s="47" t="s">
        <v>9</v>
      </c>
      <c r="C39" s="47" t="s">
        <v>12</v>
      </c>
      <c r="D39" s="42">
        <v>1</v>
      </c>
      <c r="E39" s="44">
        <v>103448</v>
      </c>
      <c r="F39" s="37">
        <f t="shared" si="7"/>
        <v>103448</v>
      </c>
    </row>
    <row r="40" spans="1:6" x14ac:dyDescent="0.25">
      <c r="A40" s="26" t="s">
        <v>13</v>
      </c>
      <c r="B40" s="47" t="s">
        <v>9</v>
      </c>
      <c r="C40" s="47" t="s">
        <v>12</v>
      </c>
      <c r="D40" s="42">
        <v>1</v>
      </c>
      <c r="E40" s="44">
        <v>80460</v>
      </c>
      <c r="F40" s="37">
        <f>D40*E40</f>
        <v>80460</v>
      </c>
    </row>
    <row r="41" spans="1:6" x14ac:dyDescent="0.25">
      <c r="A41" s="29" t="s">
        <v>14</v>
      </c>
      <c r="B41" s="48" t="s">
        <v>9</v>
      </c>
      <c r="C41" s="28" t="s">
        <v>12</v>
      </c>
      <c r="D41" s="28">
        <f>SUM(D37:D40)</f>
        <v>4</v>
      </c>
      <c r="E41" s="38"/>
      <c r="F41" s="38">
        <f>SUM(F37:F40)</f>
        <v>413793</v>
      </c>
    </row>
    <row r="42" spans="1:6" ht="31.5" x14ac:dyDescent="0.25">
      <c r="A42" s="33" t="s">
        <v>31</v>
      </c>
      <c r="B42" s="49"/>
      <c r="C42" s="49"/>
      <c r="D42" s="49">
        <f>D5+D7+D9+D11+D14+D17+D29+D34+D36+D41</f>
        <v>41</v>
      </c>
      <c r="E42" s="39">
        <f t="shared" ref="E42:F42" si="8">E5+E7+E9+E11+E14+E17+E29+E34+E36+E41</f>
        <v>0</v>
      </c>
      <c r="F42" s="39">
        <f t="shared" si="8"/>
        <v>4737932</v>
      </c>
    </row>
    <row r="43" spans="1:6" x14ac:dyDescent="0.25">
      <c r="A43" s="46" t="s">
        <v>50</v>
      </c>
      <c r="B43" s="45" t="s">
        <v>51</v>
      </c>
      <c r="C43" s="45"/>
      <c r="D43" s="45">
        <f>D5+D7+D9+D11+D14+D17+D30+D31+D33+D35</f>
        <v>14</v>
      </c>
      <c r="E43" s="37" t="s">
        <v>75</v>
      </c>
      <c r="F43" s="37">
        <f t="shared" ref="F43" si="9">F5+F7+F9+F11+F14+F17+F30+F31+F33+F35</f>
        <v>2094254</v>
      </c>
    </row>
    <row r="44" spans="1:6" x14ac:dyDescent="0.25">
      <c r="A44" s="41"/>
      <c r="B44" s="50" t="s">
        <v>9</v>
      </c>
      <c r="C44" s="50"/>
      <c r="D44" s="50">
        <f>D29+D32+D41</f>
        <v>27</v>
      </c>
      <c r="E44" s="51" t="s">
        <v>75</v>
      </c>
      <c r="F44" s="51">
        <f t="shared" ref="F44" si="10">F29+F32+F41</f>
        <v>2643678</v>
      </c>
    </row>
    <row r="45" spans="1:6" x14ac:dyDescent="0.25">
      <c r="A45" s="34"/>
    </row>
    <row r="48" spans="1:6" x14ac:dyDescent="0.25">
      <c r="A48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46"/>
  <sheetViews>
    <sheetView workbookViewId="0">
      <selection activeCell="J21" sqref="J21"/>
    </sheetView>
  </sheetViews>
  <sheetFormatPr defaultRowHeight="15" x14ac:dyDescent="0.25"/>
  <cols>
    <col min="1" max="1" width="31.5703125" style="88" customWidth="1"/>
    <col min="2" max="2" width="9.28515625" style="89" hidden="1" customWidth="1"/>
    <col min="3" max="3" width="10.140625" style="86" hidden="1" customWidth="1"/>
    <col min="4" max="4" width="25.85546875" style="86" customWidth="1"/>
    <col min="5" max="5" width="8.28515625" style="86" customWidth="1"/>
    <col min="6" max="6" width="12.42578125" style="87" bestFit="1" customWidth="1"/>
    <col min="7" max="7" width="14.7109375" style="85" bestFit="1" customWidth="1"/>
  </cols>
  <sheetData>
    <row r="1" spans="1:7" ht="25.5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70</v>
      </c>
      <c r="F1" s="91" t="s">
        <v>5</v>
      </c>
      <c r="G1" s="91" t="s">
        <v>6</v>
      </c>
    </row>
    <row r="2" spans="1:7" ht="15" customHeight="1" x14ac:dyDescent="0.25">
      <c r="A2" s="64" t="str">
        <f>'По подразделениям'!A19</f>
        <v>Электро-слесарь КИПиА</v>
      </c>
      <c r="B2" s="65" t="s">
        <v>8</v>
      </c>
      <c r="C2" s="65" t="s">
        <v>9</v>
      </c>
      <c r="D2" s="65" t="str">
        <f>'По подразделениям'!C19</f>
        <v>производственный отдел</v>
      </c>
      <c r="E2" s="66">
        <f>'По подразделениям'!D19</f>
        <v>1</v>
      </c>
      <c r="F2" s="67">
        <f>'По подразделениям'!E19</f>
        <v>91954</v>
      </c>
      <c r="G2" s="67">
        <f>'По подразделениям'!F19</f>
        <v>91954</v>
      </c>
    </row>
    <row r="3" spans="1:7" ht="15" customHeight="1" x14ac:dyDescent="0.25">
      <c r="A3" s="64" t="str">
        <f>'По подразделениям'!A20</f>
        <v>Слесарь-электрик</v>
      </c>
      <c r="B3" s="65" t="s">
        <v>8</v>
      </c>
      <c r="C3" s="65" t="s">
        <v>9</v>
      </c>
      <c r="D3" s="65" t="str">
        <f>'По подразделениям'!C20</f>
        <v>производственный отдел</v>
      </c>
      <c r="E3" s="66">
        <f>'По подразделениям'!D20</f>
        <v>1</v>
      </c>
      <c r="F3" s="67">
        <f>'По подразделениям'!E20</f>
        <v>91954</v>
      </c>
      <c r="G3" s="67">
        <f>'По подразделениям'!F20</f>
        <v>91954</v>
      </c>
    </row>
    <row r="4" spans="1:7" ht="15" customHeight="1" x14ac:dyDescent="0.25">
      <c r="A4" s="64" t="str">
        <f>'По подразделениям'!A21</f>
        <v>Маляр</v>
      </c>
      <c r="B4" s="65" t="s">
        <v>8</v>
      </c>
      <c r="C4" s="65" t="s">
        <v>9</v>
      </c>
      <c r="D4" s="65" t="str">
        <f>'По подразделениям'!C21</f>
        <v>производственный отдел</v>
      </c>
      <c r="E4" s="66">
        <f>'По подразделениям'!D21</f>
        <v>2</v>
      </c>
      <c r="F4" s="67">
        <f>'По подразделениям'!E21</f>
        <v>97701</v>
      </c>
      <c r="G4" s="67">
        <f>'По подразделениям'!F21</f>
        <v>195402</v>
      </c>
    </row>
    <row r="5" spans="1:7" ht="15" customHeight="1" x14ac:dyDescent="0.25">
      <c r="A5" s="68" t="s">
        <v>7</v>
      </c>
      <c r="B5" s="65" t="s">
        <v>8</v>
      </c>
      <c r="C5" s="65" t="s">
        <v>9</v>
      </c>
      <c r="D5" s="65" t="str">
        <f>'По подразделениям'!C22</f>
        <v>производственный отдел</v>
      </c>
      <c r="E5" s="69">
        <f>'По подразделениям'!D22</f>
        <v>5</v>
      </c>
      <c r="F5" s="70">
        <f>'По подразделениям'!E22</f>
        <v>80460</v>
      </c>
      <c r="G5" s="67">
        <f t="shared" ref="G5:G8" si="0">E5*F5</f>
        <v>402300</v>
      </c>
    </row>
    <row r="6" spans="1:7" ht="15" customHeight="1" x14ac:dyDescent="0.25">
      <c r="A6" s="68" t="str">
        <f>'По подразделениям'!A23</f>
        <v>Сварщик-аргонщик</v>
      </c>
      <c r="B6" s="65" t="s">
        <v>8</v>
      </c>
      <c r="C6" s="65" t="s">
        <v>9</v>
      </c>
      <c r="D6" s="65" t="str">
        <f>'По подразделениям'!C23</f>
        <v>производственный отдел</v>
      </c>
      <c r="E6" s="69">
        <f>'По подразделениям'!D23</f>
        <v>2</v>
      </c>
      <c r="F6" s="71">
        <f>'По подразделениям'!E23</f>
        <v>126437</v>
      </c>
      <c r="G6" s="67">
        <f t="shared" si="0"/>
        <v>252874</v>
      </c>
    </row>
    <row r="7" spans="1:7" ht="15" customHeight="1" x14ac:dyDescent="0.25">
      <c r="A7" s="68" t="str">
        <f>'По подразделениям'!A24</f>
        <v>Сварщик-электрогазосварщик</v>
      </c>
      <c r="B7" s="65" t="s">
        <v>8</v>
      </c>
      <c r="C7" s="65" t="s">
        <v>9</v>
      </c>
      <c r="D7" s="65" t="str">
        <f>'По подразделениям'!C24</f>
        <v>производственный отдел</v>
      </c>
      <c r="E7" s="66">
        <f>'По подразделениям'!D24</f>
        <v>1</v>
      </c>
      <c r="F7" s="67">
        <f>'По подразделениям'!E24</f>
        <v>103448</v>
      </c>
      <c r="G7" s="67">
        <f>'По подразделениям'!F24</f>
        <v>103448</v>
      </c>
    </row>
    <row r="8" spans="1:7" ht="15" customHeight="1" x14ac:dyDescent="0.25">
      <c r="A8" s="68" t="s">
        <v>10</v>
      </c>
      <c r="B8" s="65" t="s">
        <v>8</v>
      </c>
      <c r="C8" s="65" t="s">
        <v>9</v>
      </c>
      <c r="D8" s="65" t="str">
        <f>'По подразделениям'!C25</f>
        <v>производственный отдел</v>
      </c>
      <c r="E8" s="69">
        <f>'По подразделениям'!D25</f>
        <v>2</v>
      </c>
      <c r="F8" s="70">
        <f>'По подразделениям'!E25</f>
        <v>74713</v>
      </c>
      <c r="G8" s="67">
        <f t="shared" si="0"/>
        <v>149426</v>
      </c>
    </row>
    <row r="9" spans="1:7" ht="15" customHeight="1" x14ac:dyDescent="0.25">
      <c r="A9" s="68" t="str">
        <f>'По подразделениям'!A32</f>
        <v>Дежурный электрик</v>
      </c>
      <c r="B9" s="65" t="s">
        <v>8</v>
      </c>
      <c r="C9" s="65" t="s">
        <v>9</v>
      </c>
      <c r="D9" s="65" t="str">
        <f>'По подразделениям'!C32</f>
        <v>отдел главного инженера</v>
      </c>
      <c r="E9" s="69">
        <f>'По подразделениям'!D32</f>
        <v>1</v>
      </c>
      <c r="F9" s="70">
        <f>'По подразделениям'!E32</f>
        <v>91954</v>
      </c>
      <c r="G9" s="67">
        <f>'По подразделениям'!F32</f>
        <v>91954</v>
      </c>
    </row>
    <row r="10" spans="1:7" ht="15" customHeight="1" x14ac:dyDescent="0.25">
      <c r="A10" s="72" t="s">
        <v>11</v>
      </c>
      <c r="B10" s="73" t="s">
        <v>8</v>
      </c>
      <c r="C10" s="73" t="s">
        <v>9</v>
      </c>
      <c r="D10" s="65" t="s">
        <v>12</v>
      </c>
      <c r="E10" s="73">
        <f>'По подразделениям'!D38</f>
        <v>1</v>
      </c>
      <c r="F10" s="70">
        <f>'По подразделениям'!E38</f>
        <v>91954</v>
      </c>
      <c r="G10" s="67">
        <f>E10*F10</f>
        <v>91954</v>
      </c>
    </row>
    <row r="11" spans="1:7" ht="15" customHeight="1" x14ac:dyDescent="0.25">
      <c r="A11" s="68" t="s">
        <v>32</v>
      </c>
      <c r="B11" s="65" t="s">
        <v>8</v>
      </c>
      <c r="C11" s="65" t="s">
        <v>9</v>
      </c>
      <c r="D11" s="65" t="s">
        <v>12</v>
      </c>
      <c r="E11" s="73">
        <f>'По подразделениям'!D39</f>
        <v>1</v>
      </c>
      <c r="F11" s="70">
        <f>'По подразделениям'!E39</f>
        <v>103448</v>
      </c>
      <c r="G11" s="67">
        <f>E11*F11</f>
        <v>103448</v>
      </c>
    </row>
    <row r="12" spans="1:7" ht="15" customHeight="1" x14ac:dyDescent="0.25">
      <c r="A12" s="68" t="s">
        <v>13</v>
      </c>
      <c r="B12" s="65" t="s">
        <v>8</v>
      </c>
      <c r="C12" s="65" t="s">
        <v>9</v>
      </c>
      <c r="D12" s="65" t="s">
        <v>12</v>
      </c>
      <c r="E12" s="73">
        <v>1</v>
      </c>
      <c r="F12" s="71">
        <f>'По подразделениям'!E40</f>
        <v>80460</v>
      </c>
      <c r="G12" s="67">
        <f>'По подразделениям'!F40</f>
        <v>80460</v>
      </c>
    </row>
    <row r="13" spans="1:7" ht="15" customHeight="1" x14ac:dyDescent="0.25">
      <c r="A13" s="68" t="str">
        <f>'По подразделениям'!A26</f>
        <v>Термист</v>
      </c>
      <c r="B13" s="65"/>
      <c r="C13" s="65"/>
      <c r="D13" s="65" t="str">
        <f>'По подразделениям'!C26</f>
        <v>производственный отдел</v>
      </c>
      <c r="E13" s="73">
        <f>'По подразделениям'!D26</f>
        <v>1</v>
      </c>
      <c r="F13" s="71">
        <f>'По подразделениям'!E26</f>
        <v>91954</v>
      </c>
      <c r="G13" s="67">
        <f>'По подразделениям'!F26</f>
        <v>91954</v>
      </c>
    </row>
    <row r="14" spans="1:7" ht="15" customHeight="1" x14ac:dyDescent="0.25">
      <c r="A14" s="68" t="str">
        <f>'По подразделениям'!A27</f>
        <v>Оператор ЧПУ</v>
      </c>
      <c r="B14" s="65"/>
      <c r="C14" s="65"/>
      <c r="D14" s="65" t="str">
        <f>'По подразделениям'!C27</f>
        <v>производственный отдел</v>
      </c>
      <c r="E14" s="73">
        <f>'По подразделениям'!D27</f>
        <v>4</v>
      </c>
      <c r="F14" s="71">
        <f>'По подразделениям'!E27</f>
        <v>103448</v>
      </c>
      <c r="G14" s="67">
        <f>'По подразделениям'!F27</f>
        <v>413792</v>
      </c>
    </row>
    <row r="15" spans="1:7" ht="15" customHeight="1" x14ac:dyDescent="0.25">
      <c r="A15" s="68" t="str">
        <f>'По подразделениям'!A28</f>
        <v>Координатчик</v>
      </c>
      <c r="B15" s="65"/>
      <c r="C15" s="65"/>
      <c r="D15" s="65" t="str">
        <f>'По подразделениям'!C28</f>
        <v>производственный отдел</v>
      </c>
      <c r="E15" s="73">
        <f>'По подразделениям'!D28</f>
        <v>2</v>
      </c>
      <c r="F15" s="71">
        <f>'По подразделениям'!E28</f>
        <v>103448</v>
      </c>
      <c r="G15" s="67">
        <f>'По подразделениям'!F28</f>
        <v>206896</v>
      </c>
    </row>
    <row r="16" spans="1:7" s="1" customFormat="1" ht="15" customHeight="1" x14ac:dyDescent="0.25">
      <c r="A16" s="74" t="s">
        <v>14</v>
      </c>
      <c r="B16" s="75" t="s">
        <v>8</v>
      </c>
      <c r="C16" s="75"/>
      <c r="D16" s="75"/>
      <c r="E16" s="63">
        <f>SUM(E2:E15)</f>
        <v>25</v>
      </c>
      <c r="F16" s="76"/>
      <c r="G16" s="77">
        <f>SUM(G2:G15)</f>
        <v>2367816</v>
      </c>
    </row>
    <row r="17" spans="1:7" ht="15" customHeight="1" x14ac:dyDescent="0.25">
      <c r="A17" s="68" t="str">
        <f>'По подразделениям'!A15</f>
        <v>Начальник ПТО</v>
      </c>
      <c r="B17" s="65" t="s">
        <v>15</v>
      </c>
      <c r="C17" s="65" t="s">
        <v>16</v>
      </c>
      <c r="D17" s="65" t="s">
        <v>17</v>
      </c>
      <c r="E17" s="73">
        <f>'По подразделениям'!D15</f>
        <v>1</v>
      </c>
      <c r="F17" s="70">
        <f>'По подразделениям'!E15</f>
        <v>160920</v>
      </c>
      <c r="G17" s="90">
        <f>E17*F17</f>
        <v>160920</v>
      </c>
    </row>
    <row r="18" spans="1:7" ht="15" customHeight="1" x14ac:dyDescent="0.25">
      <c r="A18" s="68" t="str">
        <f>'По подразделениям'!A16</f>
        <v>Инженер-проектировщик</v>
      </c>
      <c r="B18" s="65" t="s">
        <v>15</v>
      </c>
      <c r="C18" s="65" t="s">
        <v>16</v>
      </c>
      <c r="D18" s="65" t="s">
        <v>17</v>
      </c>
      <c r="E18" s="73">
        <f>'По подразделениям'!D16</f>
        <v>1</v>
      </c>
      <c r="F18" s="70">
        <f>'По подразделениям'!E16</f>
        <v>137931</v>
      </c>
      <c r="G18" s="90">
        <f>E18*F18</f>
        <v>137931</v>
      </c>
    </row>
    <row r="19" spans="1:7" ht="15" customHeight="1" x14ac:dyDescent="0.25">
      <c r="A19" s="68" t="str">
        <f>'По подразделениям'!A18</f>
        <v>Начальник цеха</v>
      </c>
      <c r="B19" s="65" t="s">
        <v>15</v>
      </c>
      <c r="C19" s="65" t="s">
        <v>16</v>
      </c>
      <c r="D19" s="65" t="str">
        <f>'По подразделениям'!C18</f>
        <v>производственный отдел</v>
      </c>
      <c r="E19" s="73">
        <f>'По подразделениям'!D18</f>
        <v>1</v>
      </c>
      <c r="F19" s="70">
        <f>'По подразделениям'!E18</f>
        <v>137931</v>
      </c>
      <c r="G19" s="90">
        <f>E19*F19</f>
        <v>137931</v>
      </c>
    </row>
    <row r="20" spans="1:7" ht="15" customHeight="1" x14ac:dyDescent="0.25">
      <c r="A20" s="68" t="str">
        <f>'По подразделениям'!A30</f>
        <v>Главный инженер</v>
      </c>
      <c r="B20" s="65" t="s">
        <v>15</v>
      </c>
      <c r="C20" s="65" t="s">
        <v>16</v>
      </c>
      <c r="D20" s="65" t="str">
        <f>'По подразделениям'!C30</f>
        <v>отдел главного инженера</v>
      </c>
      <c r="E20" s="73">
        <f>'По подразделениям'!D30</f>
        <v>1</v>
      </c>
      <c r="F20" s="70">
        <f>'По подразделениям'!E30</f>
        <v>160920</v>
      </c>
      <c r="G20" s="90">
        <f>E20*F20</f>
        <v>160920</v>
      </c>
    </row>
    <row r="21" spans="1:7" ht="15" customHeight="1" x14ac:dyDescent="0.25">
      <c r="A21" s="68" t="str">
        <f>'По подразделениям'!A31</f>
        <v>Инженер-энергетик</v>
      </c>
      <c r="B21" s="65" t="s">
        <v>15</v>
      </c>
      <c r="C21" s="65" t="s">
        <v>16</v>
      </c>
      <c r="D21" s="65" t="str">
        <f>'По подразделениям'!C31</f>
        <v>отдел главного инженера</v>
      </c>
      <c r="E21" s="73">
        <f>'По подразделениям'!D31</f>
        <v>1</v>
      </c>
      <c r="F21" s="70">
        <f>'По подразделениям'!E31</f>
        <v>137931</v>
      </c>
      <c r="G21" s="90">
        <f t="shared" ref="G21:G23" si="1">E21*F21</f>
        <v>137931</v>
      </c>
    </row>
    <row r="22" spans="1:7" ht="15" customHeight="1" x14ac:dyDescent="0.25">
      <c r="A22" s="68" t="str">
        <f>'По подразделениям'!A35</f>
        <v>Начальник качества производства</v>
      </c>
      <c r="B22" s="65" t="s">
        <v>15</v>
      </c>
      <c r="C22" s="65" t="s">
        <v>16</v>
      </c>
      <c r="D22" s="65" t="s">
        <v>53</v>
      </c>
      <c r="E22" s="73">
        <f>'По подразделениям'!D35</f>
        <v>1</v>
      </c>
      <c r="F22" s="70">
        <f>'По подразделениям'!E35</f>
        <v>160920</v>
      </c>
      <c r="G22" s="90">
        <f t="shared" si="1"/>
        <v>160920</v>
      </c>
    </row>
    <row r="23" spans="1:7" ht="15" customHeight="1" x14ac:dyDescent="0.25">
      <c r="A23" s="68" t="str">
        <f>'По подразделениям'!A37</f>
        <v xml:space="preserve">Начальник склада </v>
      </c>
      <c r="B23" s="65" t="s">
        <v>15</v>
      </c>
      <c r="C23" s="65" t="str">
        <f>'По подразделениям'!B37</f>
        <v>цех</v>
      </c>
      <c r="D23" s="65" t="str">
        <f>'По подразделениям'!C37</f>
        <v>склад</v>
      </c>
      <c r="E23" s="73">
        <f>'По подразделениям'!D37</f>
        <v>1</v>
      </c>
      <c r="F23" s="70">
        <f>'По подразделениям'!E37</f>
        <v>137931</v>
      </c>
      <c r="G23" s="90">
        <f t="shared" si="1"/>
        <v>137931</v>
      </c>
    </row>
    <row r="24" spans="1:7" ht="15" customHeight="1" x14ac:dyDescent="0.25">
      <c r="A24" s="68" t="s">
        <v>20</v>
      </c>
      <c r="B24" s="65" t="s">
        <v>15</v>
      </c>
      <c r="C24" s="65" t="s">
        <v>16</v>
      </c>
      <c r="D24" s="65" t="str">
        <f>'По подразделениям'!C4</f>
        <v>администрация</v>
      </c>
      <c r="E24" s="73">
        <f>'По подразделениям'!D4</f>
        <v>1</v>
      </c>
      <c r="F24" s="71">
        <f>'По подразделениям'!E4</f>
        <v>149425</v>
      </c>
      <c r="G24" s="90">
        <f>E24*F24</f>
        <v>149425</v>
      </c>
    </row>
    <row r="25" spans="1:7" ht="15" customHeight="1" x14ac:dyDescent="0.25">
      <c r="A25" s="74" t="s">
        <v>14</v>
      </c>
      <c r="B25" s="75" t="s">
        <v>15</v>
      </c>
      <c r="C25" s="75"/>
      <c r="D25" s="75"/>
      <c r="E25" s="63">
        <f>SUM(E17:E24)</f>
        <v>8</v>
      </c>
      <c r="F25" s="78"/>
      <c r="G25" s="92">
        <f>SUM(G17:G24)</f>
        <v>1183909</v>
      </c>
    </row>
    <row r="26" spans="1:7" ht="15" customHeight="1" x14ac:dyDescent="0.25">
      <c r="A26" s="68" t="str">
        <f>'По подразделениям'!A2</f>
        <v>Генеральный директор</v>
      </c>
      <c r="B26" s="65" t="s">
        <v>22</v>
      </c>
      <c r="C26" s="65" t="s">
        <v>16</v>
      </c>
      <c r="D26" s="65" t="str">
        <f>'По подразделениям'!C2</f>
        <v>администрация</v>
      </c>
      <c r="E26" s="73">
        <f>'По подразделениям'!D2</f>
        <v>1</v>
      </c>
      <c r="F26" s="71">
        <f>'По подразделениям'!E2</f>
        <v>287356</v>
      </c>
      <c r="G26" s="90">
        <f>E26*F26</f>
        <v>287356</v>
      </c>
    </row>
    <row r="27" spans="1:7" ht="15" customHeight="1" x14ac:dyDescent="0.25">
      <c r="A27" s="68" t="str">
        <f>'По подразделениям'!A3</f>
        <v>Юрист</v>
      </c>
      <c r="B27" s="65" t="s">
        <v>22</v>
      </c>
      <c r="C27" s="65" t="s">
        <v>16</v>
      </c>
      <c r="D27" s="65" t="str">
        <f>'По подразделениям'!C3</f>
        <v>администрация</v>
      </c>
      <c r="E27" s="73">
        <f>'По подразделениям'!D3</f>
        <v>1</v>
      </c>
      <c r="F27" s="71">
        <f>'По подразделениям'!E3</f>
        <v>155172</v>
      </c>
      <c r="G27" s="90">
        <f t="shared" ref="G27:G33" si="2">E27*F27</f>
        <v>155172</v>
      </c>
    </row>
    <row r="28" spans="1:7" ht="15" customHeight="1" x14ac:dyDescent="0.25">
      <c r="A28" s="72" t="str">
        <f>'По подразделениям'!A6</f>
        <v>Специалист по закупке</v>
      </c>
      <c r="B28" s="73" t="s">
        <v>22</v>
      </c>
      <c r="C28" s="73" t="s">
        <v>16</v>
      </c>
      <c r="D28" s="65" t="str">
        <f>'По подразделениям'!C6</f>
        <v>отдел снабжения</v>
      </c>
      <c r="E28" s="73">
        <f>'По подразделениям'!D6</f>
        <v>1</v>
      </c>
      <c r="F28" s="70">
        <f>'По подразделениям'!E6</f>
        <v>105747</v>
      </c>
      <c r="G28" s="90">
        <f t="shared" si="2"/>
        <v>105747</v>
      </c>
    </row>
    <row r="29" spans="1:7" ht="15" customHeight="1" x14ac:dyDescent="0.25">
      <c r="A29" s="68" t="str">
        <f>'По подразделениям'!A8</f>
        <v>Главный бухгалтер</v>
      </c>
      <c r="B29" s="65" t="s">
        <v>22</v>
      </c>
      <c r="C29" s="65" t="s">
        <v>16</v>
      </c>
      <c r="D29" s="65" t="str">
        <f>'По подразделениям'!C8</f>
        <v>бухгалтерия</v>
      </c>
      <c r="E29" s="73">
        <f>'По подразделениям'!D8</f>
        <v>1</v>
      </c>
      <c r="F29" s="71">
        <f>'По подразделениям'!E8</f>
        <v>183908</v>
      </c>
      <c r="G29" s="90">
        <f t="shared" si="2"/>
        <v>183908</v>
      </c>
    </row>
    <row r="30" spans="1:7" ht="15" customHeight="1" x14ac:dyDescent="0.25">
      <c r="A30" s="68" t="str">
        <f>'По подразделениям'!A10</f>
        <v>HRBR</v>
      </c>
      <c r="B30" s="65" t="s">
        <v>22</v>
      </c>
      <c r="C30" s="65" t="s">
        <v>16</v>
      </c>
      <c r="D30" s="65" t="str">
        <f>'По подразделениям'!C10</f>
        <v>отдел персонала</v>
      </c>
      <c r="E30" s="73">
        <f>'По подразделениям'!D10</f>
        <v>1</v>
      </c>
      <c r="F30" s="71">
        <f>'По подразделениям'!E10</f>
        <v>172414</v>
      </c>
      <c r="G30" s="90">
        <f t="shared" si="2"/>
        <v>172414</v>
      </c>
    </row>
    <row r="31" spans="1:7" ht="15" customHeight="1" x14ac:dyDescent="0.25">
      <c r="A31" s="68" t="s">
        <v>26</v>
      </c>
      <c r="B31" s="65" t="s">
        <v>22</v>
      </c>
      <c r="C31" s="65" t="s">
        <v>16</v>
      </c>
      <c r="D31" s="65" t="s">
        <v>27</v>
      </c>
      <c r="E31" s="73">
        <f>'По подразделениям'!D12</f>
        <v>1</v>
      </c>
      <c r="F31" s="71">
        <f>'По подразделениям'!E12</f>
        <v>114943</v>
      </c>
      <c r="G31" s="90">
        <f t="shared" si="2"/>
        <v>114943</v>
      </c>
    </row>
    <row r="32" spans="1:7" ht="15" customHeight="1" x14ac:dyDescent="0.25">
      <c r="A32" s="68" t="s">
        <v>28</v>
      </c>
      <c r="B32" s="65" t="s">
        <v>22</v>
      </c>
      <c r="C32" s="65" t="s">
        <v>16</v>
      </c>
      <c r="D32" s="65" t="s">
        <v>27</v>
      </c>
      <c r="E32" s="73">
        <f>'По подразделениям'!D13</f>
        <v>1</v>
      </c>
      <c r="F32" s="70">
        <f>'По подразделениям'!E13</f>
        <v>97701</v>
      </c>
      <c r="G32" s="90">
        <f t="shared" si="2"/>
        <v>97701</v>
      </c>
    </row>
    <row r="33" spans="1:7" ht="15" customHeight="1" x14ac:dyDescent="0.25">
      <c r="A33" s="68" t="s">
        <v>29</v>
      </c>
      <c r="B33" s="65" t="s">
        <v>22</v>
      </c>
      <c r="C33" s="65" t="s">
        <v>16</v>
      </c>
      <c r="D33" s="65" t="s">
        <v>30</v>
      </c>
      <c r="E33" s="73">
        <f>'По подразделениям'!D33</f>
        <v>1</v>
      </c>
      <c r="F33" s="71">
        <f>'По подразделениям'!E33</f>
        <v>68966</v>
      </c>
      <c r="G33" s="90">
        <f t="shared" si="2"/>
        <v>68966</v>
      </c>
    </row>
    <row r="34" spans="1:7" ht="15" customHeight="1" x14ac:dyDescent="0.25">
      <c r="A34" s="74" t="s">
        <v>14</v>
      </c>
      <c r="B34" s="79" t="s">
        <v>22</v>
      </c>
      <c r="C34" s="79"/>
      <c r="D34" s="79"/>
      <c r="E34" s="79">
        <f>SUM(E26:E33)</f>
        <v>8</v>
      </c>
      <c r="F34" s="93"/>
      <c r="G34" s="94">
        <f>SUM(G26:G33)</f>
        <v>1186207</v>
      </c>
    </row>
    <row r="35" spans="1:7" ht="15" customHeight="1" x14ac:dyDescent="0.25">
      <c r="A35" s="80" t="s">
        <v>31</v>
      </c>
      <c r="B35" s="63"/>
      <c r="C35" s="63"/>
      <c r="D35" s="63"/>
      <c r="E35" s="63">
        <f>E16+E25+E34</f>
        <v>41</v>
      </c>
      <c r="F35" s="63"/>
      <c r="G35" s="76">
        <f>G16+G25+G34</f>
        <v>4737932</v>
      </c>
    </row>
    <row r="36" spans="1:7" x14ac:dyDescent="0.25">
      <c r="A36" s="81"/>
      <c r="B36" s="82"/>
      <c r="C36" s="83"/>
      <c r="D36" s="83"/>
      <c r="E36" s="83"/>
      <c r="F36" s="84"/>
    </row>
    <row r="39" spans="1:7" x14ac:dyDescent="0.25">
      <c r="A39" s="54"/>
      <c r="B39" s="55"/>
      <c r="F39" s="56"/>
    </row>
    <row r="40" spans="1:7" x14ac:dyDescent="0.25">
      <c r="A40" s="54"/>
      <c r="B40" s="55"/>
      <c r="F40" s="56"/>
    </row>
    <row r="41" spans="1:7" x14ac:dyDescent="0.25">
      <c r="A41" s="54"/>
      <c r="B41" s="55"/>
      <c r="E41" s="34"/>
      <c r="F41" s="56"/>
    </row>
    <row r="42" spans="1:7" x14ac:dyDescent="0.25">
      <c r="A42" s="54"/>
      <c r="B42" s="55"/>
      <c r="F42" s="56"/>
    </row>
    <row r="43" spans="1:7" x14ac:dyDescent="0.25">
      <c r="A43" s="34"/>
      <c r="B43" s="34"/>
    </row>
    <row r="46" spans="1:7" x14ac:dyDescent="0.25">
      <c r="A46" s="34"/>
      <c r="B46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CDBA-7490-4CCD-93B9-9B9CEC04B716}">
  <sheetPr>
    <tabColor rgb="FF00B050"/>
  </sheetPr>
  <dimension ref="A1:F40"/>
  <sheetViews>
    <sheetView workbookViewId="0">
      <selection activeCell="D5" sqref="D5"/>
    </sheetView>
  </sheetViews>
  <sheetFormatPr defaultRowHeight="12" x14ac:dyDescent="0.2"/>
  <cols>
    <col min="1" max="1" width="32" style="2" customWidth="1"/>
    <col min="2" max="2" width="8.140625" style="12" customWidth="1"/>
    <col min="3" max="3" width="24.85546875" style="12" customWidth="1"/>
    <col min="4" max="4" width="7.42578125" style="12" customWidth="1"/>
    <col min="5" max="5" width="15.140625" style="13" customWidth="1"/>
    <col min="6" max="6" width="13.42578125" style="9" customWidth="1"/>
    <col min="7" max="16384" width="9.140625" style="7"/>
  </cols>
  <sheetData>
    <row r="1" spans="1:6" s="2" customFormat="1" ht="36" x14ac:dyDescent="0.2">
      <c r="A1" s="14" t="s">
        <v>0</v>
      </c>
      <c r="B1" s="14" t="s">
        <v>2</v>
      </c>
      <c r="C1" s="14" t="s">
        <v>3</v>
      </c>
      <c r="D1" s="14" t="s">
        <v>4</v>
      </c>
      <c r="E1" s="15" t="s">
        <v>5</v>
      </c>
      <c r="F1" s="15" t="s">
        <v>6</v>
      </c>
    </row>
    <row r="2" spans="1:6" s="2" customFormat="1" x14ac:dyDescent="0.2">
      <c r="A2" s="57" t="str">
        <f>'По категориям'!A2</f>
        <v>Электро-слесарь КИПиА</v>
      </c>
      <c r="B2" s="5" t="str">
        <f>'По категориям'!C2</f>
        <v>цех</v>
      </c>
      <c r="C2" s="5" t="str">
        <f>'По категориям'!D2</f>
        <v>производственный отдел</v>
      </c>
      <c r="D2" s="5">
        <f>'По категориям'!E2</f>
        <v>1</v>
      </c>
      <c r="E2" s="8">
        <f>'По категориям'!F2</f>
        <v>91954</v>
      </c>
      <c r="F2" s="8">
        <f>D2*E2</f>
        <v>91954</v>
      </c>
    </row>
    <row r="3" spans="1:6" s="2" customFormat="1" x14ac:dyDescent="0.2">
      <c r="A3" s="57" t="str">
        <f>'По категориям'!A3</f>
        <v>Слесарь-электрик</v>
      </c>
      <c r="B3" s="5" t="str">
        <f>'По категориям'!C3</f>
        <v>цех</v>
      </c>
      <c r="C3" s="5" t="str">
        <f>'По категориям'!D3</f>
        <v>производственный отдел</v>
      </c>
      <c r="D3" s="5">
        <f>'По категориям'!E3</f>
        <v>1</v>
      </c>
      <c r="E3" s="8">
        <f>'По категориям'!F3</f>
        <v>91954</v>
      </c>
      <c r="F3" s="8">
        <f t="shared" ref="F3:F17" si="0">D3*E3</f>
        <v>91954</v>
      </c>
    </row>
    <row r="4" spans="1:6" s="2" customFormat="1" x14ac:dyDescent="0.2">
      <c r="A4" s="57" t="str">
        <f>'По категориям'!A4</f>
        <v>Маляр</v>
      </c>
      <c r="B4" s="5" t="str">
        <f>'По категориям'!C4</f>
        <v>цех</v>
      </c>
      <c r="C4" s="5" t="str">
        <f>'По категориям'!D4</f>
        <v>производственный отдел</v>
      </c>
      <c r="D4" s="5">
        <f>'По категориям'!E4</f>
        <v>2</v>
      </c>
      <c r="E4" s="8">
        <f>'По категориям'!F4</f>
        <v>97701</v>
      </c>
      <c r="F4" s="8">
        <f t="shared" si="0"/>
        <v>195402</v>
      </c>
    </row>
    <row r="5" spans="1:6" s="2" customFormat="1" x14ac:dyDescent="0.2">
      <c r="A5" s="57" t="str">
        <f>'По категориям'!A5</f>
        <v>Слесарь МСР</v>
      </c>
      <c r="B5" s="5" t="str">
        <f>'По категориям'!C5</f>
        <v>цех</v>
      </c>
      <c r="C5" s="5" t="str">
        <f>'По категориям'!D5</f>
        <v>производственный отдел</v>
      </c>
      <c r="D5" s="5">
        <f>'По категориям'!E5</f>
        <v>5</v>
      </c>
      <c r="E5" s="8">
        <f>'По категориям'!F5</f>
        <v>80460</v>
      </c>
      <c r="F5" s="8">
        <f t="shared" si="0"/>
        <v>402300</v>
      </c>
    </row>
    <row r="6" spans="1:6" s="2" customFormat="1" x14ac:dyDescent="0.2">
      <c r="A6" s="57" t="str">
        <f>'По категориям'!A6</f>
        <v>Сварщик-аргонщик</v>
      </c>
      <c r="B6" s="5" t="str">
        <f>'По категориям'!C6</f>
        <v>цех</v>
      </c>
      <c r="C6" s="5" t="str">
        <f>'По категориям'!D6</f>
        <v>производственный отдел</v>
      </c>
      <c r="D6" s="5">
        <f>'По категориям'!E6</f>
        <v>2</v>
      </c>
      <c r="E6" s="8">
        <f>'По категориям'!F6</f>
        <v>126437</v>
      </c>
      <c r="F6" s="8">
        <f t="shared" si="0"/>
        <v>252874</v>
      </c>
    </row>
    <row r="7" spans="1:6" s="2" customFormat="1" x14ac:dyDescent="0.2">
      <c r="A7" s="57" t="str">
        <f>'По категориям'!A7</f>
        <v>Сварщик-электрогазосварщик</v>
      </c>
      <c r="B7" s="5" t="str">
        <f>'По категориям'!C7</f>
        <v>цех</v>
      </c>
      <c r="C7" s="5" t="str">
        <f>'По категориям'!D7</f>
        <v>производственный отдел</v>
      </c>
      <c r="D7" s="5">
        <f>'По категориям'!E7</f>
        <v>1</v>
      </c>
      <c r="E7" s="8">
        <f>'По категориям'!F7</f>
        <v>103448</v>
      </c>
      <c r="F7" s="8">
        <f t="shared" si="0"/>
        <v>103448</v>
      </c>
    </row>
    <row r="8" spans="1:6" x14ac:dyDescent="0.2">
      <c r="A8" s="57" t="str">
        <f>'По категориям'!A8</f>
        <v>Рабочий по цеху</v>
      </c>
      <c r="B8" s="5" t="str">
        <f>'По категориям'!C8</f>
        <v>цех</v>
      </c>
      <c r="C8" s="5" t="str">
        <f>'По категориям'!D8</f>
        <v>производственный отдел</v>
      </c>
      <c r="D8" s="5">
        <f>'По категориям'!E8</f>
        <v>2</v>
      </c>
      <c r="E8" s="8">
        <f>'По категориям'!F8</f>
        <v>74713</v>
      </c>
      <c r="F8" s="8">
        <f t="shared" si="0"/>
        <v>149426</v>
      </c>
    </row>
    <row r="9" spans="1:6" x14ac:dyDescent="0.2">
      <c r="A9" s="57" t="str">
        <f>'По категориям'!A9</f>
        <v>Дежурный электрик</v>
      </c>
      <c r="B9" s="5" t="str">
        <f>'По категориям'!C9</f>
        <v>цех</v>
      </c>
      <c r="C9" s="5" t="str">
        <f>'По категориям'!D9</f>
        <v>отдел главного инженера</v>
      </c>
      <c r="D9" s="5">
        <f>'По категориям'!E9</f>
        <v>1</v>
      </c>
      <c r="E9" s="8">
        <f>'По категориям'!F9</f>
        <v>91954</v>
      </c>
      <c r="F9" s="8">
        <f t="shared" si="0"/>
        <v>91954</v>
      </c>
    </row>
    <row r="10" spans="1:6" x14ac:dyDescent="0.2">
      <c r="A10" s="57" t="str">
        <f>'По категориям'!A10</f>
        <v xml:space="preserve">Кладовщик-комплектовщик </v>
      </c>
      <c r="B10" s="5" t="str">
        <f>'По категориям'!C10</f>
        <v>цех</v>
      </c>
      <c r="C10" s="5" t="str">
        <f>'По категориям'!D10</f>
        <v>склад</v>
      </c>
      <c r="D10" s="5">
        <f>'По категориям'!E10</f>
        <v>1</v>
      </c>
      <c r="E10" s="8">
        <f>'По категориям'!F10</f>
        <v>91954</v>
      </c>
      <c r="F10" s="8">
        <f t="shared" si="0"/>
        <v>91954</v>
      </c>
    </row>
    <row r="11" spans="1:6" x14ac:dyDescent="0.2">
      <c r="A11" s="57" t="str">
        <f>'По категориям'!A11</f>
        <v>Водитель</v>
      </c>
      <c r="B11" s="5" t="str">
        <f>'По категориям'!C11</f>
        <v>цех</v>
      </c>
      <c r="C11" s="5" t="str">
        <f>'По категориям'!D11</f>
        <v>склад</v>
      </c>
      <c r="D11" s="5">
        <f>'По категориям'!E11</f>
        <v>1</v>
      </c>
      <c r="E11" s="8">
        <f>'По категориям'!F11</f>
        <v>103448</v>
      </c>
      <c r="F11" s="8">
        <f t="shared" si="0"/>
        <v>103448</v>
      </c>
    </row>
    <row r="12" spans="1:6" x14ac:dyDescent="0.2">
      <c r="A12" s="57" t="str">
        <f>'По категориям'!A12</f>
        <v>Водитель погрузчика</v>
      </c>
      <c r="B12" s="5" t="str">
        <f>'По категориям'!C12</f>
        <v>цех</v>
      </c>
      <c r="C12" s="5" t="str">
        <f>'По категориям'!D12</f>
        <v>склад</v>
      </c>
      <c r="D12" s="5">
        <f>'По категориям'!E12</f>
        <v>1</v>
      </c>
      <c r="E12" s="8">
        <f>'По категориям'!F12</f>
        <v>80460</v>
      </c>
      <c r="F12" s="8">
        <f t="shared" si="0"/>
        <v>80460</v>
      </c>
    </row>
    <row r="13" spans="1:6" x14ac:dyDescent="0.2">
      <c r="A13" s="57" t="s">
        <v>63</v>
      </c>
      <c r="B13" s="5" t="str">
        <f>'По категориям'!C23</f>
        <v>цех</v>
      </c>
      <c r="C13" s="5" t="str">
        <f>'По категориям'!D23</f>
        <v>склад</v>
      </c>
      <c r="D13" s="5">
        <f>'По категориям'!E23</f>
        <v>1</v>
      </c>
      <c r="E13" s="8">
        <f>'По категориям'!F23</f>
        <v>137931</v>
      </c>
      <c r="F13" s="8">
        <f t="shared" si="0"/>
        <v>137931</v>
      </c>
    </row>
    <row r="14" spans="1:6" x14ac:dyDescent="0.2">
      <c r="A14" s="57" t="str">
        <f>'По категориям'!A19</f>
        <v>Начальник цеха</v>
      </c>
      <c r="B14" s="5" t="str">
        <f>'По подразделениям'!B18</f>
        <v>цех</v>
      </c>
      <c r="C14" s="5" t="str">
        <f>'По подразделениям'!C18</f>
        <v>производственный отдел</v>
      </c>
      <c r="D14" s="5">
        <f>'По подразделениям'!D18</f>
        <v>1</v>
      </c>
      <c r="E14" s="8">
        <f>'По подразделениям'!E18</f>
        <v>137931</v>
      </c>
      <c r="F14" s="8">
        <f t="shared" si="0"/>
        <v>137931</v>
      </c>
    </row>
    <row r="15" spans="1:6" x14ac:dyDescent="0.2">
      <c r="A15" s="57" t="str">
        <f>'По категориям'!A13</f>
        <v>Термист</v>
      </c>
      <c r="B15" s="5" t="str">
        <f>'По подразделениям'!B26</f>
        <v>цех</v>
      </c>
      <c r="C15" s="5" t="str">
        <f>'По подразделениям'!C28</f>
        <v>производственный отдел</v>
      </c>
      <c r="D15" s="5">
        <f>'По подразделениям'!D26</f>
        <v>1</v>
      </c>
      <c r="E15" s="8">
        <f>'По подразделениям'!E26</f>
        <v>91954</v>
      </c>
      <c r="F15" s="8">
        <f t="shared" si="0"/>
        <v>91954</v>
      </c>
    </row>
    <row r="16" spans="1:6" x14ac:dyDescent="0.2">
      <c r="A16" s="57" t="str">
        <f>'По категориям'!A14</f>
        <v>Оператор ЧПУ</v>
      </c>
      <c r="B16" s="5" t="str">
        <f>'По подразделениям'!B27</f>
        <v>цех</v>
      </c>
      <c r="C16" s="5" t="str">
        <f>'По подразделениям'!C27</f>
        <v>производственный отдел</v>
      </c>
      <c r="D16" s="5">
        <f>'По подразделениям'!D27</f>
        <v>4</v>
      </c>
      <c r="E16" s="8">
        <f>'По подразделениям'!E27</f>
        <v>103448</v>
      </c>
      <c r="F16" s="8">
        <f t="shared" si="0"/>
        <v>413792</v>
      </c>
    </row>
    <row r="17" spans="1:6" x14ac:dyDescent="0.2">
      <c r="A17" s="57" t="str">
        <f>'По категориям'!A15</f>
        <v>Координатчик</v>
      </c>
      <c r="B17" s="5" t="str">
        <f>'По подразделениям'!B28</f>
        <v>цех</v>
      </c>
      <c r="C17" s="5" t="str">
        <f>'По подразделениям'!C28</f>
        <v>производственный отдел</v>
      </c>
      <c r="D17" s="5">
        <f>'По подразделениям'!D28</f>
        <v>2</v>
      </c>
      <c r="E17" s="8">
        <f>'По подразделениям'!E28</f>
        <v>103448</v>
      </c>
      <c r="F17" s="8">
        <f t="shared" si="0"/>
        <v>206896</v>
      </c>
    </row>
    <row r="18" spans="1:6" x14ac:dyDescent="0.2">
      <c r="A18" s="17" t="s">
        <v>58</v>
      </c>
      <c r="B18" s="18"/>
      <c r="C18" s="18"/>
      <c r="D18" s="18">
        <f>SUM(D2:D17)</f>
        <v>27</v>
      </c>
      <c r="E18" s="19"/>
      <c r="F18" s="20">
        <f>SUM(F2:F17)</f>
        <v>2643678</v>
      </c>
    </row>
    <row r="19" spans="1:6" x14ac:dyDescent="0.2">
      <c r="A19" s="3" t="str">
        <f>'По категориям'!A17</f>
        <v>Начальник ПТО</v>
      </c>
      <c r="B19" s="4" t="str">
        <f>'По категориям'!C17</f>
        <v>офис</v>
      </c>
      <c r="C19" s="4" t="str">
        <f>'По категориям'!D17</f>
        <v>ПТО</v>
      </c>
      <c r="D19" s="5">
        <f>'По категориям'!E17</f>
        <v>1</v>
      </c>
      <c r="E19" s="8">
        <f>'По категориям'!F17</f>
        <v>160920</v>
      </c>
      <c r="F19" s="16">
        <f t="shared" ref="F19:F23" si="1">D19*E19</f>
        <v>160920</v>
      </c>
    </row>
    <row r="20" spans="1:6" x14ac:dyDescent="0.2">
      <c r="A20" s="3" t="str">
        <f>'По категориям'!A18</f>
        <v>Инженер-проектировщик</v>
      </c>
      <c r="B20" s="4" t="str">
        <f>'По категориям'!C18</f>
        <v>офис</v>
      </c>
      <c r="C20" s="4" t="str">
        <f>'По категориям'!D18</f>
        <v>ПТО</v>
      </c>
      <c r="D20" s="5">
        <f>'По категориям'!E18</f>
        <v>1</v>
      </c>
      <c r="E20" s="8">
        <f>'По категориям'!F18</f>
        <v>137931</v>
      </c>
      <c r="F20" s="16">
        <f t="shared" si="1"/>
        <v>137931</v>
      </c>
    </row>
    <row r="21" spans="1:6" x14ac:dyDescent="0.2">
      <c r="A21" s="3" t="str">
        <f>'По категориям'!A20</f>
        <v>Главный инженер</v>
      </c>
      <c r="B21" s="4" t="str">
        <f>'По категориям'!C20</f>
        <v>офис</v>
      </c>
      <c r="C21" s="4" t="str">
        <f>'По категориям'!D20</f>
        <v>отдел главного инженера</v>
      </c>
      <c r="D21" s="5">
        <f>'По категориям'!E20</f>
        <v>1</v>
      </c>
      <c r="E21" s="8">
        <f>'По категориям'!F20</f>
        <v>160920</v>
      </c>
      <c r="F21" s="16">
        <f t="shared" si="1"/>
        <v>160920</v>
      </c>
    </row>
    <row r="22" spans="1:6" x14ac:dyDescent="0.2">
      <c r="A22" s="3" t="str">
        <f>'По категориям'!A21</f>
        <v>Инженер-энергетик</v>
      </c>
      <c r="B22" s="4" t="str">
        <f>'По категориям'!C21</f>
        <v>офис</v>
      </c>
      <c r="C22" s="4" t="str">
        <f>'По категориям'!D21</f>
        <v>отдел главного инженера</v>
      </c>
      <c r="D22" s="5">
        <f>'По категориям'!E21</f>
        <v>1</v>
      </c>
      <c r="E22" s="8">
        <f>'По категориям'!F21</f>
        <v>137931</v>
      </c>
      <c r="F22" s="16">
        <f t="shared" si="1"/>
        <v>137931</v>
      </c>
    </row>
    <row r="23" spans="1:6" x14ac:dyDescent="0.2">
      <c r="A23" s="3" t="str">
        <f>'По категориям'!A22</f>
        <v>Начальник качества производства</v>
      </c>
      <c r="B23" s="4" t="str">
        <f>'По категориям'!C22</f>
        <v>офис</v>
      </c>
      <c r="C23" s="4" t="str">
        <f>'По категориям'!D22</f>
        <v>отдел качества</v>
      </c>
      <c r="D23" s="5">
        <f>'По категориям'!E22</f>
        <v>1</v>
      </c>
      <c r="E23" s="8">
        <f>'По категориям'!F22</f>
        <v>160920</v>
      </c>
      <c r="F23" s="16">
        <f t="shared" si="1"/>
        <v>160920</v>
      </c>
    </row>
    <row r="24" spans="1:6" x14ac:dyDescent="0.2">
      <c r="A24" s="21" t="s">
        <v>56</v>
      </c>
      <c r="B24" s="22"/>
      <c r="C24" s="22"/>
      <c r="D24" s="22">
        <f>SUM(D19:D23)</f>
        <v>5</v>
      </c>
      <c r="E24" s="23"/>
      <c r="F24" s="16">
        <f>SUM(F19:F23)</f>
        <v>758622</v>
      </c>
    </row>
    <row r="25" spans="1:6" ht="24" x14ac:dyDescent="0.2">
      <c r="A25" s="17" t="s">
        <v>59</v>
      </c>
      <c r="B25" s="18"/>
      <c r="C25" s="18"/>
      <c r="D25" s="18">
        <f>D18+D24</f>
        <v>32</v>
      </c>
      <c r="E25" s="19"/>
      <c r="F25" s="20">
        <f>F18+F24</f>
        <v>3402300</v>
      </c>
    </row>
    <row r="26" spans="1:6" x14ac:dyDescent="0.2">
      <c r="A26" s="3" t="str">
        <f>'По категориям'!A31</f>
        <v>Руководитель отдела продаж</v>
      </c>
      <c r="B26" s="4" t="str">
        <f>'По категориям'!C31</f>
        <v>офис</v>
      </c>
      <c r="C26" s="4" t="str">
        <f>'По категориям'!D31</f>
        <v>отдел продаж</v>
      </c>
      <c r="D26" s="5">
        <f>'По категориям'!E31</f>
        <v>1</v>
      </c>
      <c r="E26" s="6">
        <f>'По категориям'!F31</f>
        <v>114943</v>
      </c>
      <c r="F26" s="16">
        <f>D26*E26</f>
        <v>114943</v>
      </c>
    </row>
    <row r="27" spans="1:6" x14ac:dyDescent="0.2">
      <c r="A27" s="3" t="str">
        <f>'По категориям'!A32</f>
        <v>Менеджер по продажам</v>
      </c>
      <c r="B27" s="4" t="str">
        <f>'По категориям'!C32</f>
        <v>офис</v>
      </c>
      <c r="C27" s="4" t="str">
        <f>'По категориям'!D32</f>
        <v>отдел продаж</v>
      </c>
      <c r="D27" s="5">
        <f>'По категориям'!E32</f>
        <v>1</v>
      </c>
      <c r="E27" s="6">
        <f>'По категориям'!F32</f>
        <v>97701</v>
      </c>
      <c r="F27" s="16">
        <f>D27*E27</f>
        <v>97701</v>
      </c>
    </row>
    <row r="28" spans="1:6" x14ac:dyDescent="0.2">
      <c r="A28" s="21" t="s">
        <v>57</v>
      </c>
      <c r="B28" s="22"/>
      <c r="C28" s="22"/>
      <c r="D28" s="22">
        <f>D26+D27</f>
        <v>2</v>
      </c>
      <c r="E28" s="23"/>
      <c r="F28" s="16">
        <f>F26+F27</f>
        <v>212644</v>
      </c>
    </row>
    <row r="29" spans="1:6" s="24" customFormat="1" x14ac:dyDescent="0.2">
      <c r="A29" s="17" t="s">
        <v>60</v>
      </c>
      <c r="B29" s="18"/>
      <c r="C29" s="18"/>
      <c r="D29" s="18">
        <f>D25+D28</f>
        <v>34</v>
      </c>
      <c r="E29" s="19"/>
      <c r="F29" s="20">
        <f>F25+F28</f>
        <v>3614944</v>
      </c>
    </row>
    <row r="30" spans="1:6" x14ac:dyDescent="0.2">
      <c r="A30" s="3" t="str">
        <f>'По категориям'!A26</f>
        <v>Генеральный директор</v>
      </c>
      <c r="B30" s="10" t="str">
        <f>'По категориям'!C26</f>
        <v>офис</v>
      </c>
      <c r="C30" s="10" t="str">
        <f>'По категориям'!D26</f>
        <v>администрация</v>
      </c>
      <c r="D30" s="5">
        <f>'По категориям'!E26</f>
        <v>1</v>
      </c>
      <c r="E30" s="6">
        <f>'По категориям'!F26</f>
        <v>287356</v>
      </c>
      <c r="F30" s="16">
        <f>D30*E30</f>
        <v>287356</v>
      </c>
    </row>
    <row r="31" spans="1:6" x14ac:dyDescent="0.2">
      <c r="A31" s="3" t="str">
        <f>'По категориям'!A27</f>
        <v>Юрист</v>
      </c>
      <c r="B31" s="10" t="str">
        <f>'По категориям'!C27</f>
        <v>офис</v>
      </c>
      <c r="C31" s="10" t="str">
        <f>'По категориям'!D27</f>
        <v>администрация</v>
      </c>
      <c r="D31" s="5">
        <f>'По категориям'!E27</f>
        <v>1</v>
      </c>
      <c r="E31" s="6">
        <f>'По категориям'!F27</f>
        <v>155172</v>
      </c>
      <c r="F31" s="16">
        <f t="shared" ref="F31:F36" si="2">D31*E31</f>
        <v>155172</v>
      </c>
    </row>
    <row r="32" spans="1:6" x14ac:dyDescent="0.2">
      <c r="A32" s="3" t="str">
        <f>'По категориям'!A28</f>
        <v>Специалист по закупке</v>
      </c>
      <c r="B32" s="10" t="str">
        <f>'По категориям'!C28</f>
        <v>офис</v>
      </c>
      <c r="C32" s="10" t="str">
        <f>'По категориям'!D28</f>
        <v>отдел снабжения</v>
      </c>
      <c r="D32" s="5">
        <f>'По категориям'!E28</f>
        <v>1</v>
      </c>
      <c r="E32" s="6">
        <f>'По категориям'!F28</f>
        <v>105747</v>
      </c>
      <c r="F32" s="16">
        <f t="shared" si="2"/>
        <v>105747</v>
      </c>
    </row>
    <row r="33" spans="1:6" x14ac:dyDescent="0.2">
      <c r="A33" s="3" t="str">
        <f>'По категориям'!A29</f>
        <v>Главный бухгалтер</v>
      </c>
      <c r="B33" s="10" t="str">
        <f>'По категориям'!C29</f>
        <v>офис</v>
      </c>
      <c r="C33" s="10" t="str">
        <f>'По категориям'!D29</f>
        <v>бухгалтерия</v>
      </c>
      <c r="D33" s="5">
        <f>'По категориям'!E29</f>
        <v>1</v>
      </c>
      <c r="E33" s="6">
        <f>'По категориям'!F29</f>
        <v>183908</v>
      </c>
      <c r="F33" s="16">
        <f t="shared" si="2"/>
        <v>183908</v>
      </c>
    </row>
    <row r="34" spans="1:6" x14ac:dyDescent="0.2">
      <c r="A34" s="3" t="str">
        <f>'По категориям'!A30</f>
        <v>HRBR</v>
      </c>
      <c r="B34" s="10" t="str">
        <f>'По категориям'!C30</f>
        <v>офис</v>
      </c>
      <c r="C34" s="10" t="str">
        <f>'По категориям'!D30</f>
        <v>отдел персонала</v>
      </c>
      <c r="D34" s="5">
        <f>'По категориям'!E30</f>
        <v>1</v>
      </c>
      <c r="E34" s="6">
        <f>'По категориям'!F30</f>
        <v>172414</v>
      </c>
      <c r="F34" s="16">
        <f t="shared" si="2"/>
        <v>172414</v>
      </c>
    </row>
    <row r="35" spans="1:6" x14ac:dyDescent="0.2">
      <c r="A35" s="3" t="str">
        <f>'По категориям'!A33</f>
        <v xml:space="preserve">Уборщица </v>
      </c>
      <c r="B35" s="10" t="str">
        <f>'По категориям'!C33</f>
        <v>офис</v>
      </c>
      <c r="C35" s="10" t="str">
        <f>'По категориям'!D33</f>
        <v>МОП</v>
      </c>
      <c r="D35" s="5">
        <f>'По категориям'!E33</f>
        <v>1</v>
      </c>
      <c r="E35" s="6">
        <f>'По категориям'!F33</f>
        <v>68966</v>
      </c>
      <c r="F35" s="16">
        <f t="shared" si="2"/>
        <v>68966</v>
      </c>
    </row>
    <row r="36" spans="1:6" x14ac:dyDescent="0.2">
      <c r="A36" s="3" t="str">
        <f>'По категориям'!A24</f>
        <v>Системный администратор</v>
      </c>
      <c r="B36" s="10" t="str">
        <f>'По категориям'!C24</f>
        <v>офис</v>
      </c>
      <c r="C36" s="10" t="str">
        <f>'По категориям'!D24</f>
        <v>администрация</v>
      </c>
      <c r="D36" s="5">
        <f>'По категориям'!E24</f>
        <v>1</v>
      </c>
      <c r="E36" s="8">
        <f>'По категориям'!F24</f>
        <v>149425</v>
      </c>
      <c r="F36" s="16">
        <f t="shared" si="2"/>
        <v>149425</v>
      </c>
    </row>
    <row r="37" spans="1:6" x14ac:dyDescent="0.2">
      <c r="A37" s="21" t="s">
        <v>61</v>
      </c>
      <c r="B37" s="22"/>
      <c r="C37" s="22"/>
      <c r="D37" s="22">
        <f>SUM(D30:D36)</f>
        <v>7</v>
      </c>
      <c r="E37" s="23"/>
      <c r="F37" s="16">
        <f>SUM(F30:F36)</f>
        <v>1122988</v>
      </c>
    </row>
    <row r="38" spans="1:6" x14ac:dyDescent="0.2">
      <c r="A38" s="17" t="s">
        <v>33</v>
      </c>
      <c r="B38" s="18"/>
      <c r="C38" s="18"/>
      <c r="D38" s="18">
        <f>D29+D37</f>
        <v>41</v>
      </c>
      <c r="E38" s="19"/>
      <c r="F38" s="20">
        <f>F29+F37</f>
        <v>4737932</v>
      </c>
    </row>
    <row r="40" spans="1:6" x14ac:dyDescent="0.2">
      <c r="A4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BF59-8CA0-4490-950F-DCF97F37E8DE}">
  <sheetPr>
    <tabColor rgb="FF00B050"/>
  </sheetPr>
  <dimension ref="A1:I40"/>
  <sheetViews>
    <sheetView tabSelected="1" workbookViewId="0">
      <selection activeCell="H7" sqref="H7"/>
    </sheetView>
  </sheetViews>
  <sheetFormatPr defaultRowHeight="12" x14ac:dyDescent="0.2"/>
  <cols>
    <col min="1" max="1" width="32" style="2" customWidth="1"/>
    <col min="2" max="2" width="8.140625" style="12" customWidth="1"/>
    <col min="3" max="3" width="24.85546875" style="12" customWidth="1"/>
    <col min="4" max="4" width="7.42578125" style="12" customWidth="1"/>
    <col min="5" max="5" width="15.140625" style="13" customWidth="1"/>
    <col min="6" max="6" width="13.42578125" style="9" customWidth="1"/>
    <col min="7" max="8" width="13.140625" style="7" customWidth="1"/>
    <col min="9" max="9" width="14.28515625" style="7" customWidth="1"/>
    <col min="10" max="10" width="17.28515625" style="7" customWidth="1"/>
    <col min="11" max="16384" width="9.140625" style="7"/>
  </cols>
  <sheetData>
    <row r="1" spans="1:9" s="2" customFormat="1" ht="36" x14ac:dyDescent="0.2">
      <c r="A1" s="14" t="s">
        <v>0</v>
      </c>
      <c r="B1" s="14" t="s">
        <v>2</v>
      </c>
      <c r="C1" s="14" t="s">
        <v>3</v>
      </c>
      <c r="D1" s="14" t="s">
        <v>4</v>
      </c>
      <c r="E1" s="15" t="s">
        <v>5</v>
      </c>
      <c r="F1" s="15" t="s">
        <v>6</v>
      </c>
      <c r="G1" s="63" t="s">
        <v>64</v>
      </c>
      <c r="H1" s="63" t="s">
        <v>65</v>
      </c>
      <c r="I1" s="95" t="s">
        <v>3</v>
      </c>
    </row>
    <row r="2" spans="1:9" s="2" customFormat="1" x14ac:dyDescent="0.2">
      <c r="A2" s="57" t="str">
        <f>'По категориям'!A2</f>
        <v>Электро-слесарь КИПиА</v>
      </c>
      <c r="B2" s="5" t="str">
        <f>'По категориям'!C2</f>
        <v>цех</v>
      </c>
      <c r="C2" s="5" t="str">
        <f>'По категориям'!D2</f>
        <v>производственный отдел</v>
      </c>
      <c r="D2" s="5">
        <f>'По категориям'!E2</f>
        <v>1</v>
      </c>
      <c r="E2" s="8">
        <f>'По категориям'!F2</f>
        <v>91954</v>
      </c>
      <c r="F2" s="8">
        <f>D2*E2</f>
        <v>91954</v>
      </c>
      <c r="G2" s="96">
        <v>1</v>
      </c>
      <c r="H2" s="96"/>
      <c r="I2" s="96" t="s">
        <v>66</v>
      </c>
    </row>
    <row r="3" spans="1:9" s="2" customFormat="1" x14ac:dyDescent="0.2">
      <c r="A3" s="57" t="str">
        <f>'По категориям'!A3</f>
        <v>Слесарь-электрик</v>
      </c>
      <c r="B3" s="5" t="str">
        <f>'По категориям'!C3</f>
        <v>цех</v>
      </c>
      <c r="C3" s="5" t="str">
        <f>'По категориям'!D3</f>
        <v>производственный отдел</v>
      </c>
      <c r="D3" s="5">
        <f>'По категориям'!E3</f>
        <v>1</v>
      </c>
      <c r="E3" s="8">
        <f>'По категориям'!F3</f>
        <v>91954</v>
      </c>
      <c r="F3" s="8">
        <f t="shared" ref="F3:F17" si="0">D3*E3</f>
        <v>91954</v>
      </c>
      <c r="G3" s="96">
        <v>1</v>
      </c>
      <c r="H3" s="96"/>
      <c r="I3" s="96" t="s">
        <v>67</v>
      </c>
    </row>
    <row r="4" spans="1:9" s="2" customFormat="1" x14ac:dyDescent="0.2">
      <c r="A4" s="57" t="str">
        <f>'По категориям'!A4</f>
        <v>Маляр</v>
      </c>
      <c r="B4" s="5" t="str">
        <f>'По категориям'!C4</f>
        <v>цех</v>
      </c>
      <c r="C4" s="5" t="str">
        <f>'По категориям'!D4</f>
        <v>производственный отдел</v>
      </c>
      <c r="D4" s="5">
        <f>'По категориям'!E4</f>
        <v>2</v>
      </c>
      <c r="E4" s="8">
        <f>'По категориям'!F4</f>
        <v>97701</v>
      </c>
      <c r="F4" s="8">
        <f t="shared" si="0"/>
        <v>195402</v>
      </c>
      <c r="G4" s="96">
        <v>1</v>
      </c>
      <c r="H4" s="96">
        <v>1</v>
      </c>
      <c r="I4" s="96" t="s">
        <v>67</v>
      </c>
    </row>
    <row r="5" spans="1:9" s="2" customFormat="1" x14ac:dyDescent="0.2">
      <c r="A5" s="57" t="str">
        <f>'По категориям'!A5</f>
        <v>Слесарь МСР</v>
      </c>
      <c r="B5" s="5" t="str">
        <f>'По категориям'!C5</f>
        <v>цех</v>
      </c>
      <c r="C5" s="5" t="str">
        <f>'По категориям'!D5</f>
        <v>производственный отдел</v>
      </c>
      <c r="D5" s="5">
        <v>5</v>
      </c>
      <c r="E5" s="8">
        <f>'По категориям'!F5</f>
        <v>80460</v>
      </c>
      <c r="F5" s="8">
        <f t="shared" si="0"/>
        <v>402300</v>
      </c>
      <c r="G5" s="96">
        <v>3</v>
      </c>
      <c r="H5" s="96">
        <v>2</v>
      </c>
      <c r="I5" s="96" t="s">
        <v>67</v>
      </c>
    </row>
    <row r="6" spans="1:9" s="2" customFormat="1" x14ac:dyDescent="0.2">
      <c r="A6" s="57" t="str">
        <f>'По категориям'!A6</f>
        <v>Сварщик-аргонщик</v>
      </c>
      <c r="B6" s="5" t="str">
        <f>'По категориям'!C6</f>
        <v>цех</v>
      </c>
      <c r="C6" s="5" t="str">
        <f>'По категориям'!D6</f>
        <v>производственный отдел</v>
      </c>
      <c r="D6" s="5">
        <f>'По категориям'!E6</f>
        <v>2</v>
      </c>
      <c r="E6" s="8">
        <f>'По категориям'!F6</f>
        <v>126437</v>
      </c>
      <c r="F6" s="8">
        <f t="shared" si="0"/>
        <v>252874</v>
      </c>
      <c r="G6" s="96">
        <v>1</v>
      </c>
      <c r="H6" s="96">
        <v>1</v>
      </c>
      <c r="I6" s="96" t="s">
        <v>67</v>
      </c>
    </row>
    <row r="7" spans="1:9" s="2" customFormat="1" x14ac:dyDescent="0.2">
      <c r="A7" s="57" t="str">
        <f>'По категориям'!A7</f>
        <v>Сварщик-электрогазосварщик</v>
      </c>
      <c r="B7" s="5" t="str">
        <f>'По категориям'!C7</f>
        <v>цех</v>
      </c>
      <c r="C7" s="5" t="str">
        <f>'По категориям'!D7</f>
        <v>производственный отдел</v>
      </c>
      <c r="D7" s="5">
        <f>'По категориям'!E7</f>
        <v>1</v>
      </c>
      <c r="E7" s="8">
        <f>'По категориям'!F7</f>
        <v>103448</v>
      </c>
      <c r="F7" s="8">
        <f t="shared" si="0"/>
        <v>103448</v>
      </c>
      <c r="G7" s="96">
        <v>1</v>
      </c>
      <c r="H7" s="96"/>
      <c r="I7" s="96" t="s">
        <v>67</v>
      </c>
    </row>
    <row r="8" spans="1:9" x14ac:dyDescent="0.2">
      <c r="A8" s="57" t="str">
        <f>'По категориям'!A8</f>
        <v>Рабочий по цеху</v>
      </c>
      <c r="B8" s="5" t="str">
        <f>'По категориям'!C8</f>
        <v>цех</v>
      </c>
      <c r="C8" s="5" t="str">
        <f>'По категориям'!D8</f>
        <v>производственный отдел</v>
      </c>
      <c r="D8" s="5">
        <f>'По категориям'!E8</f>
        <v>2</v>
      </c>
      <c r="E8" s="8">
        <f>'По категориям'!F8</f>
        <v>74713</v>
      </c>
      <c r="F8" s="8">
        <f t="shared" si="0"/>
        <v>149426</v>
      </c>
      <c r="G8" s="97">
        <v>1</v>
      </c>
      <c r="H8" s="97">
        <v>1</v>
      </c>
      <c r="I8" s="97" t="s">
        <v>68</v>
      </c>
    </row>
    <row r="9" spans="1:9" x14ac:dyDescent="0.2">
      <c r="A9" s="57" t="str">
        <f>'По категориям'!A9</f>
        <v>Дежурный электрик</v>
      </c>
      <c r="B9" s="5" t="str">
        <f>'По категориям'!C9</f>
        <v>цех</v>
      </c>
      <c r="C9" s="5" t="str">
        <f>'По категориям'!D9</f>
        <v>отдел главного инженера</v>
      </c>
      <c r="D9" s="5">
        <f>'По категориям'!E9</f>
        <v>1</v>
      </c>
      <c r="E9" s="8">
        <f>'По категориям'!F9</f>
        <v>91954</v>
      </c>
      <c r="F9" s="8">
        <f t="shared" si="0"/>
        <v>91954</v>
      </c>
      <c r="G9" s="98">
        <v>1</v>
      </c>
      <c r="H9" s="98"/>
    </row>
    <row r="10" spans="1:9" x14ac:dyDescent="0.2">
      <c r="A10" s="57" t="str">
        <f>'По категориям'!A10</f>
        <v xml:space="preserve">Кладовщик-комплектовщик </v>
      </c>
      <c r="B10" s="5" t="str">
        <f>'По категориям'!C10</f>
        <v>цех</v>
      </c>
      <c r="C10" s="5" t="str">
        <f>'По категориям'!D10</f>
        <v>склад</v>
      </c>
      <c r="D10" s="5">
        <f>'По категориям'!E10</f>
        <v>1</v>
      </c>
      <c r="E10" s="8">
        <f>'По категориям'!F10</f>
        <v>91954</v>
      </c>
      <c r="F10" s="8">
        <f t="shared" si="0"/>
        <v>91954</v>
      </c>
      <c r="G10" s="97">
        <v>1</v>
      </c>
      <c r="H10" s="97"/>
    </row>
    <row r="11" spans="1:9" x14ac:dyDescent="0.2">
      <c r="A11" s="57" t="str">
        <f>'По категориям'!A11</f>
        <v>Водитель</v>
      </c>
      <c r="B11" s="5" t="str">
        <f>'По категориям'!C11</f>
        <v>цех</v>
      </c>
      <c r="C11" s="5" t="str">
        <f>'По категориям'!D11</f>
        <v>склад</v>
      </c>
      <c r="D11" s="5">
        <f>'По категориям'!E11</f>
        <v>1</v>
      </c>
      <c r="E11" s="8">
        <f>'По категориям'!F11</f>
        <v>103448</v>
      </c>
      <c r="F11" s="8">
        <f t="shared" si="0"/>
        <v>103448</v>
      </c>
      <c r="G11" s="97">
        <v>1</v>
      </c>
      <c r="H11" s="97"/>
    </row>
    <row r="12" spans="1:9" x14ac:dyDescent="0.2">
      <c r="A12" s="57" t="str">
        <f>'По категориям'!A12</f>
        <v>Водитель погрузчика</v>
      </c>
      <c r="B12" s="5" t="str">
        <f>'По категориям'!C12</f>
        <v>цех</v>
      </c>
      <c r="C12" s="5" t="str">
        <f>'По категориям'!D12</f>
        <v>склад</v>
      </c>
      <c r="D12" s="5">
        <f>'По категориям'!E12</f>
        <v>1</v>
      </c>
      <c r="E12" s="8">
        <f>'По категориям'!F12</f>
        <v>80460</v>
      </c>
      <c r="F12" s="8">
        <f t="shared" si="0"/>
        <v>80460</v>
      </c>
      <c r="G12" s="97">
        <v>1</v>
      </c>
      <c r="H12" s="97"/>
    </row>
    <row r="13" spans="1:9" x14ac:dyDescent="0.2">
      <c r="A13" s="57" t="s">
        <v>63</v>
      </c>
      <c r="B13" s="5" t="str">
        <f>'По категориям'!C23</f>
        <v>цех</v>
      </c>
      <c r="C13" s="5" t="str">
        <f>'По категориям'!D23</f>
        <v>склад</v>
      </c>
      <c r="D13" s="5">
        <f>'По категориям'!E23</f>
        <v>1</v>
      </c>
      <c r="E13" s="8">
        <f>'По категориям'!F23</f>
        <v>137931</v>
      </c>
      <c r="F13" s="8">
        <f t="shared" si="0"/>
        <v>137931</v>
      </c>
      <c r="G13" s="97">
        <v>1</v>
      </c>
      <c r="H13" s="97"/>
    </row>
    <row r="14" spans="1:9" x14ac:dyDescent="0.2">
      <c r="A14" s="57" t="str">
        <f>'По категориям'!A19</f>
        <v>Начальник цеха</v>
      </c>
      <c r="B14" s="5" t="str">
        <f>'По подразделениям'!B18</f>
        <v>цех</v>
      </c>
      <c r="C14" s="5" t="str">
        <f>'По подразделениям'!C18</f>
        <v>производственный отдел</v>
      </c>
      <c r="D14" s="5">
        <f>'По подразделениям'!D18</f>
        <v>1</v>
      </c>
      <c r="E14" s="8">
        <f>'По подразделениям'!E18</f>
        <v>137931</v>
      </c>
      <c r="F14" s="8">
        <f t="shared" si="0"/>
        <v>137931</v>
      </c>
      <c r="G14" s="97">
        <v>1</v>
      </c>
      <c r="H14" s="97"/>
    </row>
    <row r="15" spans="1:9" x14ac:dyDescent="0.2">
      <c r="A15" s="57" t="str">
        <f>'Формирование себестоимости'!A15</f>
        <v>Термист</v>
      </c>
      <c r="B15" s="5" t="str">
        <f>'Формирование себестоимости'!B15</f>
        <v>цех</v>
      </c>
      <c r="C15" s="5" t="str">
        <f>'Формирование себестоимости'!C15</f>
        <v>производственный отдел</v>
      </c>
      <c r="D15" s="5">
        <f>'Формирование себестоимости'!D15</f>
        <v>1</v>
      </c>
      <c r="E15" s="8">
        <f>'Формирование себестоимости'!E15</f>
        <v>91954</v>
      </c>
      <c r="F15" s="8">
        <f t="shared" si="0"/>
        <v>91954</v>
      </c>
      <c r="G15" s="97">
        <v>1</v>
      </c>
      <c r="H15" s="97"/>
      <c r="I15" s="96" t="s">
        <v>66</v>
      </c>
    </row>
    <row r="16" spans="1:9" x14ac:dyDescent="0.2">
      <c r="A16" s="57" t="str">
        <f>'Формирование себестоимости'!A16</f>
        <v>Оператор ЧПУ</v>
      </c>
      <c r="B16" s="5" t="str">
        <f>'Формирование себестоимости'!B16</f>
        <v>цех</v>
      </c>
      <c r="C16" s="5" t="str">
        <f>'Формирование себестоимости'!C16</f>
        <v>производственный отдел</v>
      </c>
      <c r="D16" s="5">
        <f>'Формирование себестоимости'!D16</f>
        <v>4</v>
      </c>
      <c r="E16" s="8">
        <f>'Формирование себестоимости'!E16</f>
        <v>103448</v>
      </c>
      <c r="F16" s="8">
        <f t="shared" si="0"/>
        <v>413792</v>
      </c>
      <c r="G16" s="97">
        <v>2</v>
      </c>
      <c r="H16" s="97">
        <v>2</v>
      </c>
      <c r="I16" s="96" t="s">
        <v>66</v>
      </c>
    </row>
    <row r="17" spans="1:9" x14ac:dyDescent="0.2">
      <c r="A17" s="57" t="str">
        <f>'Формирование себестоимости'!A17</f>
        <v>Координатчик</v>
      </c>
      <c r="B17" s="5" t="str">
        <f>'Формирование себестоимости'!B17</f>
        <v>цех</v>
      </c>
      <c r="C17" s="5" t="str">
        <f>'Формирование себестоимости'!C17</f>
        <v>производственный отдел</v>
      </c>
      <c r="D17" s="5">
        <f>'Формирование себестоимости'!D17</f>
        <v>2</v>
      </c>
      <c r="E17" s="8">
        <f>'Формирование себестоимости'!E17</f>
        <v>103448</v>
      </c>
      <c r="F17" s="8">
        <f t="shared" si="0"/>
        <v>206896</v>
      </c>
      <c r="G17" s="97">
        <v>1</v>
      </c>
      <c r="H17" s="97">
        <v>1</v>
      </c>
      <c r="I17" s="96" t="s">
        <v>66</v>
      </c>
    </row>
    <row r="18" spans="1:9" x14ac:dyDescent="0.2">
      <c r="A18" s="17" t="s">
        <v>58</v>
      </c>
      <c r="B18" s="18"/>
      <c r="C18" s="18"/>
      <c r="D18" s="18">
        <f>SUM(D2:D17)</f>
        <v>27</v>
      </c>
      <c r="E18" s="19"/>
      <c r="F18" s="20">
        <f>SUM(F2:F17)</f>
        <v>2643678</v>
      </c>
      <c r="G18" s="97"/>
      <c r="H18" s="97"/>
    </row>
    <row r="19" spans="1:9" x14ac:dyDescent="0.2">
      <c r="A19" s="3" t="str">
        <f>'По категориям'!A17</f>
        <v>Начальник ПТО</v>
      </c>
      <c r="B19" s="4" t="str">
        <f>'По категориям'!C17</f>
        <v>офис</v>
      </c>
      <c r="C19" s="4" t="str">
        <f>'По категориям'!D17</f>
        <v>ПТО</v>
      </c>
      <c r="D19" s="5">
        <f>'По категориям'!E17</f>
        <v>1</v>
      </c>
      <c r="E19" s="8">
        <f>'По категориям'!F17</f>
        <v>160920</v>
      </c>
      <c r="F19" s="16">
        <f t="shared" ref="F19:F23" si="1">D19*E19</f>
        <v>160920</v>
      </c>
      <c r="G19" s="97">
        <v>1</v>
      </c>
      <c r="H19" s="97"/>
    </row>
    <row r="20" spans="1:9" x14ac:dyDescent="0.2">
      <c r="A20" s="3" t="str">
        <f>'По категориям'!A18</f>
        <v>Инженер-проектировщик</v>
      </c>
      <c r="B20" s="4" t="str">
        <f>'По категориям'!C18</f>
        <v>офис</v>
      </c>
      <c r="C20" s="4" t="str">
        <f>'По категориям'!D18</f>
        <v>ПТО</v>
      </c>
      <c r="D20" s="5">
        <f>'По категориям'!E18</f>
        <v>1</v>
      </c>
      <c r="E20" s="8">
        <f>'По категориям'!F18</f>
        <v>137931</v>
      </c>
      <c r="F20" s="16">
        <f t="shared" si="1"/>
        <v>137931</v>
      </c>
      <c r="G20" s="97">
        <v>1</v>
      </c>
      <c r="H20" s="97"/>
    </row>
    <row r="21" spans="1:9" x14ac:dyDescent="0.2">
      <c r="A21" s="3" t="str">
        <f>'По категориям'!A20</f>
        <v>Главный инженер</v>
      </c>
      <c r="B21" s="4" t="str">
        <f>'По категориям'!C20</f>
        <v>офис</v>
      </c>
      <c r="C21" s="4" t="str">
        <f>'По категориям'!D20</f>
        <v>отдел главного инженера</v>
      </c>
      <c r="D21" s="5">
        <f>'По категориям'!E20</f>
        <v>1</v>
      </c>
      <c r="E21" s="8">
        <f>'По категориям'!F20</f>
        <v>160920</v>
      </c>
      <c r="F21" s="16">
        <f t="shared" si="1"/>
        <v>160920</v>
      </c>
      <c r="G21" s="97">
        <v>1</v>
      </c>
      <c r="H21" s="97"/>
    </row>
    <row r="22" spans="1:9" x14ac:dyDescent="0.2">
      <c r="A22" s="3" t="str">
        <f>'По категориям'!A21</f>
        <v>Инженер-энергетик</v>
      </c>
      <c r="B22" s="4" t="str">
        <f>'По категориям'!C21</f>
        <v>офис</v>
      </c>
      <c r="C22" s="4" t="str">
        <f>'По категориям'!D21</f>
        <v>отдел главного инженера</v>
      </c>
      <c r="D22" s="5">
        <f>'По категориям'!E21</f>
        <v>1</v>
      </c>
      <c r="E22" s="8">
        <f>'По категориям'!F21</f>
        <v>137931</v>
      </c>
      <c r="F22" s="16">
        <f t="shared" si="1"/>
        <v>137931</v>
      </c>
      <c r="G22" s="97">
        <v>1</v>
      </c>
      <c r="H22" s="97"/>
    </row>
    <row r="23" spans="1:9" x14ac:dyDescent="0.2">
      <c r="A23" s="3" t="str">
        <f>'По категориям'!A22</f>
        <v>Начальник качества производства</v>
      </c>
      <c r="B23" s="4" t="str">
        <f>'По категориям'!C22</f>
        <v>офис</v>
      </c>
      <c r="C23" s="4" t="str">
        <f>'По категориям'!D22</f>
        <v>отдел качества</v>
      </c>
      <c r="D23" s="5">
        <f>'По категориям'!E22</f>
        <v>1</v>
      </c>
      <c r="E23" s="8">
        <f>'По категориям'!F22</f>
        <v>160920</v>
      </c>
      <c r="F23" s="16">
        <f t="shared" si="1"/>
        <v>160920</v>
      </c>
      <c r="G23" s="97">
        <v>1</v>
      </c>
      <c r="H23" s="97"/>
    </row>
    <row r="24" spans="1:9" x14ac:dyDescent="0.2">
      <c r="A24" s="21" t="s">
        <v>56</v>
      </c>
      <c r="B24" s="22"/>
      <c r="C24" s="22"/>
      <c r="D24" s="22">
        <f>SUM(D19:D23)</f>
        <v>5</v>
      </c>
      <c r="E24" s="23"/>
      <c r="F24" s="16">
        <f>SUM(F19:F23)</f>
        <v>758622</v>
      </c>
      <c r="G24" s="97"/>
      <c r="H24" s="97"/>
    </row>
    <row r="25" spans="1:9" ht="24" x14ac:dyDescent="0.2">
      <c r="A25" s="17" t="s">
        <v>69</v>
      </c>
      <c r="B25" s="18"/>
      <c r="C25" s="18"/>
      <c r="D25" s="18">
        <f>D18+D24</f>
        <v>32</v>
      </c>
      <c r="E25" s="19"/>
      <c r="F25" s="20">
        <f>F18+F24</f>
        <v>3402300</v>
      </c>
      <c r="G25" s="97"/>
      <c r="H25" s="97"/>
    </row>
    <row r="26" spans="1:9" x14ac:dyDescent="0.2">
      <c r="A26" s="3" t="str">
        <f>'По категориям'!A31</f>
        <v>Руководитель отдела продаж</v>
      </c>
      <c r="B26" s="4" t="str">
        <f>'По категориям'!C31</f>
        <v>офис</v>
      </c>
      <c r="C26" s="4" t="str">
        <f>'По категориям'!D31</f>
        <v>отдел продаж</v>
      </c>
      <c r="D26" s="5">
        <f>'По категориям'!E31</f>
        <v>1</v>
      </c>
      <c r="E26" s="6">
        <f>'По категориям'!F31</f>
        <v>114943</v>
      </c>
      <c r="F26" s="16">
        <f>D26*E26</f>
        <v>114943</v>
      </c>
      <c r="G26" s="97">
        <v>1</v>
      </c>
      <c r="H26" s="97"/>
    </row>
    <row r="27" spans="1:9" x14ac:dyDescent="0.2">
      <c r="A27" s="3" t="str">
        <f>'По категориям'!A32</f>
        <v>Менеджер по продажам</v>
      </c>
      <c r="B27" s="4" t="str">
        <f>'По категориям'!C32</f>
        <v>офис</v>
      </c>
      <c r="C27" s="4" t="str">
        <f>'По категориям'!D32</f>
        <v>отдел продаж</v>
      </c>
      <c r="D27" s="5">
        <f>'По категориям'!E32</f>
        <v>1</v>
      </c>
      <c r="E27" s="6">
        <f>'По категориям'!F32</f>
        <v>97701</v>
      </c>
      <c r="F27" s="16">
        <f>D27*E27</f>
        <v>97701</v>
      </c>
      <c r="G27" s="97">
        <v>1</v>
      </c>
      <c r="H27" s="97"/>
    </row>
    <row r="28" spans="1:9" x14ac:dyDescent="0.2">
      <c r="A28" s="21" t="s">
        <v>57</v>
      </c>
      <c r="B28" s="22"/>
      <c r="C28" s="22"/>
      <c r="D28" s="22">
        <f>D26+D27</f>
        <v>2</v>
      </c>
      <c r="E28" s="23"/>
      <c r="F28" s="16">
        <f>F26+F27</f>
        <v>212644</v>
      </c>
      <c r="G28" s="97"/>
      <c r="H28" s="97"/>
    </row>
    <row r="29" spans="1:9" s="24" customFormat="1" x14ac:dyDescent="0.2">
      <c r="A29" s="17" t="s">
        <v>60</v>
      </c>
      <c r="B29" s="18"/>
      <c r="C29" s="18"/>
      <c r="D29" s="18">
        <f>D25+D28</f>
        <v>34</v>
      </c>
      <c r="E29" s="19"/>
      <c r="F29" s="20">
        <f>F25+F28</f>
        <v>3614944</v>
      </c>
      <c r="G29" s="99"/>
      <c r="H29" s="99"/>
    </row>
    <row r="30" spans="1:9" x14ac:dyDescent="0.2">
      <c r="A30" s="3" t="str">
        <f>'По категориям'!A26</f>
        <v>Генеральный директор</v>
      </c>
      <c r="B30" s="4" t="str">
        <f>'По категориям'!C26</f>
        <v>офис</v>
      </c>
      <c r="C30" s="4" t="str">
        <f>'По категориям'!D26</f>
        <v>администрация</v>
      </c>
      <c r="D30" s="5">
        <f>'По категориям'!E26</f>
        <v>1</v>
      </c>
      <c r="E30" s="6">
        <f>'По категориям'!F26</f>
        <v>287356</v>
      </c>
      <c r="F30" s="16">
        <f>D30*E30</f>
        <v>287356</v>
      </c>
      <c r="G30" s="97">
        <v>1</v>
      </c>
      <c r="H30" s="97"/>
    </row>
    <row r="31" spans="1:9" x14ac:dyDescent="0.2">
      <c r="A31" s="3" t="str">
        <f>'По категориям'!A27</f>
        <v>Юрист</v>
      </c>
      <c r="B31" s="4" t="str">
        <f>'По категориям'!C27</f>
        <v>офис</v>
      </c>
      <c r="C31" s="4" t="str">
        <f>'По категориям'!D27</f>
        <v>администрация</v>
      </c>
      <c r="D31" s="5">
        <f>'По категориям'!E27</f>
        <v>1</v>
      </c>
      <c r="E31" s="6">
        <f>'По категориям'!F27</f>
        <v>155172</v>
      </c>
      <c r="F31" s="16">
        <f t="shared" ref="F31:F36" si="2">D31*E31</f>
        <v>155172</v>
      </c>
      <c r="G31" s="97">
        <v>1</v>
      </c>
      <c r="H31" s="97"/>
    </row>
    <row r="32" spans="1:9" x14ac:dyDescent="0.2">
      <c r="A32" s="3" t="str">
        <f>'По категориям'!A28</f>
        <v>Специалист по закупке</v>
      </c>
      <c r="B32" s="4" t="str">
        <f>'По категориям'!C28</f>
        <v>офис</v>
      </c>
      <c r="C32" s="4" t="str">
        <f>'По категориям'!D28</f>
        <v>отдел снабжения</v>
      </c>
      <c r="D32" s="5">
        <f>'По категориям'!E28</f>
        <v>1</v>
      </c>
      <c r="E32" s="6">
        <f>'По категориям'!F28</f>
        <v>105747</v>
      </c>
      <c r="F32" s="16">
        <f t="shared" si="2"/>
        <v>105747</v>
      </c>
      <c r="G32" s="97">
        <v>1</v>
      </c>
      <c r="H32" s="97"/>
    </row>
    <row r="33" spans="1:8" x14ac:dyDescent="0.2">
      <c r="A33" s="3" t="str">
        <f>'По категориям'!A29</f>
        <v>Главный бухгалтер</v>
      </c>
      <c r="B33" s="4" t="str">
        <f>'По категориям'!C29</f>
        <v>офис</v>
      </c>
      <c r="C33" s="4" t="str">
        <f>'По категориям'!D29</f>
        <v>бухгалтерия</v>
      </c>
      <c r="D33" s="5">
        <f>'По категориям'!E29</f>
        <v>1</v>
      </c>
      <c r="E33" s="6">
        <f>'По категориям'!F29</f>
        <v>183908</v>
      </c>
      <c r="F33" s="16">
        <f t="shared" si="2"/>
        <v>183908</v>
      </c>
      <c r="G33" s="97">
        <v>1</v>
      </c>
      <c r="H33" s="97"/>
    </row>
    <row r="34" spans="1:8" x14ac:dyDescent="0.2">
      <c r="A34" s="3" t="str">
        <f>'По категориям'!A30</f>
        <v>HRBR</v>
      </c>
      <c r="B34" s="4" t="str">
        <f>'По категориям'!C30</f>
        <v>офис</v>
      </c>
      <c r="C34" s="4" t="str">
        <f>'По категориям'!D30</f>
        <v>отдел персонала</v>
      </c>
      <c r="D34" s="5">
        <f>'По категориям'!E30</f>
        <v>1</v>
      </c>
      <c r="E34" s="6">
        <f>'По категориям'!F30</f>
        <v>172414</v>
      </c>
      <c r="F34" s="16">
        <f t="shared" si="2"/>
        <v>172414</v>
      </c>
      <c r="G34" s="97">
        <v>1</v>
      </c>
      <c r="H34" s="97"/>
    </row>
    <row r="35" spans="1:8" x14ac:dyDescent="0.2">
      <c r="A35" s="3" t="str">
        <f>'По категориям'!A33</f>
        <v xml:space="preserve">Уборщица </v>
      </c>
      <c r="B35" s="4" t="str">
        <f>'По категориям'!C33</f>
        <v>офис</v>
      </c>
      <c r="C35" s="4" t="str">
        <f>'По категориям'!D33</f>
        <v>МОП</v>
      </c>
      <c r="D35" s="5">
        <f>'По категориям'!E33</f>
        <v>1</v>
      </c>
      <c r="E35" s="6">
        <f>'По категориям'!F33</f>
        <v>68966</v>
      </c>
      <c r="F35" s="16">
        <f t="shared" si="2"/>
        <v>68966</v>
      </c>
      <c r="G35" s="97">
        <v>1</v>
      </c>
      <c r="H35" s="97"/>
    </row>
    <row r="36" spans="1:8" x14ac:dyDescent="0.2">
      <c r="A36" s="3" t="str">
        <f>'По категориям'!A24</f>
        <v>Системный администратор</v>
      </c>
      <c r="B36" s="4" t="str">
        <f>'По категориям'!C24</f>
        <v>офис</v>
      </c>
      <c r="C36" s="4" t="str">
        <f>'По категориям'!D24</f>
        <v>администрация</v>
      </c>
      <c r="D36" s="5">
        <f>'По категориям'!E24</f>
        <v>1</v>
      </c>
      <c r="E36" s="8">
        <f>'По категориям'!F24</f>
        <v>149425</v>
      </c>
      <c r="F36" s="16">
        <f t="shared" si="2"/>
        <v>149425</v>
      </c>
      <c r="G36" s="97">
        <v>1</v>
      </c>
      <c r="H36" s="97"/>
    </row>
    <row r="37" spans="1:8" x14ac:dyDescent="0.2">
      <c r="A37" s="21" t="s">
        <v>61</v>
      </c>
      <c r="B37" s="22"/>
      <c r="C37" s="22"/>
      <c r="D37" s="22">
        <f>SUM(D30:D36)</f>
        <v>7</v>
      </c>
      <c r="E37" s="23"/>
      <c r="F37" s="16">
        <f>SUM(F30:F36)</f>
        <v>1122988</v>
      </c>
    </row>
    <row r="38" spans="1:8" x14ac:dyDescent="0.2">
      <c r="A38" s="17" t="s">
        <v>33</v>
      </c>
      <c r="B38" s="18"/>
      <c r="C38" s="18"/>
      <c r="D38" s="18">
        <f>D29+D37</f>
        <v>41</v>
      </c>
      <c r="E38" s="19"/>
      <c r="F38" s="20">
        <f>F29+F37</f>
        <v>4737932</v>
      </c>
    </row>
    <row r="40" spans="1:8" x14ac:dyDescent="0.2">
      <c r="A4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EA8E-D929-4F92-B3C3-411A5B437AE7}">
  <sheetPr>
    <tabColor rgb="FF00B050"/>
  </sheetPr>
  <dimension ref="A1:H35"/>
  <sheetViews>
    <sheetView workbookViewId="0">
      <selection activeCell="H26" sqref="H26"/>
    </sheetView>
  </sheetViews>
  <sheetFormatPr defaultRowHeight="12" x14ac:dyDescent="0.2"/>
  <cols>
    <col min="1" max="1" width="32" style="2" customWidth="1"/>
    <col min="2" max="2" width="8.140625" style="12" customWidth="1"/>
    <col min="3" max="3" width="23.5703125" style="12" customWidth="1"/>
    <col min="4" max="4" width="7.42578125" style="12" customWidth="1"/>
    <col min="5" max="5" width="15.140625" style="13" customWidth="1"/>
    <col min="6" max="6" width="13.42578125" style="9" customWidth="1"/>
    <col min="7" max="7" width="18.140625" style="7" customWidth="1"/>
    <col min="8" max="8" width="15" style="7" customWidth="1"/>
    <col min="9" max="16384" width="9.140625" style="7"/>
  </cols>
  <sheetData>
    <row r="1" spans="1:7" s="2" customFormat="1" ht="36" x14ac:dyDescent="0.2">
      <c r="A1" s="14" t="s">
        <v>0</v>
      </c>
      <c r="B1" s="14" t="s">
        <v>2</v>
      </c>
      <c r="C1" s="14" t="s">
        <v>3</v>
      </c>
      <c r="D1" s="14" t="s">
        <v>4</v>
      </c>
      <c r="E1" s="15" t="s">
        <v>5</v>
      </c>
      <c r="F1" s="15" t="s">
        <v>6</v>
      </c>
    </row>
    <row r="2" spans="1:7" s="2" customFormat="1" x14ac:dyDescent="0.2">
      <c r="A2" s="57" t="str">
        <f>'Формирование себестоимости'!A2</f>
        <v>Электро-слесарь КИПиА</v>
      </c>
      <c r="B2" s="5" t="str">
        <f>'Формирование себестоимости'!B2</f>
        <v>цех</v>
      </c>
      <c r="C2" s="5" t="str">
        <f>'Формирование себестоимости'!C2</f>
        <v>производственный отдел</v>
      </c>
      <c r="D2" s="5">
        <f>'Формирование себестоимости'!D2</f>
        <v>1</v>
      </c>
      <c r="E2" s="8">
        <f>'Формирование себестоимости'!E2</f>
        <v>91954</v>
      </c>
      <c r="F2" s="8">
        <f>D2*E2</f>
        <v>91954</v>
      </c>
    </row>
    <row r="3" spans="1:7" s="2" customFormat="1" x14ac:dyDescent="0.2">
      <c r="A3" s="57" t="str">
        <f>'Формирование себестоимости'!A3</f>
        <v>Слесарь-электрик</v>
      </c>
      <c r="B3" s="5" t="str">
        <f>'Формирование себестоимости'!B3</f>
        <v>цех</v>
      </c>
      <c r="C3" s="5" t="str">
        <f>'Формирование себестоимости'!C3</f>
        <v>производственный отдел</v>
      </c>
      <c r="D3" s="5">
        <f>'Формирование себестоимости'!D3</f>
        <v>1</v>
      </c>
      <c r="E3" s="8">
        <f>'Формирование себестоимости'!E3</f>
        <v>91954</v>
      </c>
      <c r="F3" s="8">
        <f t="shared" ref="F3:F22" si="0">D3*E3</f>
        <v>91954</v>
      </c>
    </row>
    <row r="4" spans="1:7" s="2" customFormat="1" x14ac:dyDescent="0.2">
      <c r="A4" s="57" t="str">
        <f>'Формирование себестоимости'!A4</f>
        <v>Маляр</v>
      </c>
      <c r="B4" s="5" t="str">
        <f>'Формирование себестоимости'!B4</f>
        <v>цех</v>
      </c>
      <c r="C4" s="5" t="str">
        <f>'Формирование себестоимости'!C4</f>
        <v>производственный отдел</v>
      </c>
      <c r="D4" s="5">
        <f>'Формирование себестоимости'!D4</f>
        <v>2</v>
      </c>
      <c r="E4" s="8">
        <f>'Формирование себестоимости'!E4</f>
        <v>97701</v>
      </c>
      <c r="F4" s="8">
        <f t="shared" si="0"/>
        <v>195402</v>
      </c>
    </row>
    <row r="5" spans="1:7" s="2" customFormat="1" x14ac:dyDescent="0.2">
      <c r="A5" s="57" t="str">
        <f>'Формирование себестоимости'!A5</f>
        <v>Слесарь МСР</v>
      </c>
      <c r="B5" s="5" t="str">
        <f>'Формирование себестоимости'!B5</f>
        <v>цех</v>
      </c>
      <c r="C5" s="5" t="str">
        <f>'Формирование себестоимости'!C5</f>
        <v>производственный отдел</v>
      </c>
      <c r="D5" s="5">
        <f>'Формирование себестоимости'!D5</f>
        <v>5</v>
      </c>
      <c r="E5" s="8">
        <f>'Формирование себестоимости'!E5</f>
        <v>80460</v>
      </c>
      <c r="F5" s="8">
        <f t="shared" si="0"/>
        <v>402300</v>
      </c>
    </row>
    <row r="6" spans="1:7" s="2" customFormat="1" x14ac:dyDescent="0.2">
      <c r="A6" s="57" t="str">
        <f>'Формирование себестоимости'!A6</f>
        <v>Сварщик-аргонщик</v>
      </c>
      <c r="B6" s="5" t="str">
        <f>'Формирование себестоимости'!B6</f>
        <v>цех</v>
      </c>
      <c r="C6" s="5" t="str">
        <f>'Формирование себестоимости'!C6</f>
        <v>производственный отдел</v>
      </c>
      <c r="D6" s="5">
        <f>'Формирование себестоимости'!D6</f>
        <v>2</v>
      </c>
      <c r="E6" s="8">
        <f>'Формирование себестоимости'!E6</f>
        <v>126437</v>
      </c>
      <c r="F6" s="8">
        <f t="shared" si="0"/>
        <v>252874</v>
      </c>
    </row>
    <row r="7" spans="1:7" s="2" customFormat="1" x14ac:dyDescent="0.2">
      <c r="A7" s="57" t="str">
        <f>'Формирование себестоимости'!A7</f>
        <v>Сварщик-электрогазосварщик</v>
      </c>
      <c r="B7" s="5" t="str">
        <f>'Формирование себестоимости'!B7</f>
        <v>цех</v>
      </c>
      <c r="C7" s="5" t="str">
        <f>'Формирование себестоимости'!C7</f>
        <v>производственный отдел</v>
      </c>
      <c r="D7" s="5">
        <f>'Формирование себестоимости'!D7</f>
        <v>1</v>
      </c>
      <c r="E7" s="8">
        <f>'Формирование себестоимости'!E7</f>
        <v>103448</v>
      </c>
      <c r="F7" s="8">
        <f t="shared" si="0"/>
        <v>103448</v>
      </c>
    </row>
    <row r="8" spans="1:7" s="2" customFormat="1" x14ac:dyDescent="0.2">
      <c r="A8" s="57" t="str">
        <f>'Формирование себестоимости'!A8</f>
        <v>Рабочий по цеху</v>
      </c>
      <c r="B8" s="5" t="str">
        <f>'Формирование себестоимости'!B8</f>
        <v>цех</v>
      </c>
      <c r="C8" s="5" t="str">
        <f>'Формирование себестоимости'!C8</f>
        <v>производственный отдел</v>
      </c>
      <c r="D8" s="5">
        <f>'Формирование себестоимости'!D8</f>
        <v>2</v>
      </c>
      <c r="E8" s="8">
        <f>'Формирование себестоимости'!E8</f>
        <v>74713</v>
      </c>
      <c r="F8" s="8">
        <f t="shared" si="0"/>
        <v>149426</v>
      </c>
    </row>
    <row r="9" spans="1:7" s="2" customFormat="1" x14ac:dyDescent="0.2">
      <c r="A9" s="57" t="str">
        <f>'Формирование себестоимости'!A9</f>
        <v>Дежурный электрик</v>
      </c>
      <c r="B9" s="5" t="str">
        <f>'Формирование себестоимости'!B9</f>
        <v>цех</v>
      </c>
      <c r="C9" s="5" t="str">
        <f>'Формирование себестоимости'!C9</f>
        <v>отдел главного инженера</v>
      </c>
      <c r="D9" s="5">
        <f>'Формирование себестоимости'!D9</f>
        <v>1</v>
      </c>
      <c r="E9" s="8">
        <f>'Формирование себестоимости'!E9</f>
        <v>91954</v>
      </c>
      <c r="F9" s="8">
        <f t="shared" si="0"/>
        <v>91954</v>
      </c>
    </row>
    <row r="10" spans="1:7" s="2" customFormat="1" x14ac:dyDescent="0.2">
      <c r="A10" s="57" t="str">
        <f>'Формирование себестоимости'!A10</f>
        <v xml:space="preserve">Кладовщик-комплектовщик </v>
      </c>
      <c r="B10" s="5" t="str">
        <f>'Формирование себестоимости'!B10</f>
        <v>цех</v>
      </c>
      <c r="C10" s="5" t="str">
        <f>'Формирование себестоимости'!C10</f>
        <v>склад</v>
      </c>
      <c r="D10" s="5">
        <f>'Формирование себестоимости'!D10</f>
        <v>1</v>
      </c>
      <c r="E10" s="8">
        <f>'Формирование себестоимости'!E10</f>
        <v>91954</v>
      </c>
      <c r="F10" s="8">
        <f t="shared" si="0"/>
        <v>91954</v>
      </c>
    </row>
    <row r="11" spans="1:7" s="2" customFormat="1" x14ac:dyDescent="0.2">
      <c r="A11" s="57" t="str">
        <f>'Формирование себестоимости'!A11</f>
        <v>Водитель</v>
      </c>
      <c r="B11" s="5" t="str">
        <f>'Формирование себестоимости'!B11</f>
        <v>цех</v>
      </c>
      <c r="C11" s="5" t="str">
        <f>'Формирование себестоимости'!C11</f>
        <v>склад</v>
      </c>
      <c r="D11" s="5">
        <f>'Формирование себестоимости'!D11</f>
        <v>1</v>
      </c>
      <c r="E11" s="8">
        <f>'Формирование себестоимости'!E11</f>
        <v>103448</v>
      </c>
      <c r="F11" s="8">
        <f t="shared" si="0"/>
        <v>103448</v>
      </c>
      <c r="G11" s="61"/>
    </row>
    <row r="12" spans="1:7" s="2" customFormat="1" x14ac:dyDescent="0.2">
      <c r="A12" s="57" t="str">
        <f>'Формирование себестоимости'!A12</f>
        <v>Водитель погрузчика</v>
      </c>
      <c r="B12" s="5" t="str">
        <f>'Формирование себестоимости'!B12</f>
        <v>цех</v>
      </c>
      <c r="C12" s="5" t="str">
        <f>'Формирование себестоимости'!C12</f>
        <v>склад</v>
      </c>
      <c r="D12" s="5">
        <f>'Формирование себестоимости'!D12</f>
        <v>1</v>
      </c>
      <c r="E12" s="8">
        <f>'Формирование себестоимости'!E12</f>
        <v>80460</v>
      </c>
      <c r="F12" s="8">
        <f t="shared" si="0"/>
        <v>80460</v>
      </c>
    </row>
    <row r="13" spans="1:7" s="2" customFormat="1" x14ac:dyDescent="0.2">
      <c r="A13" s="57" t="str">
        <f>'Формирование себестоимости'!A14</f>
        <v>Начальник цеха</v>
      </c>
      <c r="B13" s="5" t="str">
        <f>'Формирование себестоимости'!B14</f>
        <v>цех</v>
      </c>
      <c r="C13" s="5" t="str">
        <f>'Формирование себестоимости'!C14</f>
        <v>производственный отдел</v>
      </c>
      <c r="D13" s="5">
        <f>'Формирование себестоимости'!D14</f>
        <v>1</v>
      </c>
      <c r="E13" s="8">
        <f>'Формирование себестоимости'!E14</f>
        <v>137931</v>
      </c>
      <c r="F13" s="8">
        <f t="shared" si="0"/>
        <v>137931</v>
      </c>
    </row>
    <row r="14" spans="1:7" s="2" customFormat="1" x14ac:dyDescent="0.2">
      <c r="A14" s="57" t="str">
        <f>'Формирование себестоимости'!A15</f>
        <v>Термист</v>
      </c>
      <c r="B14" s="5" t="str">
        <f>'Формирование себестоимости'!B15</f>
        <v>цех</v>
      </c>
      <c r="C14" s="5" t="str">
        <f>'Формирование себестоимости'!C15</f>
        <v>производственный отдел</v>
      </c>
      <c r="D14" s="5">
        <f>'Формирование себестоимости'!D15</f>
        <v>1</v>
      </c>
      <c r="E14" s="8">
        <f>'Формирование себестоимости'!E15</f>
        <v>91954</v>
      </c>
      <c r="F14" s="8">
        <f t="shared" si="0"/>
        <v>91954</v>
      </c>
    </row>
    <row r="15" spans="1:7" s="2" customFormat="1" x14ac:dyDescent="0.2">
      <c r="A15" s="57" t="str">
        <f>'Формирование себестоимости'!A16</f>
        <v>Оператор ЧПУ</v>
      </c>
      <c r="B15" s="5" t="str">
        <f>'Формирование себестоимости'!B16</f>
        <v>цех</v>
      </c>
      <c r="C15" s="5" t="str">
        <f>'Формирование себестоимости'!C16</f>
        <v>производственный отдел</v>
      </c>
      <c r="D15" s="5">
        <f>'Формирование себестоимости'!D16</f>
        <v>4</v>
      </c>
      <c r="E15" s="8">
        <f>'Формирование себестоимости'!E16</f>
        <v>103448</v>
      </c>
      <c r="F15" s="8">
        <f t="shared" si="0"/>
        <v>413792</v>
      </c>
    </row>
    <row r="16" spans="1:7" s="2" customFormat="1" x14ac:dyDescent="0.2">
      <c r="A16" s="57" t="str">
        <f>'Формирование себестоимости'!A17</f>
        <v>Координатчик</v>
      </c>
      <c r="B16" s="5" t="str">
        <f>'Формирование себестоимости'!B17</f>
        <v>цех</v>
      </c>
      <c r="C16" s="5" t="str">
        <f>'Формирование себестоимости'!C17</f>
        <v>производственный отдел</v>
      </c>
      <c r="D16" s="5">
        <f>'Формирование себестоимости'!D17</f>
        <v>2</v>
      </c>
      <c r="E16" s="8">
        <f>'Формирование себестоимости'!E17</f>
        <v>103448</v>
      </c>
      <c r="F16" s="8">
        <f t="shared" si="0"/>
        <v>206896</v>
      </c>
    </row>
    <row r="17" spans="1:7" s="2" customFormat="1" x14ac:dyDescent="0.2">
      <c r="A17" s="57" t="str">
        <f>'Формирование себестоимости'!A19</f>
        <v>Начальник ПТО</v>
      </c>
      <c r="B17" s="5" t="str">
        <f>'Формирование себестоимости'!B19</f>
        <v>офис</v>
      </c>
      <c r="C17" s="5" t="str">
        <f>'Формирование себестоимости'!C19</f>
        <v>ПТО</v>
      </c>
      <c r="D17" s="5">
        <f>'Формирование себестоимости'!D19</f>
        <v>1</v>
      </c>
      <c r="E17" s="8">
        <f>'Формирование себестоимости'!E19</f>
        <v>160920</v>
      </c>
      <c r="F17" s="8">
        <f t="shared" si="0"/>
        <v>160920</v>
      </c>
    </row>
    <row r="18" spans="1:7" s="2" customFormat="1" ht="11.25" customHeight="1" x14ac:dyDescent="0.2">
      <c r="A18" s="57" t="str">
        <f>'Формирование себестоимости'!A20</f>
        <v>Инженер-проектировщик</v>
      </c>
      <c r="B18" s="5" t="str">
        <f>'Формирование себестоимости'!B20</f>
        <v>офис</v>
      </c>
      <c r="C18" s="5" t="str">
        <f>'Формирование себестоимости'!C20</f>
        <v>ПТО</v>
      </c>
      <c r="D18" s="5">
        <f>'Формирование себестоимости'!D20</f>
        <v>1</v>
      </c>
      <c r="E18" s="8">
        <f>'Формирование себестоимости'!E20</f>
        <v>137931</v>
      </c>
      <c r="F18" s="8">
        <f t="shared" si="0"/>
        <v>137931</v>
      </c>
    </row>
    <row r="19" spans="1:7" s="2" customFormat="1" x14ac:dyDescent="0.2">
      <c r="A19" s="57" t="str">
        <f>'Формирование себестоимости'!A13</f>
        <v>Начальник склада</v>
      </c>
      <c r="B19" s="5" t="str">
        <f>'Формирование себестоимости'!B13</f>
        <v>цех</v>
      </c>
      <c r="C19" s="5" t="str">
        <f>'По категориям'!D12</f>
        <v>склад</v>
      </c>
      <c r="D19" s="5">
        <f>'Формирование себестоимости'!D13</f>
        <v>1</v>
      </c>
      <c r="E19" s="8">
        <f>'Формирование себестоимости'!E13</f>
        <v>137931</v>
      </c>
      <c r="F19" s="8">
        <f t="shared" si="0"/>
        <v>137931</v>
      </c>
    </row>
    <row r="20" spans="1:7" s="2" customFormat="1" x14ac:dyDescent="0.2">
      <c r="A20" s="57" t="str">
        <f>'Формирование себестоимости'!A21</f>
        <v>Главный инженер</v>
      </c>
      <c r="B20" s="5" t="str">
        <f>'Формирование себестоимости'!B21</f>
        <v>офис</v>
      </c>
      <c r="C20" s="5" t="str">
        <f>'Формирование себестоимости'!C21</f>
        <v>отдел главного инженера</v>
      </c>
      <c r="D20" s="5">
        <f>'Формирование себестоимости'!D21</f>
        <v>1</v>
      </c>
      <c r="E20" s="8">
        <f>'Формирование себестоимости'!E21</f>
        <v>160920</v>
      </c>
      <c r="F20" s="8">
        <f t="shared" si="0"/>
        <v>160920</v>
      </c>
    </row>
    <row r="21" spans="1:7" s="2" customFormat="1" x14ac:dyDescent="0.2">
      <c r="A21" s="57" t="str">
        <f>'Формирование себестоимости'!A22</f>
        <v>Инженер-энергетик</v>
      </c>
      <c r="B21" s="5" t="str">
        <f>'Формирование себестоимости'!B22</f>
        <v>офис</v>
      </c>
      <c r="C21" s="5" t="str">
        <f>'Формирование себестоимости'!C22</f>
        <v>отдел главного инженера</v>
      </c>
      <c r="D21" s="5">
        <f>'Формирование себестоимости'!D22</f>
        <v>1</v>
      </c>
      <c r="E21" s="8">
        <f>'Формирование себестоимости'!E22</f>
        <v>137931</v>
      </c>
      <c r="F21" s="8">
        <f t="shared" si="0"/>
        <v>137931</v>
      </c>
    </row>
    <row r="22" spans="1:7" x14ac:dyDescent="0.2">
      <c r="A22" s="57" t="str">
        <f>'Формирование себестоимости'!A23</f>
        <v>Начальник качества производства</v>
      </c>
      <c r="B22" s="5" t="str">
        <f>'Формирование себестоимости'!B23</f>
        <v>офис</v>
      </c>
      <c r="C22" s="5" t="str">
        <f>'Формирование себестоимости'!C23</f>
        <v>отдел качества</v>
      </c>
      <c r="D22" s="5">
        <f>'Формирование себестоимости'!D23</f>
        <v>1</v>
      </c>
      <c r="E22" s="8">
        <f>'Формирование себестоимости'!E23</f>
        <v>160920</v>
      </c>
      <c r="F22" s="8">
        <f t="shared" si="0"/>
        <v>160920</v>
      </c>
    </row>
    <row r="23" spans="1:7" s="24" customFormat="1" x14ac:dyDescent="0.2">
      <c r="A23" s="17" t="s">
        <v>34</v>
      </c>
      <c r="B23" s="18"/>
      <c r="C23" s="18"/>
      <c r="D23" s="18">
        <f>SUM(D2:D22)</f>
        <v>32</v>
      </c>
      <c r="E23" s="19"/>
      <c r="F23" s="20">
        <f>SUM(F2:F22)</f>
        <v>3402300</v>
      </c>
      <c r="G23" s="25"/>
    </row>
    <row r="24" spans="1:7" x14ac:dyDescent="0.2">
      <c r="A24" s="3" t="str">
        <f>'Формирование себестоимости'!A26</f>
        <v>Руководитель отдела продаж</v>
      </c>
      <c r="B24" s="4" t="str">
        <f>'Формирование себестоимости'!B26</f>
        <v>офис</v>
      </c>
      <c r="C24" s="4" t="str">
        <f>'Формирование себестоимости'!C26</f>
        <v>отдел продаж</v>
      </c>
      <c r="D24" s="5">
        <f>'Формирование себестоимости'!D26</f>
        <v>1</v>
      </c>
      <c r="E24" s="6">
        <f>'Формирование себестоимости'!E26</f>
        <v>114943</v>
      </c>
      <c r="F24" s="16">
        <f>D24*E24</f>
        <v>114943</v>
      </c>
    </row>
    <row r="25" spans="1:7" x14ac:dyDescent="0.2">
      <c r="A25" s="3" t="str">
        <f>'Формирование себестоимости'!A27</f>
        <v>Менеджер по продажам</v>
      </c>
      <c r="B25" s="4" t="str">
        <f>'Формирование себестоимости'!B27</f>
        <v>офис</v>
      </c>
      <c r="C25" s="4" t="str">
        <f>'Формирование себестоимости'!C27</f>
        <v>отдел продаж</v>
      </c>
      <c r="D25" s="5">
        <f>'Формирование себестоимости'!D27</f>
        <v>1</v>
      </c>
      <c r="E25" s="6">
        <f>'Формирование себестоимости'!E27</f>
        <v>97701</v>
      </c>
      <c r="F25" s="16">
        <f t="shared" ref="F25:F32" si="1">D25*E25</f>
        <v>97701</v>
      </c>
    </row>
    <row r="26" spans="1:7" x14ac:dyDescent="0.2">
      <c r="A26" s="3" t="str">
        <f>'Формирование себестоимости'!A30</f>
        <v>Генеральный директор</v>
      </c>
      <c r="B26" s="4" t="str">
        <f>'Формирование себестоимости'!B30</f>
        <v>офис</v>
      </c>
      <c r="C26" s="4" t="str">
        <f>'Формирование себестоимости'!C30</f>
        <v>администрация</v>
      </c>
      <c r="D26" s="5">
        <f>'Формирование себестоимости'!D30</f>
        <v>1</v>
      </c>
      <c r="E26" s="6">
        <f>'Формирование себестоимости'!E30</f>
        <v>287356</v>
      </c>
      <c r="F26" s="16">
        <f t="shared" si="1"/>
        <v>287356</v>
      </c>
    </row>
    <row r="27" spans="1:7" x14ac:dyDescent="0.2">
      <c r="A27" s="3" t="str">
        <f>'Формирование себестоимости'!A31</f>
        <v>Юрист</v>
      </c>
      <c r="B27" s="4" t="str">
        <f>'Формирование себестоимости'!B31</f>
        <v>офис</v>
      </c>
      <c r="C27" s="4" t="str">
        <f>'Формирование себестоимости'!C31</f>
        <v>администрация</v>
      </c>
      <c r="D27" s="5">
        <f>'Формирование себестоимости'!D31</f>
        <v>1</v>
      </c>
      <c r="E27" s="6">
        <f>'Формирование себестоимости'!E31</f>
        <v>155172</v>
      </c>
      <c r="F27" s="16">
        <f t="shared" si="1"/>
        <v>155172</v>
      </c>
    </row>
    <row r="28" spans="1:7" x14ac:dyDescent="0.2">
      <c r="A28" s="3" t="str">
        <f>'Формирование себестоимости'!A32</f>
        <v>Специалист по закупке</v>
      </c>
      <c r="B28" s="4" t="str">
        <f>'Формирование себестоимости'!B32</f>
        <v>офис</v>
      </c>
      <c r="C28" s="4" t="str">
        <f>'Формирование себестоимости'!C32</f>
        <v>отдел снабжения</v>
      </c>
      <c r="D28" s="5">
        <f>'Формирование себестоимости'!D32</f>
        <v>1</v>
      </c>
      <c r="E28" s="6">
        <f>'Формирование себестоимости'!E32</f>
        <v>105747</v>
      </c>
      <c r="F28" s="16">
        <f t="shared" si="1"/>
        <v>105747</v>
      </c>
    </row>
    <row r="29" spans="1:7" x14ac:dyDescent="0.2">
      <c r="A29" s="3" t="str">
        <f>'Формирование себестоимости'!A33</f>
        <v>Главный бухгалтер</v>
      </c>
      <c r="B29" s="4" t="str">
        <f>'Формирование себестоимости'!B33</f>
        <v>офис</v>
      </c>
      <c r="C29" s="4" t="str">
        <f>'Формирование себестоимости'!C33</f>
        <v>бухгалтерия</v>
      </c>
      <c r="D29" s="5">
        <f>'Формирование себестоимости'!D33</f>
        <v>1</v>
      </c>
      <c r="E29" s="6">
        <f>'Формирование себестоимости'!E33</f>
        <v>183908</v>
      </c>
      <c r="F29" s="16">
        <f t="shared" si="1"/>
        <v>183908</v>
      </c>
    </row>
    <row r="30" spans="1:7" x14ac:dyDescent="0.2">
      <c r="A30" s="3" t="str">
        <f>'Формирование себестоимости'!A34</f>
        <v>HRBR</v>
      </c>
      <c r="B30" s="4" t="str">
        <f>'Формирование себестоимости'!B34</f>
        <v>офис</v>
      </c>
      <c r="C30" s="4" t="str">
        <f>'Формирование себестоимости'!C34</f>
        <v>отдел персонала</v>
      </c>
      <c r="D30" s="5">
        <f>'Формирование себестоимости'!D34</f>
        <v>1</v>
      </c>
      <c r="E30" s="6">
        <f>'Формирование себестоимости'!E34</f>
        <v>172414</v>
      </c>
      <c r="F30" s="16">
        <f t="shared" si="1"/>
        <v>172414</v>
      </c>
    </row>
    <row r="31" spans="1:7" x14ac:dyDescent="0.2">
      <c r="A31" s="3" t="str">
        <f>'Формирование себестоимости'!A35</f>
        <v xml:space="preserve">Уборщица </v>
      </c>
      <c r="B31" s="4" t="str">
        <f>'Формирование себестоимости'!B35</f>
        <v>офис</v>
      </c>
      <c r="C31" s="4" t="str">
        <f>'Формирование себестоимости'!C35</f>
        <v>МОП</v>
      </c>
      <c r="D31" s="5">
        <f>'Формирование себестоимости'!D35</f>
        <v>1</v>
      </c>
      <c r="E31" s="6">
        <f>'Формирование себестоимости'!E35</f>
        <v>68966</v>
      </c>
      <c r="F31" s="16">
        <f t="shared" si="1"/>
        <v>68966</v>
      </c>
    </row>
    <row r="32" spans="1:7" x14ac:dyDescent="0.2">
      <c r="A32" s="3" t="str">
        <f>'Формирование себестоимости'!A36</f>
        <v>Системный администратор</v>
      </c>
      <c r="B32" s="4" t="str">
        <f>'Формирование себестоимости'!B36</f>
        <v>офис</v>
      </c>
      <c r="C32" s="4" t="str">
        <f>'Формирование себестоимости'!C36</f>
        <v>администрация</v>
      </c>
      <c r="D32" s="5">
        <f>'Формирование себестоимости'!D36</f>
        <v>1</v>
      </c>
      <c r="E32" s="6">
        <f>'Формирование себестоимости'!E36</f>
        <v>149425</v>
      </c>
      <c r="F32" s="16">
        <f t="shared" si="1"/>
        <v>149425</v>
      </c>
    </row>
    <row r="33" spans="1:8" x14ac:dyDescent="0.2">
      <c r="A33" s="17" t="s">
        <v>35</v>
      </c>
      <c r="B33" s="18"/>
      <c r="C33" s="18"/>
      <c r="D33" s="18">
        <f>SUM(D24:D32)</f>
        <v>9</v>
      </c>
      <c r="E33" s="19"/>
      <c r="F33" s="20">
        <f>SUM(F24:F32)</f>
        <v>1335632</v>
      </c>
    </row>
    <row r="34" spans="1:8" x14ac:dyDescent="0.2">
      <c r="A34" s="58" t="s">
        <v>62</v>
      </c>
      <c r="B34" s="59"/>
      <c r="C34" s="59"/>
      <c r="D34" s="59">
        <f>D23+D33</f>
        <v>41</v>
      </c>
      <c r="E34" s="60"/>
      <c r="F34" s="62">
        <f>F23+F33</f>
        <v>4737932</v>
      </c>
      <c r="G34" s="9"/>
      <c r="H34" s="9"/>
    </row>
    <row r="35" spans="1:8" x14ac:dyDescent="0.2">
      <c r="A35" s="11"/>
      <c r="H3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По подразделениям</vt:lpstr>
      <vt:lpstr>По категориям</vt:lpstr>
      <vt:lpstr>Формирование себестоимости</vt:lpstr>
      <vt:lpstr>По сменам</vt:lpstr>
      <vt:lpstr>Для ФМ расходы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2015-06-05T18:19:34Z</dcterms:created>
  <dcterms:modified xsi:type="dcterms:W3CDTF">2024-04-04T12:39:14Z</dcterms:modified>
</cp:coreProperties>
</file>