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FLCL/Documents/University 2017/Simulation-Modelling-and-Optimisation/Huub/A2/Matlab Workspace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" i="1" l="1"/>
  <c r="AB27" i="1"/>
  <c r="AA28" i="1"/>
  <c r="AB26" i="1"/>
  <c r="Z28" i="1"/>
  <c r="AB25" i="1"/>
  <c r="Y28" i="1"/>
  <c r="AB24" i="1"/>
  <c r="X28" i="1"/>
  <c r="AB23" i="1"/>
  <c r="W28" i="1"/>
  <c r="AB22" i="1"/>
  <c r="V28" i="1"/>
  <c r="AB21" i="1"/>
  <c r="U28" i="1"/>
  <c r="AB20" i="1"/>
  <c r="T28" i="1"/>
  <c r="AB19" i="1"/>
  <c r="S28" i="1"/>
  <c r="AB18" i="1"/>
  <c r="R28" i="1"/>
  <c r="AB17" i="1"/>
  <c r="Q28" i="1"/>
  <c r="AB16" i="1"/>
  <c r="P28" i="1"/>
  <c r="AB15" i="1"/>
  <c r="O28" i="1"/>
  <c r="AB14" i="1"/>
  <c r="N28" i="1"/>
  <c r="AB13" i="1"/>
  <c r="M28" i="1"/>
  <c r="AB12" i="1"/>
  <c r="L28" i="1"/>
  <c r="AB11" i="1"/>
  <c r="K28" i="1"/>
  <c r="AB10" i="1"/>
  <c r="J28" i="1"/>
  <c r="I28" i="1"/>
  <c r="H28" i="1"/>
  <c r="G28" i="1"/>
  <c r="F28" i="1"/>
  <c r="AB5" i="1"/>
  <c r="E28" i="1"/>
  <c r="AB4" i="1"/>
  <c r="D28" i="1"/>
  <c r="AB3" i="1"/>
  <c r="C28" i="1"/>
  <c r="AB2" i="1"/>
  <c r="B28" i="1"/>
  <c r="AB1" i="1"/>
  <c r="A28" i="1"/>
  <c r="AA26" i="1"/>
  <c r="Z27" i="1"/>
  <c r="AA25" i="1"/>
  <c r="Y27" i="1"/>
  <c r="AA24" i="1"/>
  <c r="X27" i="1"/>
  <c r="AA23" i="1"/>
  <c r="W27" i="1"/>
  <c r="AA22" i="1"/>
  <c r="V27" i="1"/>
  <c r="AA21" i="1"/>
  <c r="U27" i="1"/>
  <c r="AA20" i="1"/>
  <c r="T27" i="1"/>
  <c r="AA19" i="1"/>
  <c r="S27" i="1"/>
  <c r="AA18" i="1"/>
  <c r="R27" i="1"/>
  <c r="AA17" i="1"/>
  <c r="Q27" i="1"/>
  <c r="AA16" i="1"/>
  <c r="P27" i="1"/>
  <c r="AA15" i="1"/>
  <c r="O27" i="1"/>
  <c r="AA14" i="1"/>
  <c r="N27" i="1"/>
  <c r="AA13" i="1"/>
  <c r="M27" i="1"/>
  <c r="AA12" i="1"/>
  <c r="L27" i="1"/>
  <c r="AA11" i="1"/>
  <c r="K27" i="1"/>
  <c r="AA10" i="1"/>
  <c r="J27" i="1"/>
  <c r="I27" i="1"/>
  <c r="H27" i="1"/>
  <c r="G27" i="1"/>
  <c r="F27" i="1"/>
  <c r="AA5" i="1"/>
  <c r="E27" i="1"/>
  <c r="AA4" i="1"/>
  <c r="D27" i="1"/>
  <c r="AA3" i="1"/>
  <c r="C27" i="1"/>
  <c r="AA2" i="1"/>
  <c r="B27" i="1"/>
  <c r="AA1" i="1"/>
  <c r="A27" i="1"/>
  <c r="Z25" i="1"/>
  <c r="Y26" i="1"/>
  <c r="Z24" i="1"/>
  <c r="X26" i="1"/>
  <c r="Z23" i="1"/>
  <c r="W26" i="1"/>
  <c r="Z22" i="1"/>
  <c r="V26" i="1"/>
  <c r="Z21" i="1"/>
  <c r="U26" i="1"/>
  <c r="Z20" i="1"/>
  <c r="T26" i="1"/>
  <c r="Z19" i="1"/>
  <c r="S26" i="1"/>
  <c r="Z18" i="1"/>
  <c r="R26" i="1"/>
  <c r="Z17" i="1"/>
  <c r="Q26" i="1"/>
  <c r="Z16" i="1"/>
  <c r="P26" i="1"/>
  <c r="Z15" i="1"/>
  <c r="O26" i="1"/>
  <c r="Z14" i="1"/>
  <c r="N26" i="1"/>
  <c r="Z13" i="1"/>
  <c r="M26" i="1"/>
  <c r="Z12" i="1"/>
  <c r="L26" i="1"/>
  <c r="Z11" i="1"/>
  <c r="K26" i="1"/>
  <c r="Z10" i="1"/>
  <c r="J26" i="1"/>
  <c r="I26" i="1"/>
  <c r="H26" i="1"/>
  <c r="G26" i="1"/>
  <c r="F26" i="1"/>
  <c r="Z5" i="1"/>
  <c r="E26" i="1"/>
  <c r="Z4" i="1"/>
  <c r="D26" i="1"/>
  <c r="Z3" i="1"/>
  <c r="C26" i="1"/>
  <c r="Z2" i="1"/>
  <c r="B26" i="1"/>
  <c r="Z1" i="1"/>
  <c r="A26" i="1"/>
  <c r="Y24" i="1"/>
  <c r="X25" i="1"/>
  <c r="Y23" i="1"/>
  <c r="W25" i="1"/>
  <c r="Y22" i="1"/>
  <c r="V25" i="1"/>
  <c r="Y21" i="1"/>
  <c r="U25" i="1"/>
  <c r="Y20" i="1"/>
  <c r="T25" i="1"/>
  <c r="Y19" i="1"/>
  <c r="S25" i="1"/>
  <c r="Y18" i="1"/>
  <c r="R25" i="1"/>
  <c r="Y17" i="1"/>
  <c r="Q25" i="1"/>
  <c r="Y16" i="1"/>
  <c r="P25" i="1"/>
  <c r="Y15" i="1"/>
  <c r="O25" i="1"/>
  <c r="Y14" i="1"/>
  <c r="N25" i="1"/>
  <c r="Y13" i="1"/>
  <c r="M25" i="1"/>
  <c r="Y12" i="1"/>
  <c r="L25" i="1"/>
  <c r="Y11" i="1"/>
  <c r="K25" i="1"/>
  <c r="Y10" i="1"/>
  <c r="J25" i="1"/>
  <c r="I25" i="1"/>
  <c r="H25" i="1"/>
  <c r="G25" i="1"/>
  <c r="F25" i="1"/>
  <c r="Y5" i="1"/>
  <c r="E25" i="1"/>
  <c r="Y4" i="1"/>
  <c r="D25" i="1"/>
  <c r="Y3" i="1"/>
  <c r="C25" i="1"/>
  <c r="Y2" i="1"/>
  <c r="B25" i="1"/>
  <c r="Y1" i="1"/>
  <c r="A25" i="1"/>
  <c r="X23" i="1"/>
  <c r="W24" i="1"/>
  <c r="X22" i="1"/>
  <c r="V24" i="1"/>
  <c r="X21" i="1"/>
  <c r="U24" i="1"/>
  <c r="X20" i="1"/>
  <c r="T24" i="1"/>
  <c r="X19" i="1"/>
  <c r="S24" i="1"/>
  <c r="X18" i="1"/>
  <c r="R24" i="1"/>
  <c r="X17" i="1"/>
  <c r="Q24" i="1"/>
  <c r="X16" i="1"/>
  <c r="P24" i="1"/>
  <c r="X15" i="1"/>
  <c r="O24" i="1"/>
  <c r="X14" i="1"/>
  <c r="N24" i="1"/>
  <c r="X13" i="1"/>
  <c r="M24" i="1"/>
  <c r="X12" i="1"/>
  <c r="L24" i="1"/>
  <c r="X11" i="1"/>
  <c r="K24" i="1"/>
  <c r="X10" i="1"/>
  <c r="J24" i="1"/>
  <c r="I24" i="1"/>
  <c r="H24" i="1"/>
  <c r="G24" i="1"/>
  <c r="F24" i="1"/>
  <c r="X5" i="1"/>
  <c r="E24" i="1"/>
  <c r="X4" i="1"/>
  <c r="D24" i="1"/>
  <c r="X3" i="1"/>
  <c r="C24" i="1"/>
  <c r="X2" i="1"/>
  <c r="B24" i="1"/>
  <c r="X1" i="1"/>
  <c r="A24" i="1"/>
  <c r="W22" i="1"/>
  <c r="V23" i="1"/>
  <c r="W21" i="1"/>
  <c r="U23" i="1"/>
  <c r="W20" i="1"/>
  <c r="T23" i="1"/>
  <c r="W19" i="1"/>
  <c r="S23" i="1"/>
  <c r="W18" i="1"/>
  <c r="R23" i="1"/>
  <c r="W17" i="1"/>
  <c r="Q23" i="1"/>
  <c r="W16" i="1"/>
  <c r="P23" i="1"/>
  <c r="W15" i="1"/>
  <c r="O23" i="1"/>
  <c r="W14" i="1"/>
  <c r="N23" i="1"/>
  <c r="W13" i="1"/>
  <c r="M23" i="1"/>
  <c r="W12" i="1"/>
  <c r="L23" i="1"/>
  <c r="W11" i="1"/>
  <c r="K23" i="1"/>
  <c r="W10" i="1"/>
  <c r="J23" i="1"/>
  <c r="I23" i="1"/>
  <c r="H23" i="1"/>
  <c r="G23" i="1"/>
  <c r="F23" i="1"/>
  <c r="W5" i="1"/>
  <c r="E23" i="1"/>
  <c r="W4" i="1"/>
  <c r="D23" i="1"/>
  <c r="W2" i="1"/>
  <c r="C23" i="1"/>
  <c r="B23" i="1"/>
  <c r="W1" i="1"/>
  <c r="A23" i="1"/>
  <c r="V21" i="1"/>
  <c r="U22" i="1"/>
  <c r="V20" i="1"/>
  <c r="T22" i="1"/>
  <c r="V19" i="1"/>
  <c r="S22" i="1"/>
  <c r="V18" i="1"/>
  <c r="R22" i="1"/>
  <c r="V17" i="1"/>
  <c r="Q22" i="1"/>
  <c r="V16" i="1"/>
  <c r="P22" i="1"/>
  <c r="V15" i="1"/>
  <c r="O22" i="1"/>
  <c r="V14" i="1"/>
  <c r="N22" i="1"/>
  <c r="V13" i="1"/>
  <c r="M22" i="1"/>
  <c r="V12" i="1"/>
  <c r="L22" i="1"/>
  <c r="V11" i="1"/>
  <c r="K22" i="1"/>
  <c r="V10" i="1"/>
  <c r="J22" i="1"/>
  <c r="I22" i="1"/>
  <c r="H22" i="1"/>
  <c r="G22" i="1"/>
  <c r="F22" i="1"/>
  <c r="V5" i="1"/>
  <c r="E22" i="1"/>
  <c r="V4" i="1"/>
  <c r="D22" i="1"/>
  <c r="V3" i="1"/>
  <c r="C22" i="1"/>
  <c r="V2" i="1"/>
  <c r="B22" i="1"/>
  <c r="V1" i="1"/>
  <c r="A22" i="1"/>
  <c r="U20" i="1"/>
  <c r="T21" i="1"/>
  <c r="U19" i="1"/>
  <c r="S21" i="1"/>
  <c r="U18" i="1"/>
  <c r="R21" i="1"/>
  <c r="U17" i="1"/>
  <c r="Q21" i="1"/>
  <c r="U16" i="1"/>
  <c r="P21" i="1"/>
  <c r="U15" i="1"/>
  <c r="O21" i="1"/>
  <c r="U14" i="1"/>
  <c r="N21" i="1"/>
  <c r="U13" i="1"/>
  <c r="M21" i="1"/>
  <c r="U12" i="1"/>
  <c r="L21" i="1"/>
  <c r="U11" i="1"/>
  <c r="K21" i="1"/>
  <c r="U10" i="1"/>
  <c r="J21" i="1"/>
  <c r="I21" i="1"/>
  <c r="H21" i="1"/>
  <c r="G21" i="1"/>
  <c r="F21" i="1"/>
  <c r="U5" i="1"/>
  <c r="E21" i="1"/>
  <c r="U4" i="1"/>
  <c r="D21" i="1"/>
  <c r="U3" i="1"/>
  <c r="C21" i="1"/>
  <c r="U2" i="1"/>
  <c r="B21" i="1"/>
  <c r="U1" i="1"/>
  <c r="A21" i="1"/>
  <c r="T19" i="1"/>
  <c r="S20" i="1"/>
  <c r="T18" i="1"/>
  <c r="R20" i="1"/>
  <c r="T17" i="1"/>
  <c r="Q20" i="1"/>
  <c r="T16" i="1"/>
  <c r="P20" i="1"/>
  <c r="T15" i="1"/>
  <c r="O20" i="1"/>
  <c r="T14" i="1"/>
  <c r="N20" i="1"/>
  <c r="T13" i="1"/>
  <c r="M20" i="1"/>
  <c r="T12" i="1"/>
  <c r="L20" i="1"/>
  <c r="T11" i="1"/>
  <c r="K20" i="1"/>
  <c r="T10" i="1"/>
  <c r="J20" i="1"/>
  <c r="I20" i="1"/>
  <c r="H20" i="1"/>
  <c r="G20" i="1"/>
  <c r="F20" i="1"/>
  <c r="T5" i="1"/>
  <c r="E20" i="1"/>
  <c r="T4" i="1"/>
  <c r="D20" i="1"/>
  <c r="T3" i="1"/>
  <c r="C20" i="1"/>
  <c r="T2" i="1"/>
  <c r="B20" i="1"/>
  <c r="T1" i="1"/>
  <c r="A20" i="1"/>
  <c r="S18" i="1"/>
  <c r="R19" i="1"/>
  <c r="S17" i="1"/>
  <c r="Q19" i="1"/>
  <c r="S16" i="1"/>
  <c r="P19" i="1"/>
  <c r="S15" i="1"/>
  <c r="O19" i="1"/>
  <c r="S14" i="1"/>
  <c r="N19" i="1"/>
  <c r="S13" i="1"/>
  <c r="M19" i="1"/>
  <c r="S12" i="1"/>
  <c r="L19" i="1"/>
  <c r="S11" i="1"/>
  <c r="K19" i="1"/>
  <c r="S10" i="1"/>
  <c r="J19" i="1"/>
  <c r="I19" i="1"/>
  <c r="H19" i="1"/>
  <c r="G19" i="1"/>
  <c r="F19" i="1"/>
  <c r="S5" i="1"/>
  <c r="E19" i="1"/>
  <c r="S4" i="1"/>
  <c r="D19" i="1"/>
  <c r="S3" i="1"/>
  <c r="C19" i="1"/>
  <c r="S2" i="1"/>
  <c r="B19" i="1"/>
  <c r="S1" i="1"/>
  <c r="A19" i="1"/>
  <c r="R17" i="1"/>
  <c r="Q18" i="1"/>
  <c r="R16" i="1"/>
  <c r="P18" i="1"/>
  <c r="R15" i="1"/>
  <c r="O18" i="1"/>
  <c r="R14" i="1"/>
  <c r="N18" i="1"/>
  <c r="R13" i="1"/>
  <c r="M18" i="1"/>
  <c r="R12" i="1"/>
  <c r="L18" i="1"/>
  <c r="R11" i="1"/>
  <c r="K18" i="1"/>
  <c r="R10" i="1"/>
  <c r="J18" i="1"/>
  <c r="I18" i="1"/>
  <c r="H18" i="1"/>
  <c r="G18" i="1"/>
  <c r="F18" i="1"/>
  <c r="R5" i="1"/>
  <c r="E18" i="1"/>
  <c r="R4" i="1"/>
  <c r="D18" i="1"/>
  <c r="R3" i="1"/>
  <c r="C18" i="1"/>
  <c r="R2" i="1"/>
  <c r="B18" i="1"/>
  <c r="R1" i="1"/>
  <c r="A18" i="1"/>
  <c r="Q16" i="1"/>
  <c r="P17" i="1"/>
  <c r="Q15" i="1"/>
  <c r="O17" i="1"/>
  <c r="Q14" i="1"/>
  <c r="N17" i="1"/>
  <c r="Q13" i="1"/>
  <c r="M17" i="1"/>
  <c r="Q12" i="1"/>
  <c r="L17" i="1"/>
  <c r="Q11" i="1"/>
  <c r="K17" i="1"/>
  <c r="Q10" i="1"/>
  <c r="J17" i="1"/>
  <c r="I17" i="1"/>
  <c r="H17" i="1"/>
  <c r="G17" i="1"/>
  <c r="F17" i="1"/>
  <c r="Q5" i="1"/>
  <c r="E17" i="1"/>
  <c r="Q4" i="1"/>
  <c r="D17" i="1"/>
  <c r="Q3" i="1"/>
  <c r="C17" i="1"/>
  <c r="Q2" i="1"/>
  <c r="B17" i="1"/>
  <c r="Q1" i="1"/>
  <c r="A17" i="1"/>
  <c r="P15" i="1"/>
  <c r="O16" i="1"/>
  <c r="P14" i="1"/>
  <c r="N16" i="1"/>
  <c r="P13" i="1"/>
  <c r="M16" i="1"/>
  <c r="P12" i="1"/>
  <c r="L16" i="1"/>
  <c r="P11" i="1"/>
  <c r="K16" i="1"/>
  <c r="P10" i="1"/>
  <c r="J16" i="1"/>
  <c r="I16" i="1"/>
  <c r="H16" i="1"/>
  <c r="G16" i="1"/>
  <c r="F16" i="1"/>
  <c r="P5" i="1"/>
  <c r="E16" i="1"/>
  <c r="P4" i="1"/>
  <c r="D16" i="1"/>
  <c r="P3" i="1"/>
  <c r="C16" i="1"/>
  <c r="P2" i="1"/>
  <c r="B16" i="1"/>
  <c r="P1" i="1"/>
  <c r="A16" i="1"/>
  <c r="O14" i="1"/>
  <c r="N15" i="1"/>
  <c r="O13" i="1"/>
  <c r="M15" i="1"/>
  <c r="O12" i="1"/>
  <c r="L15" i="1"/>
  <c r="O11" i="1"/>
  <c r="K15" i="1"/>
  <c r="O10" i="1"/>
  <c r="J15" i="1"/>
  <c r="I15" i="1"/>
  <c r="H15" i="1"/>
  <c r="G15" i="1"/>
  <c r="F15" i="1"/>
  <c r="O5" i="1"/>
  <c r="E15" i="1"/>
  <c r="O4" i="1"/>
  <c r="D15" i="1"/>
  <c r="O3" i="1"/>
  <c r="C15" i="1"/>
  <c r="O2" i="1"/>
  <c r="B15" i="1"/>
  <c r="O1" i="1"/>
  <c r="A15" i="1"/>
  <c r="N13" i="1"/>
  <c r="M14" i="1"/>
  <c r="N12" i="1"/>
  <c r="L14" i="1"/>
  <c r="N11" i="1"/>
  <c r="K14" i="1"/>
  <c r="N10" i="1"/>
  <c r="J14" i="1"/>
  <c r="I14" i="1"/>
  <c r="H14" i="1"/>
  <c r="G14" i="1"/>
  <c r="F14" i="1"/>
  <c r="N5" i="1"/>
  <c r="E14" i="1"/>
  <c r="N4" i="1"/>
  <c r="D14" i="1"/>
  <c r="N3" i="1"/>
  <c r="C14" i="1"/>
  <c r="N2" i="1"/>
  <c r="B14" i="1"/>
  <c r="N1" i="1"/>
  <c r="A14" i="1"/>
  <c r="M12" i="1"/>
  <c r="L13" i="1"/>
  <c r="M11" i="1"/>
  <c r="K13" i="1"/>
  <c r="M10" i="1"/>
  <c r="J13" i="1"/>
  <c r="I13" i="1"/>
  <c r="H13" i="1"/>
  <c r="G13" i="1"/>
  <c r="F13" i="1"/>
  <c r="M5" i="1"/>
  <c r="E13" i="1"/>
  <c r="M4" i="1"/>
  <c r="D13" i="1"/>
  <c r="M3" i="1"/>
  <c r="C13" i="1"/>
  <c r="M2" i="1"/>
  <c r="B13" i="1"/>
  <c r="M1" i="1"/>
  <c r="A13" i="1"/>
  <c r="L11" i="1"/>
  <c r="K12" i="1"/>
  <c r="L10" i="1"/>
  <c r="J12" i="1"/>
  <c r="I12" i="1"/>
  <c r="H12" i="1"/>
  <c r="G12" i="1"/>
  <c r="F12" i="1"/>
  <c r="L5" i="1"/>
  <c r="E12" i="1"/>
  <c r="L4" i="1"/>
  <c r="D12" i="1"/>
  <c r="L3" i="1"/>
  <c r="C12" i="1"/>
  <c r="L2" i="1"/>
  <c r="B12" i="1"/>
  <c r="L1" i="1"/>
  <c r="A12" i="1"/>
  <c r="K10" i="1"/>
  <c r="J11" i="1"/>
  <c r="I11" i="1"/>
  <c r="H11" i="1"/>
  <c r="G11" i="1"/>
  <c r="F11" i="1"/>
  <c r="K5" i="1"/>
  <c r="E11" i="1"/>
  <c r="K4" i="1"/>
  <c r="D11" i="1"/>
  <c r="K3" i="1"/>
  <c r="C11" i="1"/>
  <c r="K2" i="1"/>
  <c r="B11" i="1"/>
  <c r="K1" i="1"/>
  <c r="A11" i="1"/>
  <c r="I10" i="1"/>
  <c r="H10" i="1"/>
  <c r="G10" i="1"/>
  <c r="F10" i="1"/>
  <c r="J5" i="1"/>
  <c r="E10" i="1"/>
  <c r="J4" i="1"/>
  <c r="D10" i="1"/>
  <c r="J3" i="1"/>
  <c r="C10" i="1"/>
  <c r="J2" i="1"/>
  <c r="B10" i="1"/>
  <c r="J1" i="1"/>
  <c r="A10" i="1"/>
  <c r="F9" i="1"/>
  <c r="I5" i="1"/>
  <c r="E9" i="1"/>
  <c r="I4" i="1"/>
  <c r="D9" i="1"/>
  <c r="I3" i="1"/>
  <c r="C9" i="1"/>
  <c r="I2" i="1"/>
  <c r="B9" i="1"/>
  <c r="I1" i="1"/>
  <c r="A9" i="1"/>
  <c r="F8" i="1"/>
  <c r="H5" i="1"/>
  <c r="E8" i="1"/>
  <c r="H4" i="1"/>
  <c r="D8" i="1"/>
  <c r="H3" i="1"/>
  <c r="C8" i="1"/>
  <c r="H2" i="1"/>
  <c r="B8" i="1"/>
  <c r="H1" i="1"/>
  <c r="A8" i="1"/>
  <c r="F7" i="1"/>
  <c r="G5" i="1"/>
  <c r="E7" i="1"/>
  <c r="G4" i="1"/>
  <c r="D7" i="1"/>
  <c r="G3" i="1"/>
  <c r="C7" i="1"/>
  <c r="G2" i="1"/>
  <c r="B7" i="1"/>
  <c r="G1" i="1"/>
  <c r="A7" i="1"/>
  <c r="F5" i="1"/>
  <c r="E6" i="1"/>
  <c r="F4" i="1"/>
  <c r="D6" i="1"/>
  <c r="F3" i="1"/>
  <c r="C6" i="1"/>
  <c r="F2" i="1"/>
  <c r="B6" i="1"/>
  <c r="F1" i="1"/>
  <c r="A6" i="1"/>
  <c r="E4" i="1"/>
  <c r="D5" i="1"/>
  <c r="E3" i="1"/>
  <c r="C5" i="1"/>
  <c r="E2" i="1"/>
  <c r="B5" i="1"/>
  <c r="E1" i="1"/>
  <c r="A5" i="1"/>
  <c r="D3" i="1"/>
  <c r="C4" i="1"/>
  <c r="D2" i="1"/>
  <c r="B4" i="1"/>
  <c r="D1" i="1"/>
  <c r="A4" i="1"/>
  <c r="W3" i="1"/>
  <c r="C2" i="1"/>
  <c r="B3" i="1"/>
  <c r="C1" i="1"/>
  <c r="A3" i="1"/>
  <c r="B1" i="1"/>
  <c r="A2" i="1"/>
</calcChain>
</file>

<file path=xl/comments1.xml><?xml version="1.0" encoding="utf-8"?>
<comments xmlns="http://schemas.openxmlformats.org/spreadsheetml/2006/main">
  <authors>
    <author>Scott</author>
  </authors>
  <commentList>
    <comment ref="L6" authorId="0">
      <text>
        <r>
          <rPr>
            <b/>
            <sz val="9"/>
            <color indexed="81"/>
            <rFont val="Tahoma"/>
            <charset val="1"/>
          </rPr>
          <t>Scott:</t>
        </r>
        <r>
          <rPr>
            <sz val="9"/>
            <color indexed="81"/>
            <rFont val="Tahoma"/>
            <charset val="1"/>
          </rPr>
          <t xml:space="preserve">
Through 8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2" fillId="3" borderId="1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sqref="A1:AD28"/>
    </sheetView>
  </sheetViews>
  <sheetFormatPr baseColWidth="10" defaultRowHeight="16" x14ac:dyDescent="0.2"/>
  <sheetData>
    <row r="1" spans="1:30" x14ac:dyDescent="0.2">
      <c r="A1" s="1"/>
      <c r="B1">
        <f>AD1*106.05</f>
        <v>97.974455505000336</v>
      </c>
      <c r="C1">
        <f>AD1*157.63</f>
        <v>145.62671778645171</v>
      </c>
      <c r="D1">
        <f>AD1*168.34</f>
        <v>155.52116774834283</v>
      </c>
      <c r="E1">
        <f>AD1*425.56</f>
        <v>393.15426011040023</v>
      </c>
      <c r="F1">
        <f>AD1*893.74</f>
        <v>825.68307273021219</v>
      </c>
      <c r="G1">
        <f>AD1*403.13</f>
        <v>372.43227013418942</v>
      </c>
      <c r="H1">
        <f>AD1*570.5</f>
        <v>527.05730189158601</v>
      </c>
      <c r="I1">
        <f>AD1*467.92</f>
        <v>432.2886112201769</v>
      </c>
      <c r="J1">
        <f>AD1*630.61</f>
        <v>582.59001778414211</v>
      </c>
      <c r="K1">
        <f>AD1*906.99</f>
        <v>837.92410559623067</v>
      </c>
      <c r="L1">
        <f>AD1*831.58</f>
        <v>768.25646118668726</v>
      </c>
      <c r="M1">
        <f>AD1*1119.72</f>
        <v>1034.4550430745778</v>
      </c>
      <c r="N1">
        <f>AD1*1569.29</f>
        <v>1449.7909785897405</v>
      </c>
      <c r="O1">
        <f>AD1*1015.9</f>
        <v>938.54077649721683</v>
      </c>
      <c r="P1">
        <f>AD1*(1246.97)</f>
        <v>1152.0151511652077</v>
      </c>
      <c r="Q1">
        <f>AD1*(1200.11)</f>
        <v>1108.7234681386699</v>
      </c>
      <c r="R1">
        <f>AD1*1216.02</f>
        <v>1123.4219460932627</v>
      </c>
      <c r="S1">
        <f>AD1*(1569.29+582.61)</f>
        <v>1988.036122595099</v>
      </c>
      <c r="T1">
        <f>AD1*1869.6</f>
        <v>1727.232833683627</v>
      </c>
      <c r="U1">
        <f>AD1*(1569.29+358.2)</f>
        <v>1780.7145991639143</v>
      </c>
      <c r="V1">
        <f>AD1*(831.58+842.94)</f>
        <v>1547.0078758343534</v>
      </c>
      <c r="W1">
        <f>AD1*(831.58-82.76+838.65)</f>
        <v>1466.586599533455</v>
      </c>
      <c r="X1">
        <f>AD1*(831.58-82.76+838.65-187.47+595.97)</f>
        <v>1843.9799524216457</v>
      </c>
      <c r="Y1">
        <f>AD1*2540.74</f>
        <v>2347.2665542647292</v>
      </c>
      <c r="Z1">
        <f>AD1*1751.07</f>
        <v>1617.7287109961428</v>
      </c>
      <c r="AA1">
        <f>AD1*2210.42</f>
        <v>2042.0999145437327</v>
      </c>
      <c r="AB1">
        <f>AD1*2779.62</f>
        <v>2567.9562094371431</v>
      </c>
      <c r="AD1" s="2">
        <f>(400/432.97)</f>
        <v>0.92385153705799472</v>
      </c>
    </row>
    <row r="2" spans="1:30" x14ac:dyDescent="0.2">
      <c r="A2">
        <f>B1</f>
        <v>97.974455505000336</v>
      </c>
      <c r="B2" s="1"/>
      <c r="C2">
        <f>AD1*248.99</f>
        <v>230.0297942120701</v>
      </c>
      <c r="D2">
        <f>AD1*193.03</f>
        <v>178.33106219830472</v>
      </c>
      <c r="E2">
        <f>AD1*516.93</f>
        <v>477.56657505138918</v>
      </c>
      <c r="F2">
        <f>AD1*985.11</f>
        <v>910.09538767120114</v>
      </c>
      <c r="G2">
        <f>AD1*322.17</f>
        <v>297.63724969397418</v>
      </c>
      <c r="H2">
        <f>AD1*564.2</f>
        <v>521.23703720812068</v>
      </c>
      <c r="I2">
        <f>AD1*559.28</f>
        <v>516.69168764579524</v>
      </c>
      <c r="J2">
        <f>AD1*740.11</f>
        <v>683.75176109199253</v>
      </c>
      <c r="K2">
        <f>AD1*998.35</f>
        <v>922.32718202184901</v>
      </c>
      <c r="L2">
        <f>AD1*922.94</f>
        <v>852.65953761230571</v>
      </c>
      <c r="M2">
        <f>AD1*1211.08</f>
        <v>1118.8581195001962</v>
      </c>
      <c r="N2">
        <f>AD1*1453.1</f>
        <v>1342.448668498972</v>
      </c>
      <c r="O2">
        <f>AD1*934.94</f>
        <v>863.74575605700159</v>
      </c>
      <c r="P2">
        <f>AD1*1219.61</f>
        <v>1126.7385731113009</v>
      </c>
      <c r="Q2">
        <f>AD1*1119.15</f>
        <v>1033.9284476984549</v>
      </c>
      <c r="R2">
        <f>AD1*1116.2</f>
        <v>1031.2030856641338</v>
      </c>
      <c r="S2">
        <f>AD1*2035.71</f>
        <v>1880.6938125043305</v>
      </c>
      <c r="T2">
        <f>AD1*1816.8</f>
        <v>1678.4534725269648</v>
      </c>
      <c r="U2">
        <f>AD1*1701.25</f>
        <v>1571.7024274199134</v>
      </c>
      <c r="V2">
        <f>AD1*1765.88</f>
        <v>1631.4109522599717</v>
      </c>
      <c r="W2">
        <f>AD1*1678.83</f>
        <v>1550.9896759590731</v>
      </c>
      <c r="X2">
        <f>AD1*2938.18</f>
        <v>2714.4421091530589</v>
      </c>
      <c r="Y2">
        <f>AD1*2423.13</f>
        <v>2238.612374991339</v>
      </c>
      <c r="Z2">
        <f>AD1*1842.43</f>
        <v>1702.1317874217614</v>
      </c>
      <c r="AA2">
        <f>AD1*2175.06</f>
        <v>2009.432524193362</v>
      </c>
      <c r="AB2">
        <f>AD1*2672.91</f>
        <v>2469.3720119176846</v>
      </c>
    </row>
    <row r="3" spans="1:30" x14ac:dyDescent="0.2">
      <c r="A3">
        <f>C1</f>
        <v>145.62671778645171</v>
      </c>
      <c r="B3">
        <f>C2</f>
        <v>230.0297942120701</v>
      </c>
      <c r="C3" s="1"/>
      <c r="D3">
        <f>AD1*216.18</f>
        <v>199.71822528119731</v>
      </c>
      <c r="E3">
        <f>AD1*267.93</f>
        <v>247.52754232394852</v>
      </c>
      <c r="F3">
        <f>AD1*736.11</f>
        <v>680.05635494376054</v>
      </c>
      <c r="G3">
        <f>AD1*429.42</f>
        <v>396.72032704344412</v>
      </c>
      <c r="H3">
        <f>AD1*551.311</f>
        <v>509.32951474698018</v>
      </c>
      <c r="I3">
        <f>AD1*448.73</f>
        <v>414.55990022403398</v>
      </c>
      <c r="J3">
        <f>AD1*637.74</f>
        <v>589.1770792433656</v>
      </c>
      <c r="K3">
        <f>AD1*887.8</f>
        <v>820.19539460008764</v>
      </c>
      <c r="L3">
        <f>812.38*AD1</f>
        <v>750.51851167517373</v>
      </c>
      <c r="M3">
        <f>AD1*1093.44</f>
        <v>1010.1762246806938</v>
      </c>
      <c r="N3">
        <f>AD1*1726</f>
        <v>1594.5677529620989</v>
      </c>
      <c r="O3">
        <f>1173.53*AD1</f>
        <v>1084.1674942836685</v>
      </c>
      <c r="P3">
        <f>AD1*1227.7</f>
        <v>1134.2125320461003</v>
      </c>
      <c r="Q3">
        <f>AD1*1328.23</f>
        <v>1227.0873270665404</v>
      </c>
      <c r="R3">
        <f>AD1*1203.71</f>
        <v>1112.0493336720788</v>
      </c>
      <c r="S3">
        <f>AD1*2278.47</f>
        <v>2104.9680116405289</v>
      </c>
      <c r="T3">
        <f>AD1*1904.31</f>
        <v>1759.29972053491</v>
      </c>
      <c r="U3">
        <f>AD1*2085.12</f>
        <v>1926.3413169503658</v>
      </c>
      <c r="V3">
        <f>AD1*1655.6</f>
        <v>1529.5286047532161</v>
      </c>
      <c r="W3">
        <f>AD1*1568.27</f>
        <v>1448.8486500219415</v>
      </c>
      <c r="X3">
        <f>AD1*1976.77</f>
        <v>1826.2420029101322</v>
      </c>
      <c r="Y3">
        <f>AD1*2361.36</f>
        <v>2181.5460655472666</v>
      </c>
      <c r="Z3">
        <f>AD1*1593.44</f>
        <v>1472.101993209691</v>
      </c>
      <c r="AA3">
        <f>AD1*2074</f>
        <v>1916.0680878582812</v>
      </c>
      <c r="AB3">
        <f>AD1*2737.61</f>
        <v>2529.1452063653369</v>
      </c>
    </row>
    <row r="4" spans="1:30" x14ac:dyDescent="0.2">
      <c r="A4">
        <f>D1</f>
        <v>155.52116774834283</v>
      </c>
      <c r="B4">
        <f>D2</f>
        <v>178.33106219830472</v>
      </c>
      <c r="C4">
        <f>D3</f>
        <v>199.71822528119731</v>
      </c>
      <c r="D4" s="1"/>
      <c r="E4">
        <f>411.7456*$AD$1</f>
        <v>380.39180543686632</v>
      </c>
      <c r="F4">
        <f>879.9257*AD1</f>
        <v>812.92071044183194</v>
      </c>
      <c r="G4">
        <f>464.1788*AD1</f>
        <v>428.83229784973554</v>
      </c>
      <c r="H4">
        <f>725.5244*AD1</f>
        <v>670.27683211307942</v>
      </c>
      <c r="I4">
        <f>636.2625*AD1</f>
        <v>587.81208859736239</v>
      </c>
      <c r="J4">
        <f>817.0906*$AD$1</f>
        <v>754.8704067256391</v>
      </c>
      <c r="K4">
        <f>1075.3305*$AD$1</f>
        <v>993.44573527034197</v>
      </c>
      <c r="L4">
        <f>999.9177*$AD$1</f>
        <v>923.77550407649483</v>
      </c>
      <c r="M4">
        <f>1288.0594*$AD$1</f>
        <v>1189.9756565119985</v>
      </c>
      <c r="N4">
        <f>1630.3418*$AD$1</f>
        <v>1506.1937778598976</v>
      </c>
      <c r="O4">
        <f>1076.9482*$AD$1</f>
        <v>994.94024990184073</v>
      </c>
      <c r="P4">
        <f>1361.6242*$AD$1</f>
        <v>1257.9386100653624</v>
      </c>
      <c r="Q4">
        <f>1261.163*$AD$1</f>
        <v>1165.1273760306717</v>
      </c>
      <c r="R4">
        <f>1368.2557*$AD$1</f>
        <v>1264.0651315333625</v>
      </c>
      <c r="S4">
        <f>2212.9565*$AD$1</f>
        <v>2044.4432639674801</v>
      </c>
      <c r="T4">
        <f>2068.8577*$AD$1</f>
        <v>1911.3173660992677</v>
      </c>
      <c r="U4">
        <f>1988.5399*$AD$1</f>
        <v>1837.1156431161512</v>
      </c>
      <c r="V4">
        <f>1850.4046*$AD$1</f>
        <v>1709.4991338891839</v>
      </c>
      <c r="W4">
        <f>1755.8083*$AD$1</f>
        <v>1622.1061967341846</v>
      </c>
      <c r="X4">
        <f>2164.3075*$AD$1</f>
        <v>1999.4988105411458</v>
      </c>
      <c r="Y4">
        <f>(827.1929+1710.7679)*$AD$1</f>
        <v>2344.6989860729377</v>
      </c>
      <c r="Z4">
        <f>1737.2537*$AD$1</f>
        <v>1604.9645010046884</v>
      </c>
      <c r="AA4">
        <f>2196.5994*$AD$1</f>
        <v>2029.3317319906689</v>
      </c>
      <c r="AB4">
        <f>(1090.1524+1710.7679)*$AD$1</f>
        <v>2587.6345243319397</v>
      </c>
    </row>
    <row r="5" spans="1:30" x14ac:dyDescent="0.2">
      <c r="A5">
        <f>E1</f>
        <v>393.15426011040023</v>
      </c>
      <c r="B5">
        <f>E2</f>
        <v>477.56657505138918</v>
      </c>
      <c r="C5">
        <f>E3</f>
        <v>247.52754232394852</v>
      </c>
      <c r="D5">
        <f>E4</f>
        <v>380.39180543686632</v>
      </c>
      <c r="E5" s="1"/>
      <c r="F5">
        <f>468.1801*AD1</f>
        <v>432.52890500496568</v>
      </c>
      <c r="G5">
        <f>697.3574*AD1</f>
        <v>644.25470586876679</v>
      </c>
      <c r="H5">
        <f>819.2397*AD1</f>
        <v>756.85585606393045</v>
      </c>
      <c r="I5">
        <f>716.6605*AD1</f>
        <v>662.087904473751</v>
      </c>
      <c r="J5">
        <f>697.7146*$AD$1</f>
        <v>644.58470563780395</v>
      </c>
      <c r="K5">
        <f>682.3336*$AD$1</f>
        <v>630.37494514631499</v>
      </c>
      <c r="L5">
        <f>1080.3157*$AD$1</f>
        <v>998.05131995288366</v>
      </c>
      <c r="M5">
        <f>825.5026*$AD$1</f>
        <v>762.641845855371</v>
      </c>
      <c r="N5">
        <f>1959.63*AD1</f>
        <v>1810.4071875649583</v>
      </c>
      <c r="O5">
        <f>1441.46*AD1</f>
        <v>1331.6950366076171</v>
      </c>
      <c r="P5">
        <f>1495.7*AD1</f>
        <v>1381.8047439776428</v>
      </c>
      <c r="Q5">
        <f>1596.17*AD1</f>
        <v>1474.6241079058595</v>
      </c>
      <c r="R5">
        <f>1471.64*AD1</f>
        <v>1359.5768759960274</v>
      </c>
      <c r="S5">
        <f>2368.01*AD1</f>
        <v>2187.6896782687022</v>
      </c>
      <c r="T5">
        <f>1957.81*AD1</f>
        <v>1808.7257777675127</v>
      </c>
      <c r="U5">
        <f>2182.2*AD1</f>
        <v>2016.0288241679559</v>
      </c>
      <c r="V5">
        <f>1923.2594*$AD$1</f>
        <v>1776.8061528512367</v>
      </c>
      <c r="W5">
        <f>1836.2064*$AD$1</f>
        <v>1696.3821049957271</v>
      </c>
      <c r="X5">
        <f>2244.7055*$AD$1</f>
        <v>2073.7746264175348</v>
      </c>
      <c r="Y5">
        <f>2618.3589*$AD$1</f>
        <v>2418.9748943344803</v>
      </c>
      <c r="Z5">
        <f>1325.5081*$AD$1</f>
        <v>1224.5726955678222</v>
      </c>
      <c r="AA5">
        <f>1784.8538*$AD$1</f>
        <v>1648.9399265538027</v>
      </c>
      <c r="AB5">
        <f>2881.3184*$AD$1</f>
        <v>2661.9104325934823</v>
      </c>
    </row>
    <row r="6" spans="1:30" x14ac:dyDescent="0.2">
      <c r="A6">
        <f>F1</f>
        <v>825.68307273021219</v>
      </c>
      <c r="B6">
        <f>F2</f>
        <v>910.09538767120114</v>
      </c>
      <c r="C6">
        <f>F3</f>
        <v>680.05635494376054</v>
      </c>
      <c r="D6">
        <f>F4</f>
        <v>812.92071044183194</v>
      </c>
      <c r="E6">
        <f>F5</f>
        <v>432.52890500496568</v>
      </c>
      <c r="F6" s="1"/>
      <c r="G6">
        <v>1076.7836108737324</v>
      </c>
      <c r="H6">
        <v>1189.38485345405</v>
      </c>
      <c r="I6">
        <v>917.4695706399981</v>
      </c>
      <c r="J6">
        <v>841.65304755525779</v>
      </c>
      <c r="K6">
        <v>827.44337944892254</v>
      </c>
      <c r="L6">
        <v>1253.4328937339769</v>
      </c>
      <c r="M6">
        <v>959.71028015797856</v>
      </c>
      <c r="N6">
        <v>2319.1145806868835</v>
      </c>
      <c r="O6">
        <v>1807.8609603436728</v>
      </c>
      <c r="P6">
        <v>1782.7224980945559</v>
      </c>
      <c r="Q6">
        <v>1875.5337321292468</v>
      </c>
      <c r="R6">
        <v>1760.4892717740258</v>
      </c>
      <c r="S6">
        <v>2786.7039286786612</v>
      </c>
      <c r="T6">
        <v>2407.7415063399308</v>
      </c>
      <c r="U6">
        <v>2650.0363535579831</v>
      </c>
      <c r="V6">
        <v>2039.1566159318197</v>
      </c>
      <c r="W6">
        <v>1951.7636787768204</v>
      </c>
      <c r="X6">
        <v>2302.2610342517955</v>
      </c>
      <c r="Y6">
        <v>2674.3564681155735</v>
      </c>
      <c r="Z6">
        <v>1421.641037485276</v>
      </c>
      <c r="AA6">
        <v>1846.0082684712565</v>
      </c>
      <c r="AB6">
        <v>2917.2920063745755</v>
      </c>
    </row>
    <row r="7" spans="1:30" x14ac:dyDescent="0.2">
      <c r="A7">
        <f>G1</f>
        <v>372.43227013418942</v>
      </c>
      <c r="B7">
        <f>G2</f>
        <v>297.63724969397418</v>
      </c>
      <c r="C7">
        <f>G3</f>
        <v>396.72032704344412</v>
      </c>
      <c r="D7">
        <f>G4</f>
        <v>428.83229784973554</v>
      </c>
      <c r="E7">
        <f>G5</f>
        <v>644.25470586876679</v>
      </c>
      <c r="F7">
        <f>G6</f>
        <v>1076.7836108737324</v>
      </c>
      <c r="G7" s="1"/>
      <c r="H7">
        <v>241.44453426334385</v>
      </c>
      <c r="I7">
        <v>389.57368870822455</v>
      </c>
      <c r="J7">
        <v>556.63200683650132</v>
      </c>
      <c r="K7">
        <v>795.20733538120419</v>
      </c>
      <c r="L7">
        <v>725.53710418735704</v>
      </c>
      <c r="M7">
        <v>991.73725662286063</v>
      </c>
      <c r="N7">
        <v>1265.3594475367809</v>
      </c>
      <c r="O7">
        <v>754.10591957872361</v>
      </c>
      <c r="P7">
        <v>866.39739473866541</v>
      </c>
      <c r="Q7">
        <v>959.20862877335617</v>
      </c>
      <c r="R7">
        <v>832.05746356560496</v>
      </c>
      <c r="S7">
        <v>1803.6089336443633</v>
      </c>
      <c r="T7">
        <v>1491.4164029840404</v>
      </c>
      <c r="U7">
        <v>1596.2813127930342</v>
      </c>
      <c r="V7">
        <v>1511.2607340000461</v>
      </c>
      <c r="W7">
        <v>1542.8425987943738</v>
      </c>
      <c r="X7">
        <v>1752.6257246460493</v>
      </c>
      <c r="Y7">
        <v>2097.825992562995</v>
      </c>
      <c r="Z7">
        <v>1817.4856456567429</v>
      </c>
      <c r="AA7">
        <v>2154.8414901725291</v>
      </c>
      <c r="AB7">
        <v>2340.761530821997</v>
      </c>
    </row>
    <row r="8" spans="1:30" x14ac:dyDescent="0.2">
      <c r="A8">
        <f>H1</f>
        <v>527.05730189158601</v>
      </c>
      <c r="B8">
        <f>H2</f>
        <v>521.23703720812068</v>
      </c>
      <c r="C8">
        <f>H3</f>
        <v>509.32951474698018</v>
      </c>
      <c r="D8">
        <f>H4</f>
        <v>670.27683211307942</v>
      </c>
      <c r="E8">
        <f>H5</f>
        <v>756.85585606393045</v>
      </c>
      <c r="F8">
        <f>H6</f>
        <v>1189.38485345405</v>
      </c>
      <c r="G8">
        <v>241.44453426334385</v>
      </c>
      <c r="H8" s="1"/>
      <c r="I8">
        <v>393.05337552255349</v>
      </c>
      <c r="J8">
        <v>560.11169365083026</v>
      </c>
      <c r="K8">
        <v>798.68702219553313</v>
      </c>
      <c r="L8">
        <v>729.01679100168599</v>
      </c>
      <c r="M8">
        <v>995.21694343718968</v>
      </c>
      <c r="N8">
        <v>1374.3366976926809</v>
      </c>
      <c r="O8">
        <v>895.62833452664154</v>
      </c>
      <c r="P8">
        <v>660.64808185324614</v>
      </c>
      <c r="Q8">
        <v>753.45931588793678</v>
      </c>
      <c r="R8">
        <v>638.41485553271582</v>
      </c>
      <c r="S8">
        <v>1664.6295124373512</v>
      </c>
      <c r="T8">
        <v>1285.6670900986212</v>
      </c>
      <c r="U8">
        <v>1705.2585629489342</v>
      </c>
      <c r="V8">
        <v>1514.7404208143751</v>
      </c>
      <c r="W8">
        <v>1337.0932859089544</v>
      </c>
      <c r="X8">
        <v>1546.8764117606299</v>
      </c>
      <c r="Y8">
        <v>1892.0766796775758</v>
      </c>
      <c r="Z8">
        <v>1820.9653324710719</v>
      </c>
      <c r="AA8">
        <v>2158.3211769868581</v>
      </c>
      <c r="AB8">
        <v>2135.0122179365776</v>
      </c>
    </row>
    <row r="9" spans="1:30" x14ac:dyDescent="0.2">
      <c r="A9">
        <f>I1</f>
        <v>432.2886112201769</v>
      </c>
      <c r="B9">
        <f>I2</f>
        <v>516.69168764579524</v>
      </c>
      <c r="C9">
        <f>I3</f>
        <v>414.55990022403398</v>
      </c>
      <c r="D9">
        <f>I4</f>
        <v>587.81208859736239</v>
      </c>
      <c r="E9">
        <f>I5</f>
        <v>662.087904473751</v>
      </c>
      <c r="F9">
        <f>I6</f>
        <v>917.4695706399981</v>
      </c>
      <c r="G9">
        <v>389.57368870822455</v>
      </c>
      <c r="H9">
        <v>393.05337552255349</v>
      </c>
      <c r="I9" s="1"/>
      <c r="J9">
        <v>167.05831812827677</v>
      </c>
      <c r="K9">
        <v>405.63364667297964</v>
      </c>
      <c r="L9">
        <v>335.96341547913244</v>
      </c>
      <c r="M9">
        <v>602.16356791463613</v>
      </c>
      <c r="N9">
        <v>1578.9416356791462</v>
      </c>
      <c r="O9">
        <v>1067.6881077210892</v>
      </c>
      <c r="P9">
        <v>865.25301983971167</v>
      </c>
      <c r="Q9">
        <v>958.06425387440231</v>
      </c>
      <c r="R9">
        <v>843.01979351918146</v>
      </c>
      <c r="S9">
        <v>1869.234358038663</v>
      </c>
      <c r="T9">
        <v>1490.2720280850867</v>
      </c>
      <c r="U9">
        <v>1909.8635009353995</v>
      </c>
      <c r="V9">
        <v>1121.6870452918215</v>
      </c>
      <c r="W9">
        <v>1413.2565304755526</v>
      </c>
      <c r="X9">
        <v>1496.0436981777027</v>
      </c>
      <c r="Y9">
        <v>1841.2439660946484</v>
      </c>
      <c r="Z9">
        <v>1427.9119569485183</v>
      </c>
      <c r="AA9">
        <v>1765.2678014643045</v>
      </c>
      <c r="AB9">
        <v>2339.6171559230429</v>
      </c>
    </row>
    <row r="10" spans="1:30" x14ac:dyDescent="0.2">
      <c r="A10">
        <f>J1</f>
        <v>582.59001778414211</v>
      </c>
      <c r="B10">
        <f>J2</f>
        <v>683.75176109199253</v>
      </c>
      <c r="C10">
        <f>J3</f>
        <v>589.1770792433656</v>
      </c>
      <c r="D10">
        <f>J4</f>
        <v>754.8704067256391</v>
      </c>
      <c r="E10">
        <f>J5</f>
        <v>644.58470563780395</v>
      </c>
      <c r="F10">
        <f>J6</f>
        <v>841.65304755525779</v>
      </c>
      <c r="G10">
        <f>J7</f>
        <v>556.63200683650132</v>
      </c>
      <c r="H10">
        <f>J8</f>
        <v>560.11169365083026</v>
      </c>
      <c r="I10">
        <f>J9</f>
        <v>167.05831812827677</v>
      </c>
      <c r="J10" s="1"/>
      <c r="K10">
        <f>619.9*AD1</f>
        <v>572.69556782225095</v>
      </c>
      <c r="L10">
        <f>544.48*AD1</f>
        <v>503.01868489733698</v>
      </c>
      <c r="M10">
        <f>832.63*AD1</f>
        <v>769.22650530059809</v>
      </c>
      <c r="N10">
        <f>1898.1*AD1</f>
        <v>1753.5626024897797</v>
      </c>
      <c r="O10">
        <f>1336.52*AD1</f>
        <v>1234.7460563087511</v>
      </c>
      <c r="P10">
        <f>1117.4*AD1</f>
        <v>1032.3117075086034</v>
      </c>
      <c r="Q10">
        <f>1217.86*AD1</f>
        <v>1125.1218329214494</v>
      </c>
      <c r="R10">
        <f>1041.5*AD1</f>
        <v>962.19137584590146</v>
      </c>
      <c r="S10">
        <f>1831.7*AD1</f>
        <v>1692.2188604291289</v>
      </c>
      <c r="T10">
        <f>1421.5*AD1</f>
        <v>1313.2549599279396</v>
      </c>
      <c r="U10">
        <f>2056.12*AD1</f>
        <v>1899.5496223756841</v>
      </c>
      <c r="V10">
        <f>1387.7*AD1</f>
        <v>1282.0287779753794</v>
      </c>
      <c r="W10">
        <f>1313.5*AD1</f>
        <v>1213.4789939256761</v>
      </c>
      <c r="X10">
        <f>1717.37*AD1</f>
        <v>1586.5949141972883</v>
      </c>
      <c r="Y10">
        <f>2077.89*AD1</f>
        <v>1919.6618703374365</v>
      </c>
      <c r="Z10">
        <f>1367.34*AD1</f>
        <v>1263.2191606808785</v>
      </c>
      <c r="AA10">
        <f>1823.71*AD1</f>
        <v>1684.8372866480356</v>
      </c>
      <c r="AB10">
        <f>2290.79*AD1</f>
        <v>2116.3498625770835</v>
      </c>
    </row>
    <row r="11" spans="1:30" x14ac:dyDescent="0.2">
      <c r="A11">
        <f>K1</f>
        <v>837.92410559623067</v>
      </c>
      <c r="B11">
        <f>K2</f>
        <v>922.32718202184901</v>
      </c>
      <c r="C11">
        <f>K3</f>
        <v>820.19539460008764</v>
      </c>
      <c r="D11">
        <f>K4</f>
        <v>993.44573527034197</v>
      </c>
      <c r="E11">
        <f>K5</f>
        <v>630.37494514631499</v>
      </c>
      <c r="F11">
        <f>K6</f>
        <v>827.44337944892254</v>
      </c>
      <c r="G11">
        <f>K7</f>
        <v>795.20733538120419</v>
      </c>
      <c r="H11">
        <f>K8</f>
        <v>798.68702219553313</v>
      </c>
      <c r="I11">
        <f>K9</f>
        <v>405.63364667297964</v>
      </c>
      <c r="J11">
        <f>K10</f>
        <v>572.69556782225095</v>
      </c>
      <c r="K11" s="1"/>
      <c r="L11">
        <f>482.18*AD1</f>
        <v>445.46273413862389</v>
      </c>
      <c r="M11">
        <f>613.32*AD1</f>
        <v>566.6166247084094</v>
      </c>
      <c r="N11">
        <f>2148.15*AD1</f>
        <v>1984.5716793311315</v>
      </c>
      <c r="O11">
        <f>1594.76*AD1</f>
        <v>1473.3214772386077</v>
      </c>
      <c r="P11">
        <f>1358.93*AD1</f>
        <v>1255.4495692542209</v>
      </c>
      <c r="Q11">
        <f>1476.1*AD1</f>
        <v>1363.697253851306</v>
      </c>
      <c r="R11">
        <f>979.2*AD1</f>
        <v>904.63542508718842</v>
      </c>
      <c r="S11">
        <f>1769.4*AD1</f>
        <v>1634.662909670416</v>
      </c>
      <c r="T11">
        <f>1359.2</f>
        <v>1359.2</v>
      </c>
      <c r="U11">
        <f>1993.81*AD1</f>
        <v>1841.9844331016004</v>
      </c>
      <c r="V11">
        <f>1325.4*AD1</f>
        <v>1224.4728272166662</v>
      </c>
      <c r="W11">
        <f>1238.07*AD1</f>
        <v>1143.7928724853914</v>
      </c>
      <c r="X11">
        <f>1641.94*AD1</f>
        <v>1516.908792757004</v>
      </c>
      <c r="Y11">
        <f>2015.59*AD1</f>
        <v>1862.1059195787236</v>
      </c>
      <c r="Z11">
        <f>1115.88*AD1</f>
        <v>1030.9074531722752</v>
      </c>
      <c r="AA11">
        <f>1572.67*AD1</f>
        <v>1452.9135967849966</v>
      </c>
      <c r="AB11">
        <f>2228.49*AD1</f>
        <v>2058.7939118183704</v>
      </c>
    </row>
    <row r="12" spans="1:30" x14ac:dyDescent="0.2">
      <c r="A12">
        <f>L1</f>
        <v>768.25646118668726</v>
      </c>
      <c r="B12">
        <f>L2</f>
        <v>852.65953761230571</v>
      </c>
      <c r="C12">
        <f>L3</f>
        <v>750.51851167517373</v>
      </c>
      <c r="D12">
        <f>L4</f>
        <v>923.77550407649483</v>
      </c>
      <c r="E12">
        <f>L5</f>
        <v>998.05131995288366</v>
      </c>
      <c r="F12">
        <f>L6</f>
        <v>1253.4328937339769</v>
      </c>
      <c r="G12">
        <f>L7</f>
        <v>725.53710418735704</v>
      </c>
      <c r="H12">
        <f>L8</f>
        <v>729.01679100168599</v>
      </c>
      <c r="I12">
        <f>L9</f>
        <v>335.96341547913244</v>
      </c>
      <c r="J12">
        <f>L10</f>
        <v>503.01868489733698</v>
      </c>
      <c r="K12">
        <f>L11</f>
        <v>445.46273413862389</v>
      </c>
      <c r="L12" s="1"/>
      <c r="M12">
        <f>397.32*AD1</f>
        <v>367.06469270388243</v>
      </c>
      <c r="N12">
        <f>2044.24*AD1</f>
        <v>1888.5742661154352</v>
      </c>
      <c r="O12">
        <f>1519.35*AD1</f>
        <v>1403.6538328290642</v>
      </c>
      <c r="P12">
        <f>1042.26*AD1</f>
        <v>962.89350301406557</v>
      </c>
      <c r="Q12">
        <f>1400.69*AD1</f>
        <v>1294.0296094417627</v>
      </c>
      <c r="R12">
        <f>1601.81*AD1</f>
        <v>1479.8346305748664</v>
      </c>
      <c r="S12">
        <f>1452.73</f>
        <v>1452.73</v>
      </c>
      <c r="T12">
        <f>1042.53*AD1</f>
        <v>963.14294292907118</v>
      </c>
      <c r="U12">
        <f>1677.15*AD1</f>
        <v>1549.437605376816</v>
      </c>
      <c r="V12">
        <f>843.22*AD1</f>
        <v>779.01009307804236</v>
      </c>
      <c r="W12">
        <f>847.2*AD1</f>
        <v>782.68702219553313</v>
      </c>
      <c r="X12">
        <f>1255.7</f>
        <v>1255.7</v>
      </c>
      <c r="Y12">
        <f>1629.35*AD1</f>
        <v>1505.2775019054436</v>
      </c>
      <c r="Z12">
        <f>1237.08*AD1</f>
        <v>1142.8782594637041</v>
      </c>
      <c r="AA12">
        <f>1279.23*AD1</f>
        <v>1181.8186017506987</v>
      </c>
      <c r="AB12">
        <f>1892.31*AD1</f>
        <v>1748.213502090214</v>
      </c>
    </row>
    <row r="13" spans="1:30" x14ac:dyDescent="0.2">
      <c r="A13">
        <f>M1</f>
        <v>1034.4550430745778</v>
      </c>
      <c r="B13">
        <f>M2</f>
        <v>1118.8581195001962</v>
      </c>
      <c r="C13">
        <f>M3</f>
        <v>1010.1762246806938</v>
      </c>
      <c r="D13">
        <f>M4</f>
        <v>1189.9756565119985</v>
      </c>
      <c r="E13">
        <f>M5</f>
        <v>762.641845855371</v>
      </c>
      <c r="F13">
        <f>M6</f>
        <v>959.71028015797856</v>
      </c>
      <c r="G13">
        <f>M7</f>
        <v>991.73725662286063</v>
      </c>
      <c r="H13">
        <f>M8</f>
        <v>995.21694343718968</v>
      </c>
      <c r="I13">
        <f>M9</f>
        <v>602.16356791463613</v>
      </c>
      <c r="J13">
        <f>M10</f>
        <v>769.22650530059809</v>
      </c>
      <c r="K13">
        <f>M11</f>
        <v>566.6166247084094</v>
      </c>
      <c r="L13">
        <f>M12</f>
        <v>367.06469270388243</v>
      </c>
      <c r="M13" s="1"/>
      <c r="N13">
        <f>2325.66*AD1</f>
        <v>2148.5645656742959</v>
      </c>
      <c r="O13">
        <f>1807.49*AD1</f>
        <v>1669.8524147169549</v>
      </c>
      <c r="P13">
        <f>1330.4*AD1</f>
        <v>1229.0920849019562</v>
      </c>
      <c r="Q13">
        <f>1430.87*AD1</f>
        <v>1321.9114488301727</v>
      </c>
      <c r="R13">
        <f>950.67*AD1</f>
        <v>878.27794073492385</v>
      </c>
      <c r="S13">
        <f>1740.87*AD1</f>
        <v>1608.3054253181513</v>
      </c>
      <c r="T13">
        <f>1330.67*AD1</f>
        <v>1229.341524816962</v>
      </c>
      <c r="U13">
        <f>1965.29*AD1</f>
        <v>1815.6361872647065</v>
      </c>
      <c r="V13">
        <f>1165.23*AD1</f>
        <v>1076.4995265260873</v>
      </c>
      <c r="W13">
        <f>1169.22*AD1</f>
        <v>1080.1856941589485</v>
      </c>
      <c r="X13">
        <f>1577.71*AD1</f>
        <v>1457.5698085317688</v>
      </c>
      <c r="Y13">
        <f>1951.37*AD1</f>
        <v>1802.7761738688591</v>
      </c>
      <c r="Z13">
        <f>839.75*AD1</f>
        <v>775.80432824445109</v>
      </c>
      <c r="AA13">
        <f>1296.54*AD1</f>
        <v>1197.8104718571724</v>
      </c>
      <c r="AB13">
        <f>2214.33*AD1</f>
        <v>2045.7121740536293</v>
      </c>
    </row>
    <row r="14" spans="1:30" x14ac:dyDescent="0.2">
      <c r="A14">
        <f>N1</f>
        <v>1449.7909785897405</v>
      </c>
      <c r="B14">
        <f>N2</f>
        <v>1342.448668498972</v>
      </c>
      <c r="C14">
        <f>N3</f>
        <v>1594.5677529620989</v>
      </c>
      <c r="D14">
        <f>N4</f>
        <v>1506.1937778598976</v>
      </c>
      <c r="E14">
        <f>N5</f>
        <v>1810.4071875649583</v>
      </c>
      <c r="F14">
        <f>N6</f>
        <v>2319.1145806868835</v>
      </c>
      <c r="G14">
        <f>N7</f>
        <v>1265.3594475367809</v>
      </c>
      <c r="H14">
        <f>N8</f>
        <v>1374.3366976926809</v>
      </c>
      <c r="I14">
        <f>N9</f>
        <v>1578.9416356791462</v>
      </c>
      <c r="J14">
        <f>N10</f>
        <v>1753.5626024897797</v>
      </c>
      <c r="K14">
        <f>N11</f>
        <v>1984.5716793311315</v>
      </c>
      <c r="L14">
        <f>N12</f>
        <v>1888.5742661154352</v>
      </c>
      <c r="M14">
        <f>N13</f>
        <v>2148.5645656742959</v>
      </c>
      <c r="N14" s="1"/>
      <c r="O14">
        <f>787.76*AD1</f>
        <v>727.77328683280587</v>
      </c>
      <c r="P14">
        <f>1001.98*AD1</f>
        <v>925.68076310136962</v>
      </c>
      <c r="Q14">
        <f>901.52*AD1</f>
        <v>832.8706376885234</v>
      </c>
      <c r="R14">
        <f>1601.81*AD1</f>
        <v>1479.8346305748664</v>
      </c>
      <c r="S14">
        <f>582.16*AD1</f>
        <v>537.82941081368222</v>
      </c>
      <c r="T14">
        <f>992.81*AD1</f>
        <v>917.20904450654768</v>
      </c>
      <c r="U14">
        <f>358.2*AD1</f>
        <v>330.9236205741737</v>
      </c>
      <c r="V14">
        <f>2112.66*AD1</f>
        <v>1951.784188280943</v>
      </c>
      <c r="W14">
        <f>1833.69*AD1</f>
        <v>1694.0573249878744</v>
      </c>
      <c r="X14">
        <f>2028.6*AD1</f>
        <v>1874.1252280758481</v>
      </c>
      <c r="Y14">
        <f>1728.76*AD1</f>
        <v>1597.1175832043789</v>
      </c>
      <c r="Z14">
        <f>3198.08*AD1</f>
        <v>2954.5511236344319</v>
      </c>
      <c r="AA14">
        <f>2706.09*AD1</f>
        <v>2500.0254059172689</v>
      </c>
      <c r="AB14">
        <f>1773.44*AD1</f>
        <v>1638.3952698801302</v>
      </c>
    </row>
    <row r="15" spans="1:30" x14ac:dyDescent="0.2">
      <c r="A15">
        <f>O1</f>
        <v>938.54077649721683</v>
      </c>
      <c r="B15">
        <f>O2</f>
        <v>863.74575605700159</v>
      </c>
      <c r="C15">
        <f>O3</f>
        <v>1084.1674942836685</v>
      </c>
      <c r="D15">
        <f>O4</f>
        <v>994.94024990184073</v>
      </c>
      <c r="E15">
        <f>O5</f>
        <v>1331.6950366076171</v>
      </c>
      <c r="F15">
        <f>O6</f>
        <v>1807.8609603436728</v>
      </c>
      <c r="G15">
        <f>O7</f>
        <v>754.10591957872361</v>
      </c>
      <c r="H15">
        <f>O8</f>
        <v>895.62833452664154</v>
      </c>
      <c r="I15">
        <f>O9</f>
        <v>1067.6881077210892</v>
      </c>
      <c r="J15">
        <f>O10</f>
        <v>1234.7460563087511</v>
      </c>
      <c r="K15">
        <f>O11</f>
        <v>1473.3214772386077</v>
      </c>
      <c r="L15">
        <f>O12</f>
        <v>1403.6538328290642</v>
      </c>
      <c r="M15">
        <f>O13</f>
        <v>1669.8524147169549</v>
      </c>
      <c r="N15">
        <f>O14</f>
        <v>727.77328683280587</v>
      </c>
      <c r="O15" s="1"/>
      <c r="P15">
        <f>519.04*AD1</f>
        <v>479.51590179458157</v>
      </c>
      <c r="Q15">
        <f>418.58*AD1</f>
        <v>386.7057763817354</v>
      </c>
      <c r="R15">
        <f>1146.11*AD1</f>
        <v>1058.8354851375382</v>
      </c>
      <c r="S15">
        <f>1370.37*AD1</f>
        <v>1266.018430838164</v>
      </c>
      <c r="T15">
        <f>1780.57*AD1</f>
        <v>1644.9823313393535</v>
      </c>
      <c r="U15">
        <f>1145.96*AD1</f>
        <v>1058.6969074069796</v>
      </c>
      <c r="V15">
        <f>2181.34*AD1</f>
        <v>2015.2343118460863</v>
      </c>
      <c r="W15">
        <f>1902.37*AD1</f>
        <v>1757.5074485530174</v>
      </c>
      <c r="X15">
        <f>2129.45*AD1</f>
        <v>1967.2956555881467</v>
      </c>
      <c r="Y15">
        <f>2503.1*AD1</f>
        <v>2312.4927824098663</v>
      </c>
      <c r="Z15">
        <f>2701.3*AD1</f>
        <v>2495.6001570547614</v>
      </c>
      <c r="AA15">
        <f>2774.77*AD1</f>
        <v>2563.4755294824122</v>
      </c>
      <c r="AB15">
        <f>2403.87*AD1</f>
        <v>2220.8189943876018</v>
      </c>
    </row>
    <row r="16" spans="1:30" x14ac:dyDescent="0.2">
      <c r="A16">
        <f>P1</f>
        <v>1152.0151511652077</v>
      </c>
      <c r="B16">
        <f>P2</f>
        <v>1126.7385731113009</v>
      </c>
      <c r="C16">
        <f>P3</f>
        <v>1134.2125320461003</v>
      </c>
      <c r="D16">
        <f>P4</f>
        <v>1257.9386100653624</v>
      </c>
      <c r="E16">
        <f>P5</f>
        <v>1381.8047439776428</v>
      </c>
      <c r="F16">
        <f>P6</f>
        <v>1782.7224980945559</v>
      </c>
      <c r="G16">
        <f>P7</f>
        <v>866.39739473866541</v>
      </c>
      <c r="H16">
        <f>P8</f>
        <v>660.64808185324614</v>
      </c>
      <c r="I16">
        <f>P9</f>
        <v>865.25301983971167</v>
      </c>
      <c r="J16">
        <f>P10</f>
        <v>1032.3117075086034</v>
      </c>
      <c r="K16">
        <f>P11</f>
        <v>1255.4495692542209</v>
      </c>
      <c r="L16">
        <f>P12</f>
        <v>962.89350301406557</v>
      </c>
      <c r="M16">
        <f>P13</f>
        <v>1229.0920849019562</v>
      </c>
      <c r="N16">
        <f>P14</f>
        <v>925.68076310136962</v>
      </c>
      <c r="O16">
        <f>P15</f>
        <v>479.51590179458157</v>
      </c>
      <c r="P16" s="3"/>
      <c r="Q16">
        <f>100.46*AD1</f>
        <v>92.810125412846148</v>
      </c>
      <c r="R16">
        <f>599.83*AD1</f>
        <v>554.15386747349703</v>
      </c>
      <c r="S16">
        <f>1584.59*AD1</f>
        <v>1463.9259071067279</v>
      </c>
      <c r="T16">
        <f>1300.43*AD1</f>
        <v>1201.4042543363282</v>
      </c>
      <c r="U16">
        <f>1360.18*AD1</f>
        <v>1256.6043836755434</v>
      </c>
      <c r="V16">
        <f>1635.06*AD1</f>
        <v>1510.5526941820449</v>
      </c>
      <c r="W16">
        <f>1356.09*AD1</f>
        <v>1252.825830888976</v>
      </c>
      <c r="X16">
        <f>1583.17*AD1</f>
        <v>1462.6140379241056</v>
      </c>
      <c r="Y16">
        <f>1956.82*AD1</f>
        <v>1807.8111647458252</v>
      </c>
      <c r="Z16">
        <f>2167.6*AD1</f>
        <v>2002.5405917269093</v>
      </c>
      <c r="AA16">
        <f>2228.49*AD1</f>
        <v>2058.7939118183704</v>
      </c>
      <c r="AB16">
        <f>2169.72*AD1</f>
        <v>2004.4991569854722</v>
      </c>
    </row>
    <row r="17" spans="1:28" x14ac:dyDescent="0.2">
      <c r="A17">
        <f>Q1</f>
        <v>1108.7234681386699</v>
      </c>
      <c r="B17">
        <f>Q2</f>
        <v>1033.9284476984549</v>
      </c>
      <c r="C17">
        <f>Q3</f>
        <v>1227.0873270665404</v>
      </c>
      <c r="D17">
        <f>Q4</f>
        <v>1165.1273760306717</v>
      </c>
      <c r="E17">
        <f>Q5</f>
        <v>1474.6241079058595</v>
      </c>
      <c r="F17">
        <f>Q6</f>
        <v>1875.5337321292468</v>
      </c>
      <c r="G17">
        <f>Q7</f>
        <v>959.20862877335617</v>
      </c>
      <c r="H17">
        <f>Q8</f>
        <v>753.45931588793678</v>
      </c>
      <c r="I17">
        <f>Q9</f>
        <v>958.06425387440231</v>
      </c>
      <c r="J17">
        <f>Q10</f>
        <v>1125.1218329214494</v>
      </c>
      <c r="K17">
        <f>Q11</f>
        <v>1363.697253851306</v>
      </c>
      <c r="L17">
        <f>Q12</f>
        <v>1294.0296094417627</v>
      </c>
      <c r="M17">
        <f>Q13</f>
        <v>1321.9114488301727</v>
      </c>
      <c r="N17">
        <f>Q14</f>
        <v>832.8706376885234</v>
      </c>
      <c r="O17">
        <f>Q15</f>
        <v>386.7057763817354</v>
      </c>
      <c r="P17">
        <f>Q16</f>
        <v>92.810125412846148</v>
      </c>
      <c r="Q17" s="1"/>
      <c r="R17">
        <f>700.29*AD1</f>
        <v>646.96399288634314</v>
      </c>
      <c r="S17">
        <f>1484.13*AD1</f>
        <v>1371.1157816938819</v>
      </c>
      <c r="T17">
        <f>1400.89*AD1</f>
        <v>1294.2143797491742</v>
      </c>
      <c r="U17">
        <f>1259.72*AD1</f>
        <v>1163.7942582626972</v>
      </c>
      <c r="V17">
        <f>1735.53*AD1</f>
        <v>1603.3720581102616</v>
      </c>
      <c r="W17">
        <f>1456.55*AD1</f>
        <v>1345.6359563018223</v>
      </c>
      <c r="X17">
        <f>1683.63*AD1</f>
        <v>1555.4241633369518</v>
      </c>
      <c r="Y17">
        <f>2057.28*AD1</f>
        <v>1900.6212901586716</v>
      </c>
      <c r="Z17">
        <f>2268.06*AD1</f>
        <v>2095.3507171397555</v>
      </c>
      <c r="AA17">
        <f>2328.95*AD1</f>
        <v>2151.6040372312168</v>
      </c>
      <c r="AB17">
        <f>2270.18*AD1</f>
        <v>2097.3092823983184</v>
      </c>
    </row>
    <row r="18" spans="1:28" x14ac:dyDescent="0.2">
      <c r="A18">
        <f>R1</f>
        <v>1123.4219460932627</v>
      </c>
      <c r="B18">
        <f>R2</f>
        <v>1031.2030856641338</v>
      </c>
      <c r="C18">
        <f>R3</f>
        <v>1112.0493336720788</v>
      </c>
      <c r="D18">
        <f>R4</f>
        <v>1264.0651315333625</v>
      </c>
      <c r="E18">
        <f>R5</f>
        <v>1359.5768759960274</v>
      </c>
      <c r="F18">
        <f>R6</f>
        <v>1760.4892717740258</v>
      </c>
      <c r="G18">
        <f>R7</f>
        <v>832.05746356560496</v>
      </c>
      <c r="H18">
        <f>R8</f>
        <v>638.41485553271582</v>
      </c>
      <c r="I18">
        <f>R9</f>
        <v>843.01979351918146</v>
      </c>
      <c r="J18">
        <f>R10</f>
        <v>962.19137584590146</v>
      </c>
      <c r="K18">
        <f>R11</f>
        <v>904.63542508718842</v>
      </c>
      <c r="L18">
        <f>R12</f>
        <v>1479.8346305748664</v>
      </c>
      <c r="M18">
        <f>R13</f>
        <v>878.27794073492385</v>
      </c>
      <c r="N18">
        <f>R14</f>
        <v>1479.8346305748664</v>
      </c>
      <c r="O18">
        <f>R15</f>
        <v>1058.8354851375382</v>
      </c>
      <c r="P18">
        <f>R16</f>
        <v>554.15386747349703</v>
      </c>
      <c r="Q18">
        <f>R17</f>
        <v>646.96399288634314</v>
      </c>
      <c r="R18" s="1"/>
      <c r="S18">
        <f>1330.89*AD1</f>
        <v>1229.5447721551147</v>
      </c>
      <c r="T18">
        <f>920.69*AD1</f>
        <v>850.58087165392521</v>
      </c>
      <c r="U18">
        <f>1555.31*AD1</f>
        <v>1436.8755341016697</v>
      </c>
      <c r="V18">
        <f>1255.33*AD1</f>
        <v>1159.7385500150124</v>
      </c>
      <c r="W18">
        <f>976.36*AD1</f>
        <v>902.01168672194376</v>
      </c>
      <c r="X18">
        <f>1203.43*AD1</f>
        <v>1111.7906552417026</v>
      </c>
      <c r="Y18">
        <f>1577.09*AD1</f>
        <v>1456.9970205787929</v>
      </c>
      <c r="Z18">
        <f>1787.86*AD1</f>
        <v>1651.7172090445063</v>
      </c>
      <c r="AA18">
        <f>1848.76*AD1</f>
        <v>1707.9797676513383</v>
      </c>
      <c r="AB18">
        <f>1789.99*AD1</f>
        <v>1653.6850128184399</v>
      </c>
    </row>
    <row r="19" spans="1:28" x14ac:dyDescent="0.2">
      <c r="A19">
        <f>S1</f>
        <v>1988.036122595099</v>
      </c>
      <c r="B19">
        <f>S2</f>
        <v>1880.6938125043305</v>
      </c>
      <c r="C19">
        <f>S3</f>
        <v>2104.9680116405289</v>
      </c>
      <c r="D19">
        <f>S4</f>
        <v>2044.4432639674801</v>
      </c>
      <c r="E19">
        <f>S5</f>
        <v>2187.6896782687022</v>
      </c>
      <c r="F19">
        <f>S6</f>
        <v>2786.7039286786612</v>
      </c>
      <c r="G19">
        <f>S7</f>
        <v>1803.6089336443633</v>
      </c>
      <c r="H19">
        <f>S8</f>
        <v>1664.6295124373512</v>
      </c>
      <c r="I19">
        <f>S9</f>
        <v>1869.234358038663</v>
      </c>
      <c r="J19">
        <f>S10</f>
        <v>1692.2188604291289</v>
      </c>
      <c r="K19">
        <f>S11</f>
        <v>1634.662909670416</v>
      </c>
      <c r="L19">
        <f>S12</f>
        <v>1452.73</v>
      </c>
      <c r="M19">
        <f>S13</f>
        <v>1608.3054253181513</v>
      </c>
      <c r="N19">
        <f>S14</f>
        <v>537.82941081368222</v>
      </c>
      <c r="O19">
        <f>S15</f>
        <v>1266.018430838164</v>
      </c>
      <c r="P19">
        <f>S16</f>
        <v>1463.9259071067279</v>
      </c>
      <c r="Q19">
        <f>S17</f>
        <v>1371.1157816938819</v>
      </c>
      <c r="R19">
        <f>S18</f>
        <v>1229.5447721551147</v>
      </c>
      <c r="S19" s="1"/>
      <c r="T19">
        <f>1344.47*AD1</f>
        <v>1242.0906760283622</v>
      </c>
      <c r="U19">
        <f>224.42*AD1</f>
        <v>207.33076194655516</v>
      </c>
      <c r="V19">
        <f>1530.04*AD1</f>
        <v>1413.5298057602142</v>
      </c>
      <c r="W19">
        <f>1251.07*AD1</f>
        <v>1155.8029424671454</v>
      </c>
      <c r="X19">
        <f>1445.98*AD1</f>
        <v>1335.8708455551193</v>
      </c>
      <c r="Y19">
        <f>1146.15*AD1</f>
        <v>1058.8724391990208</v>
      </c>
      <c r="Z19">
        <f>2583.88*AD1</f>
        <v>2387.1215095734115</v>
      </c>
      <c r="AA19">
        <f>2123.47*AD1</f>
        <v>1961.7710233965399</v>
      </c>
      <c r="AB19">
        <f>1190.64*AD1</f>
        <v>1099.9745940827308</v>
      </c>
    </row>
    <row r="20" spans="1:28" x14ac:dyDescent="0.2">
      <c r="A20">
        <f>T1</f>
        <v>1727.232833683627</v>
      </c>
      <c r="B20">
        <f>T2</f>
        <v>1678.4534725269648</v>
      </c>
      <c r="C20">
        <f>T3</f>
        <v>1759.29972053491</v>
      </c>
      <c r="D20">
        <f>T4</f>
        <v>1911.3173660992677</v>
      </c>
      <c r="E20">
        <f>T5</f>
        <v>1808.7257777675127</v>
      </c>
      <c r="F20">
        <f>T6</f>
        <v>2407.7415063399308</v>
      </c>
      <c r="G20">
        <f>T7</f>
        <v>1491.4164029840404</v>
      </c>
      <c r="H20">
        <f>T8</f>
        <v>1285.6670900986212</v>
      </c>
      <c r="I20">
        <f>T9</f>
        <v>1490.2720280850867</v>
      </c>
      <c r="J20">
        <f>T10</f>
        <v>1313.2549599279396</v>
      </c>
      <c r="K20">
        <f>T11</f>
        <v>1359.2</v>
      </c>
      <c r="L20">
        <f>T12</f>
        <v>963.14294292907118</v>
      </c>
      <c r="M20">
        <f>T13</f>
        <v>1229.341524816962</v>
      </c>
      <c r="N20">
        <f>T14</f>
        <v>917.20904450654768</v>
      </c>
      <c r="O20">
        <f>T15</f>
        <v>1644.9823313393535</v>
      </c>
      <c r="P20">
        <f>T16</f>
        <v>1201.4042543363282</v>
      </c>
      <c r="Q20">
        <f>T17</f>
        <v>1294.2143797491742</v>
      </c>
      <c r="R20">
        <f>T18</f>
        <v>850.58087165392521</v>
      </c>
      <c r="S20">
        <f>T19</f>
        <v>1242.0906760283622</v>
      </c>
      <c r="T20" s="1"/>
      <c r="U20">
        <f>634.61*AD1</f>
        <v>586.28542393237399</v>
      </c>
      <c r="V20">
        <f>1119.84*AD1</f>
        <v>1034.5659052590247</v>
      </c>
      <c r="W20">
        <f>840.87*AD1</f>
        <v>776.83904196595597</v>
      </c>
      <c r="X20">
        <f>1035.78*AD1</f>
        <v>956.9069450539298</v>
      </c>
      <c r="Y20">
        <f>735.95*AD1</f>
        <v>679.9085386978312</v>
      </c>
      <c r="Z20">
        <f>2235.88*AD1</f>
        <v>2065.6211746772292</v>
      </c>
      <c r="AA20">
        <f>1713.27*AD1</f>
        <v>1582.8071228953506</v>
      </c>
      <c r="AB20">
        <f>985.73*AD1</f>
        <v>910.66817562417714</v>
      </c>
    </row>
    <row r="21" spans="1:28" x14ac:dyDescent="0.2">
      <c r="A21">
        <f>U1</f>
        <v>1780.7145991639143</v>
      </c>
      <c r="B21">
        <f>U2</f>
        <v>1571.7024274199134</v>
      </c>
      <c r="C21">
        <f>U3</f>
        <v>1926.3413169503658</v>
      </c>
      <c r="D21">
        <f>U4</f>
        <v>1837.1156431161512</v>
      </c>
      <c r="E21">
        <f>U5</f>
        <v>2016.0288241679559</v>
      </c>
      <c r="F21">
        <f>U6</f>
        <v>2650.0363535579831</v>
      </c>
      <c r="G21">
        <f>U7</f>
        <v>1596.2813127930342</v>
      </c>
      <c r="H21">
        <f>U8</f>
        <v>1705.2585629489342</v>
      </c>
      <c r="I21">
        <f>U9</f>
        <v>1909.8635009353995</v>
      </c>
      <c r="J21">
        <f>U10</f>
        <v>1899.5496223756841</v>
      </c>
      <c r="K21">
        <f>U11</f>
        <v>1841.9844331016004</v>
      </c>
      <c r="L21">
        <f>U12</f>
        <v>1549.437605376816</v>
      </c>
      <c r="M21">
        <f>U13</f>
        <v>1815.6361872647065</v>
      </c>
      <c r="N21">
        <f>U14</f>
        <v>330.9236205741737</v>
      </c>
      <c r="O21">
        <f>U15</f>
        <v>1058.6969074069796</v>
      </c>
      <c r="P21">
        <f>U16</f>
        <v>1256.6043836755434</v>
      </c>
      <c r="Q21">
        <f>U17</f>
        <v>1163.7942582626972</v>
      </c>
      <c r="R21">
        <f>U18</f>
        <v>1436.8755341016697</v>
      </c>
      <c r="S21">
        <f>U19</f>
        <v>207.33076194655516</v>
      </c>
      <c r="T21">
        <f>U20</f>
        <v>586.28542393237399</v>
      </c>
      <c r="U21" s="1"/>
      <c r="V21">
        <f>1754.46*AD1</f>
        <v>1620.8605677067694</v>
      </c>
      <c r="W21">
        <f>1527.19*AD1</f>
        <v>1410.8968288795991</v>
      </c>
      <c r="X21">
        <f>1670.4*AD1</f>
        <v>1543.2016075016745</v>
      </c>
      <c r="Y21">
        <f>1370.57*AD1</f>
        <v>1266.2032011455758</v>
      </c>
      <c r="Z21">
        <f>2922.19*AD1</f>
        <v>2699.6697230755017</v>
      </c>
      <c r="AA21">
        <f>2399.59*AD1</f>
        <v>2216.8649098089936</v>
      </c>
      <c r="AB21">
        <f>1404.22*AD1</f>
        <v>1297.2908053675774</v>
      </c>
    </row>
    <row r="22" spans="1:28" x14ac:dyDescent="0.2">
      <c r="A22">
        <f>V1</f>
        <v>1547.0078758343534</v>
      </c>
      <c r="B22">
        <f>V2</f>
        <v>1631.4109522599717</v>
      </c>
      <c r="C22">
        <f>V3</f>
        <v>1529.5286047532161</v>
      </c>
      <c r="D22">
        <f>V4</f>
        <v>1709.4991338891839</v>
      </c>
      <c r="E22">
        <f>V5</f>
        <v>1776.8061528512367</v>
      </c>
      <c r="F22">
        <f>V6</f>
        <v>2039.1566159318197</v>
      </c>
      <c r="G22">
        <f>V7</f>
        <v>1511.2607340000461</v>
      </c>
      <c r="H22">
        <f>V8</f>
        <v>1514.7404208143751</v>
      </c>
      <c r="I22">
        <f>V9</f>
        <v>1121.6870452918215</v>
      </c>
      <c r="J22">
        <f>V10</f>
        <v>1282.0287779753794</v>
      </c>
      <c r="K22">
        <f>V11</f>
        <v>1224.4728272166662</v>
      </c>
      <c r="L22">
        <f>V12</f>
        <v>779.01009307804236</v>
      </c>
      <c r="M22">
        <f>V13</f>
        <v>1076.4995265260873</v>
      </c>
      <c r="N22">
        <f>V14</f>
        <v>1951.784188280943</v>
      </c>
      <c r="O22">
        <f>V15</f>
        <v>2015.2343118460863</v>
      </c>
      <c r="P22">
        <f>V16</f>
        <v>1510.5526941820449</v>
      </c>
      <c r="Q22">
        <f>V17</f>
        <v>1603.3720581102616</v>
      </c>
      <c r="R22">
        <f>V18</f>
        <v>1159.7385500150124</v>
      </c>
      <c r="S22">
        <f>V19</f>
        <v>1413.5298057602142</v>
      </c>
      <c r="T22">
        <f>V20</f>
        <v>1034.5659052590247</v>
      </c>
      <c r="U22">
        <f>V21</f>
        <v>1620.8605677067694</v>
      </c>
      <c r="V22" s="1"/>
      <c r="W22">
        <f>653.99*AD1</f>
        <v>604.18966672055797</v>
      </c>
      <c r="X22">
        <f>777.4*AD1</f>
        <v>718.2021849088851</v>
      </c>
      <c r="Y22">
        <f>1123.55*AD1</f>
        <v>1037.99339446151</v>
      </c>
      <c r="Z22">
        <f>1189.71*AD1</f>
        <v>1099.115412153267</v>
      </c>
      <c r="AA22">
        <f>667.11*AD1</f>
        <v>616.31059888675884</v>
      </c>
      <c r="AB22">
        <f>1131.11*AD1</f>
        <v>1044.9777120816684</v>
      </c>
    </row>
    <row r="23" spans="1:28" x14ac:dyDescent="0.2">
      <c r="A23">
        <f>W1</f>
        <v>1466.586599533455</v>
      </c>
      <c r="B23">
        <f>W2</f>
        <v>1550.9896759590731</v>
      </c>
      <c r="C23">
        <f>W2</f>
        <v>1550.9896759590731</v>
      </c>
      <c r="D23">
        <f>W4</f>
        <v>1622.1061967341846</v>
      </c>
      <c r="E23">
        <f>W5</f>
        <v>1696.3821049957271</v>
      </c>
      <c r="F23">
        <f>W6</f>
        <v>1951.7636787768204</v>
      </c>
      <c r="G23">
        <f>W7</f>
        <v>1542.8425987943738</v>
      </c>
      <c r="H23">
        <f>W8</f>
        <v>1337.0932859089544</v>
      </c>
      <c r="I23">
        <f>W9</f>
        <v>1413.2565304755526</v>
      </c>
      <c r="J23">
        <f>W10</f>
        <v>1213.4789939256761</v>
      </c>
      <c r="K23">
        <f>W11</f>
        <v>1143.7928724853914</v>
      </c>
      <c r="L23">
        <f>W12</f>
        <v>782.68702219553313</v>
      </c>
      <c r="M23">
        <f>W13</f>
        <v>1080.1856941589485</v>
      </c>
      <c r="N23">
        <f>W14</f>
        <v>1694.0573249878744</v>
      </c>
      <c r="O23">
        <f>W15</f>
        <v>1757.5074485530174</v>
      </c>
      <c r="P23">
        <f>W16</f>
        <v>1252.825830888976</v>
      </c>
      <c r="Q23">
        <f>W17</f>
        <v>1345.6359563018223</v>
      </c>
      <c r="R23">
        <f>W18</f>
        <v>902.01168672194376</v>
      </c>
      <c r="S23">
        <f>W19</f>
        <v>1155.8029424671454</v>
      </c>
      <c r="T23">
        <f>W20</f>
        <v>776.83904196595597</v>
      </c>
      <c r="U23">
        <f>W21</f>
        <v>1410.8968288795991</v>
      </c>
      <c r="V23">
        <f>W22</f>
        <v>604.18966672055797</v>
      </c>
      <c r="W23" s="1"/>
      <c r="X23">
        <f>783.45*AD1</f>
        <v>723.79148670808604</v>
      </c>
      <c r="Y23">
        <f>1157.1*AD1</f>
        <v>1068.9886135298057</v>
      </c>
      <c r="Z23">
        <f>1769.95*AD1</f>
        <v>1635.1710280157979</v>
      </c>
      <c r="AA23">
        <f>1247.35*AD1</f>
        <v>1152.3662147492896</v>
      </c>
      <c r="AB23">
        <f>1406.88*AD1</f>
        <v>1299.7482504561517</v>
      </c>
    </row>
    <row r="24" spans="1:28" x14ac:dyDescent="0.2">
      <c r="A24">
        <f>X1</f>
        <v>1843.9799524216457</v>
      </c>
      <c r="B24">
        <f>X2</f>
        <v>2714.4421091530589</v>
      </c>
      <c r="C24">
        <f>X3</f>
        <v>1826.2420029101322</v>
      </c>
      <c r="D24">
        <f>X4</f>
        <v>1999.4988105411458</v>
      </c>
      <c r="E24">
        <f>X5</f>
        <v>2073.7746264175348</v>
      </c>
      <c r="F24">
        <f>X6</f>
        <v>2302.2610342517955</v>
      </c>
      <c r="G24">
        <f>X7</f>
        <v>1752.6257246460493</v>
      </c>
      <c r="H24">
        <f>X8</f>
        <v>1546.8764117606299</v>
      </c>
      <c r="I24">
        <f>X9</f>
        <v>1496.0436981777027</v>
      </c>
      <c r="J24">
        <f>X10</f>
        <v>1586.5949141972883</v>
      </c>
      <c r="K24">
        <f>X11</f>
        <v>1516.908792757004</v>
      </c>
      <c r="L24">
        <f>X12</f>
        <v>1255.7</v>
      </c>
      <c r="M24">
        <f>X13</f>
        <v>1457.5698085317688</v>
      </c>
      <c r="N24">
        <f>X14</f>
        <v>1874.1252280758481</v>
      </c>
      <c r="O24">
        <f>X15</f>
        <v>1967.2956555881467</v>
      </c>
      <c r="P24">
        <f>X16</f>
        <v>1462.6140379241056</v>
      </c>
      <c r="Q24">
        <f>X17</f>
        <v>1555.4241633369518</v>
      </c>
      <c r="R24">
        <f>X18</f>
        <v>1111.7906552417026</v>
      </c>
      <c r="S24">
        <f>X19</f>
        <v>1335.8708455551193</v>
      </c>
      <c r="T24">
        <f>X20</f>
        <v>956.9069450539298</v>
      </c>
      <c r="U24">
        <f>X21</f>
        <v>1543.2016075016745</v>
      </c>
      <c r="V24">
        <f>X22</f>
        <v>718.2021849088851</v>
      </c>
      <c r="W24">
        <f>X23</f>
        <v>723.79148670808604</v>
      </c>
      <c r="X24" s="1"/>
      <c r="Y24">
        <f>1072.22*AD1</f>
        <v>990.57209506432309</v>
      </c>
      <c r="Z24">
        <f>1684.95*AD1</f>
        <v>1556.6436473658682</v>
      </c>
      <c r="AA24">
        <f>1162.34*AD1</f>
        <v>1073.8295955839894</v>
      </c>
      <c r="AB24">
        <f>1079.77*AD1</f>
        <v>997.54717416911092</v>
      </c>
    </row>
    <row r="25" spans="1:28" x14ac:dyDescent="0.2">
      <c r="A25">
        <f>Y1</f>
        <v>2347.2665542647292</v>
      </c>
      <c r="B25">
        <f>Y2</f>
        <v>2238.612374991339</v>
      </c>
      <c r="C25">
        <f>Y3</f>
        <v>2181.5460655472666</v>
      </c>
      <c r="D25">
        <f>Y4</f>
        <v>2344.6989860729377</v>
      </c>
      <c r="E25">
        <f>Y5</f>
        <v>2418.9748943344803</v>
      </c>
      <c r="F25">
        <f>Y6</f>
        <v>2674.3564681155735</v>
      </c>
      <c r="G25">
        <f>Y7</f>
        <v>2097.825992562995</v>
      </c>
      <c r="H25">
        <f>Y8</f>
        <v>1892.0766796775758</v>
      </c>
      <c r="I25">
        <f>Y9</f>
        <v>1841.2439660946484</v>
      </c>
      <c r="J25">
        <f>Y10</f>
        <v>1919.6618703374365</v>
      </c>
      <c r="K25">
        <f>Y11</f>
        <v>1862.1059195787236</v>
      </c>
      <c r="L25">
        <f>Y12</f>
        <v>1505.2775019054436</v>
      </c>
      <c r="M25">
        <f>Y13</f>
        <v>1802.7761738688591</v>
      </c>
      <c r="N25">
        <f>Y14</f>
        <v>1597.1175832043789</v>
      </c>
      <c r="O25">
        <f>Y15</f>
        <v>2312.4927824098663</v>
      </c>
      <c r="P25">
        <f>Y16</f>
        <v>1807.8111647458252</v>
      </c>
      <c r="Q25">
        <f>Y17</f>
        <v>1900.6212901586716</v>
      </c>
      <c r="R25">
        <f>Y18</f>
        <v>1456.9970205787929</v>
      </c>
      <c r="S25">
        <f>Y19</f>
        <v>1058.8724391990208</v>
      </c>
      <c r="T25">
        <f>Y20</f>
        <v>679.9085386978312</v>
      </c>
      <c r="U25">
        <f>Y21</f>
        <v>1266.2032011455758</v>
      </c>
      <c r="V25">
        <f>Y22</f>
        <v>1037.99339446151</v>
      </c>
      <c r="W25">
        <f>Y23</f>
        <v>1068.9886135298057</v>
      </c>
      <c r="X25">
        <f>Y24</f>
        <v>990.57209506432309</v>
      </c>
      <c r="Y25" s="1"/>
      <c r="Z25">
        <f>2031.1*AD1</f>
        <v>1876.4348569184931</v>
      </c>
      <c r="AA25">
        <f>1508.4*AD1</f>
        <v>1393.5376584982794</v>
      </c>
      <c r="AB25">
        <f>588.25*AD1</f>
        <v>543.45566667436538</v>
      </c>
    </row>
    <row r="26" spans="1:28" x14ac:dyDescent="0.2">
      <c r="A26">
        <f>Z1</f>
        <v>1617.7287109961428</v>
      </c>
      <c r="B26">
        <f>Z2</f>
        <v>1702.1317874217614</v>
      </c>
      <c r="C26">
        <f>Z3</f>
        <v>1472.101993209691</v>
      </c>
      <c r="D26">
        <f>Z4</f>
        <v>1604.9645010046884</v>
      </c>
      <c r="E26">
        <f>Z5</f>
        <v>1224.5726955678222</v>
      </c>
      <c r="F26">
        <f>Z6</f>
        <v>1421.641037485276</v>
      </c>
      <c r="G26">
        <f>Z7</f>
        <v>1817.4856456567429</v>
      </c>
      <c r="H26">
        <f>Z8</f>
        <v>1820.9653324710719</v>
      </c>
      <c r="I26">
        <f>Z9</f>
        <v>1427.9119569485183</v>
      </c>
      <c r="J26">
        <f>Z10</f>
        <v>1263.2191606808785</v>
      </c>
      <c r="K26">
        <f>Z11</f>
        <v>1030.9074531722752</v>
      </c>
      <c r="L26">
        <f>Z12</f>
        <v>1142.8782594637041</v>
      </c>
      <c r="M26">
        <f>Z13</f>
        <v>775.80432824445109</v>
      </c>
      <c r="N26">
        <f>Z14</f>
        <v>2954.5511236344319</v>
      </c>
      <c r="O26">
        <f>Z15</f>
        <v>2495.6001570547614</v>
      </c>
      <c r="P26">
        <f>Z16</f>
        <v>2002.5405917269093</v>
      </c>
      <c r="Q26">
        <f>Z17</f>
        <v>2095.3507171397555</v>
      </c>
      <c r="R26">
        <f>Z18</f>
        <v>1651.7172090445063</v>
      </c>
      <c r="S26">
        <f>Z19</f>
        <v>2387.1215095734115</v>
      </c>
      <c r="T26">
        <f>Z20</f>
        <v>2065.6211746772292</v>
      </c>
      <c r="U26">
        <f>Z21</f>
        <v>2699.6697230755017</v>
      </c>
      <c r="V26">
        <f>Z22</f>
        <v>1099.115412153267</v>
      </c>
      <c r="W26">
        <f>Z23</f>
        <v>1635.1710280157979</v>
      </c>
      <c r="X26">
        <f>Z24</f>
        <v>1556.6436473658682</v>
      </c>
      <c r="Y26">
        <f>Z25</f>
        <v>1876.4348569184931</v>
      </c>
      <c r="Z26" s="1"/>
      <c r="AA26">
        <f>543.47*AD1</f>
        <v>502.08559484490843</v>
      </c>
      <c r="AB26">
        <f>2038.65*AD1</f>
        <v>1883.409936023281</v>
      </c>
    </row>
    <row r="27" spans="1:28" x14ac:dyDescent="0.2">
      <c r="A27">
        <f>AA1</f>
        <v>2042.0999145437327</v>
      </c>
      <c r="B27">
        <f>AA2</f>
        <v>2009.432524193362</v>
      </c>
      <c r="C27">
        <f>AA3</f>
        <v>1916.0680878582812</v>
      </c>
      <c r="D27">
        <f>AA4</f>
        <v>2029.3317319906689</v>
      </c>
      <c r="E27">
        <f>AA5</f>
        <v>1648.9399265538027</v>
      </c>
      <c r="F27">
        <f>AA6</f>
        <v>1846.0082684712565</v>
      </c>
      <c r="G27">
        <f>AA7</f>
        <v>2154.8414901725291</v>
      </c>
      <c r="H27">
        <f>AA8</f>
        <v>2158.3211769868581</v>
      </c>
      <c r="I27">
        <f>AA9</f>
        <v>1765.2678014643045</v>
      </c>
      <c r="J27">
        <f>AA10</f>
        <v>1684.8372866480356</v>
      </c>
      <c r="K27">
        <f>AA11</f>
        <v>1452.9135967849966</v>
      </c>
      <c r="L27">
        <f>AA12</f>
        <v>1181.8186017506987</v>
      </c>
      <c r="M27">
        <f>AA13</f>
        <v>1197.8104718571724</v>
      </c>
      <c r="N27">
        <f>AA14</f>
        <v>2500.0254059172689</v>
      </c>
      <c r="O27">
        <f>AA15</f>
        <v>2563.4755294824122</v>
      </c>
      <c r="P27">
        <f>AA16</f>
        <v>2058.7939118183704</v>
      </c>
      <c r="Q27">
        <f>AA17</f>
        <v>2151.6040372312168</v>
      </c>
      <c r="R27">
        <f>AA18</f>
        <v>1707.9797676513383</v>
      </c>
      <c r="S27">
        <f>AA19</f>
        <v>1961.7710233965399</v>
      </c>
      <c r="T27">
        <f>AA20</f>
        <v>1582.8071228953506</v>
      </c>
      <c r="U27">
        <f>AA21</f>
        <v>2216.8649098089936</v>
      </c>
      <c r="V27">
        <f>AA22</f>
        <v>616.31059888675884</v>
      </c>
      <c r="W27">
        <f>AA23</f>
        <v>1152.3662147492896</v>
      </c>
      <c r="X27">
        <f>AA24</f>
        <v>1073.8295955839894</v>
      </c>
      <c r="Y27">
        <f>AA25</f>
        <v>1393.5376584982794</v>
      </c>
      <c r="Z27">
        <f>AA26</f>
        <v>502.08559484490843</v>
      </c>
      <c r="AA27" s="1"/>
      <c r="AB27">
        <f>1516.05*AD1</f>
        <v>1400.6051227567727</v>
      </c>
    </row>
    <row r="28" spans="1:28" x14ac:dyDescent="0.2">
      <c r="A28">
        <f>AB1</f>
        <v>2567.9562094371431</v>
      </c>
      <c r="B28">
        <f>AB2</f>
        <v>2469.3720119176846</v>
      </c>
      <c r="C28">
        <f>AB3</f>
        <v>2529.1452063653369</v>
      </c>
      <c r="D28">
        <f>AB4</f>
        <v>2587.6345243319397</v>
      </c>
      <c r="E28">
        <f>AB5</f>
        <v>2661.9104325934823</v>
      </c>
      <c r="F28">
        <f>AB6</f>
        <v>2917.2920063745755</v>
      </c>
      <c r="G28">
        <f>AB7</f>
        <v>2340.761530821997</v>
      </c>
      <c r="H28">
        <f>AB8</f>
        <v>2135.0122179365776</v>
      </c>
      <c r="I28">
        <f>AB9</f>
        <v>2339.6171559230429</v>
      </c>
      <c r="J28">
        <f>AB10</f>
        <v>2116.3498625770835</v>
      </c>
      <c r="K28">
        <f>AB11</f>
        <v>2058.7939118183704</v>
      </c>
      <c r="L28">
        <f>AB12</f>
        <v>1748.213502090214</v>
      </c>
      <c r="M28">
        <f>AB13</f>
        <v>2045.7121740536293</v>
      </c>
      <c r="N28">
        <f>AB14</f>
        <v>1638.3952698801302</v>
      </c>
      <c r="O28">
        <f>AB15</f>
        <v>2220.8189943876018</v>
      </c>
      <c r="P28">
        <f>AB16</f>
        <v>2004.4991569854722</v>
      </c>
      <c r="Q28">
        <f>AB17</f>
        <v>2097.3092823983184</v>
      </c>
      <c r="R28">
        <f>AB18</f>
        <v>1653.6850128184399</v>
      </c>
      <c r="S28">
        <f>AB19</f>
        <v>1099.9745940827308</v>
      </c>
      <c r="T28">
        <f>AB20</f>
        <v>910.66817562417714</v>
      </c>
      <c r="U28">
        <f>AB21</f>
        <v>1297.2908053675774</v>
      </c>
      <c r="V28">
        <f>AB22</f>
        <v>1044.9777120816684</v>
      </c>
      <c r="W28">
        <f>AB23</f>
        <v>1299.7482504561517</v>
      </c>
      <c r="X28">
        <f>AB24</f>
        <v>997.54717416911092</v>
      </c>
      <c r="Y28">
        <f>AB25</f>
        <v>543.45566667436538</v>
      </c>
      <c r="Z28">
        <f>AB26</f>
        <v>1883.409936023281</v>
      </c>
      <c r="AA28">
        <f>AB27</f>
        <v>1400.6051227567727</v>
      </c>
      <c r="AB28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2017-08-23T13:56:24Z</dcterms:created>
  <dcterms:modified xsi:type="dcterms:W3CDTF">2017-08-23T13:57:27Z</dcterms:modified>
</cp:coreProperties>
</file>