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90" windowWidth="15570" windowHeight="12510" tabRatio="917"/>
  </bookViews>
  <sheets>
    <sheet name="Dec" sheetId="1" r:id="rId1"/>
    <sheet name="Jan to December 2015 Homeless" sheetId="4" r:id="rId2"/>
    <sheet name="Jan to Dec 2015 Families" sheetId="5" r:id="rId3"/>
    <sheet name="21-27 Dec" sheetId="6" r:id="rId4"/>
    <sheet name="21-27 Dec Family Breakdown" sheetId="7" r:id="rId5"/>
    <sheet name="21 - 27 Dec County Breakdown " sheetId="8" r:id="rId6"/>
  </sheets>
  <definedNames>
    <definedName name="_xlnm.Print_Area" localSheetId="5">'21 - 27 Dec County Breakdown '!$A$1:$B$49</definedName>
    <definedName name="_xlnm.Print_Area" localSheetId="4">'21-27 Dec Family Breakdown'!$A$1:$H$14</definedName>
    <definedName name="_xlnm.Print_Area" localSheetId="0">Dec!$A$1:$G$13</definedName>
    <definedName name="_xlnm.Print_Area" localSheetId="1">'Jan to December 2015 Homeless'!$A$1:$M$22</definedName>
  </definedNames>
  <calcPr calcId="145621"/>
</workbook>
</file>

<file path=xl/calcChain.xml><?xml version="1.0" encoding="utf-8"?>
<calcChain xmlns="http://schemas.openxmlformats.org/spreadsheetml/2006/main">
  <c r="B9" i="6" l="1"/>
  <c r="Y13" i="5"/>
  <c r="X13" i="5"/>
  <c r="M13" i="4"/>
  <c r="H4" i="7" l="1"/>
  <c r="G9" i="7"/>
  <c r="H9" i="7"/>
  <c r="G8" i="7"/>
  <c r="H8" i="7"/>
  <c r="W13" i="5" l="1"/>
  <c r="V13" i="5"/>
  <c r="L13" i="4"/>
  <c r="K13" i="4" l="1"/>
  <c r="U13" i="5" l="1"/>
  <c r="T13" i="5"/>
  <c r="J13" i="4" l="1"/>
  <c r="S13" i="5" l="1"/>
  <c r="R13" i="5"/>
  <c r="Q13" i="5" l="1"/>
  <c r="P13" i="5"/>
  <c r="I13" i="4"/>
  <c r="F8" i="1" l="1"/>
  <c r="H10" i="7" l="1"/>
  <c r="L13" i="5" l="1"/>
  <c r="M13" i="5"/>
  <c r="N13" i="5"/>
  <c r="O13" i="5"/>
  <c r="H13" i="5"/>
  <c r="I13" i="5"/>
  <c r="J13" i="5"/>
  <c r="K13" i="5"/>
  <c r="G13" i="5"/>
  <c r="F13" i="5"/>
  <c r="E13" i="5"/>
  <c r="D13" i="5"/>
  <c r="B10" i="6" l="1"/>
  <c r="C13" i="5" l="1"/>
  <c r="B13" i="5"/>
  <c r="B47" i="8" l="1"/>
  <c r="F9" i="1" l="1"/>
  <c r="H13" i="4" l="1"/>
  <c r="C13" i="7"/>
  <c r="D13" i="7"/>
  <c r="E13" i="7"/>
  <c r="F13" i="7"/>
  <c r="B13" i="7"/>
  <c r="G10" i="7"/>
  <c r="B13" i="4" l="1"/>
  <c r="C13" i="4"/>
  <c r="D13" i="4"/>
  <c r="E13" i="4"/>
  <c r="F13" i="4"/>
  <c r="G13" i="4"/>
  <c r="C13" i="6"/>
  <c r="D13" i="6"/>
  <c r="E13" i="6"/>
  <c r="F13" i="6"/>
  <c r="G13" i="6"/>
  <c r="H13" i="6"/>
  <c r="I13" i="6"/>
  <c r="J13" i="6"/>
  <c r="K13" i="6"/>
  <c r="L13" i="6"/>
  <c r="M13" i="6"/>
  <c r="G10" i="1"/>
  <c r="E10" i="1"/>
  <c r="F5" i="1"/>
  <c r="B5" i="6"/>
  <c r="B6" i="6"/>
  <c r="B7" i="6"/>
  <c r="B8" i="6"/>
  <c r="B11" i="6"/>
  <c r="B12" i="6"/>
  <c r="B4" i="6"/>
  <c r="B11" i="1"/>
  <c r="F4" i="1"/>
  <c r="G6" i="1"/>
  <c r="E6" i="1"/>
  <c r="H5" i="7"/>
  <c r="H6" i="7"/>
  <c r="H7" i="7"/>
  <c r="H11" i="7"/>
  <c r="H12" i="7"/>
  <c r="G5" i="7"/>
  <c r="G6" i="7"/>
  <c r="G7" i="7"/>
  <c r="G11" i="7"/>
  <c r="G12" i="7"/>
  <c r="G4" i="7"/>
  <c r="F6" i="1" l="1"/>
  <c r="H13" i="7"/>
  <c r="G13" i="7"/>
  <c r="B13" i="6"/>
  <c r="G11" i="1"/>
  <c r="E11" i="1"/>
  <c r="C4" i="1" l="1"/>
  <c r="F10" i="1"/>
  <c r="F11" i="1" s="1"/>
  <c r="C8" i="1" l="1"/>
  <c r="C11" i="1" s="1"/>
  <c r="C12" i="1" s="1"/>
</calcChain>
</file>

<file path=xl/sharedStrings.xml><?xml version="1.0" encoding="utf-8"?>
<sst xmlns="http://schemas.openxmlformats.org/spreadsheetml/2006/main" count="198" uniqueCount="125">
  <si>
    <t>Homeless Persons</t>
  </si>
  <si>
    <t>Dublin</t>
  </si>
  <si>
    <t>Rest of the Country</t>
  </si>
  <si>
    <t>Adults
(with no dependents)</t>
  </si>
  <si>
    <t>Adults
(with dependents)</t>
  </si>
  <si>
    <t>Families</t>
  </si>
  <si>
    <t>Single Parent</t>
  </si>
  <si>
    <t>Couple</t>
  </si>
  <si>
    <t>Number of Adults</t>
  </si>
  <si>
    <t>Number of Dependents</t>
  </si>
  <si>
    <t>Total</t>
  </si>
  <si>
    <t>Overall Totals</t>
  </si>
  <si>
    <t>Family Unit</t>
  </si>
  <si>
    <t>REGION</t>
  </si>
  <si>
    <t>TOTAL HOMELESS IN REGION</t>
  </si>
  <si>
    <t>DUBLIN</t>
  </si>
  <si>
    <t>MID-WEST</t>
  </si>
  <si>
    <t>MID-EAST</t>
  </si>
  <si>
    <t>MIDLANDS</t>
  </si>
  <si>
    <t>WEST</t>
  </si>
  <si>
    <t>TOTAL</t>
  </si>
  <si>
    <t>SOUTH EAST</t>
  </si>
  <si>
    <t xml:space="preserve">DUBLIN </t>
  </si>
  <si>
    <t>TOTAL DEPENDENTS</t>
  </si>
  <si>
    <t>TOTAL FAMILIES</t>
  </si>
  <si>
    <t>GENDER</t>
  </si>
  <si>
    <t>AGE GROUPS</t>
  </si>
  <si>
    <t>ACCOMMODATION TYPE*</t>
  </si>
  <si>
    <t xml:space="preserve">MALE </t>
  </si>
  <si>
    <t>FEMALE</t>
  </si>
  <si>
    <t>18 - 24</t>
  </si>
  <si>
    <t>25 - 44</t>
  </si>
  <si>
    <t>45 - 64</t>
  </si>
  <si>
    <t>65+</t>
  </si>
  <si>
    <t>PEA</t>
  </si>
  <si>
    <t>STA</t>
  </si>
  <si>
    <t>TEA</t>
  </si>
  <si>
    <t>LTA</t>
  </si>
  <si>
    <t>OTHER</t>
  </si>
  <si>
    <t>* Note: clients may have accessed multiple accommodation types during the week</t>
  </si>
  <si>
    <t>Private Emergency Accommodation: this includes accommodation rented directly from landlords, B&amp;Bs and hotels.</t>
  </si>
  <si>
    <t>Supported Temporary Accommodation is hostel accommodation with onsite support from e.g., Focus Ireland, Simon, Crosscare.</t>
  </si>
  <si>
    <t>Temporary Emergency Accommodation is hostel accommodation with low or minimal support.</t>
  </si>
  <si>
    <t>Other</t>
  </si>
  <si>
    <t>COUPLES WITH DEPENDENT CHILDREN</t>
  </si>
  <si>
    <t>INDIVIDUALS WITH DEPENDENT CHILDREN</t>
  </si>
  <si>
    <t xml:space="preserve">TOTAL </t>
  </si>
  <si>
    <t>No. of COUPLES</t>
  </si>
  <si>
    <t>No. of ADULTS</t>
  </si>
  <si>
    <t>No. of DEPENDENTS</t>
  </si>
  <si>
    <t>Wicklow</t>
  </si>
  <si>
    <t>Meath</t>
  </si>
  <si>
    <t>Kildare</t>
  </si>
  <si>
    <t>Cavan</t>
  </si>
  <si>
    <t>Monaghan</t>
  </si>
  <si>
    <t>Louth</t>
  </si>
  <si>
    <t>Donegal</t>
  </si>
  <si>
    <t>Leitrim</t>
  </si>
  <si>
    <t>Sligo</t>
  </si>
  <si>
    <t>Westmeath</t>
  </si>
  <si>
    <t>Offaly</t>
  </si>
  <si>
    <t>Longford</t>
  </si>
  <si>
    <t>Laois</t>
  </si>
  <si>
    <t>Kilkenny</t>
  </si>
  <si>
    <t>Carlow</t>
  </si>
  <si>
    <t>Wexford</t>
  </si>
  <si>
    <t>Kerry</t>
  </si>
  <si>
    <t>Clare</t>
  </si>
  <si>
    <t>Limerick</t>
  </si>
  <si>
    <t>Roscommon</t>
  </si>
  <si>
    <t>May</t>
  </si>
  <si>
    <t>Jan</t>
  </si>
  <si>
    <t>Feb</t>
  </si>
  <si>
    <t>Mar</t>
  </si>
  <si>
    <t>NORTH-EAST</t>
  </si>
  <si>
    <t>NORTH-WEST</t>
  </si>
  <si>
    <t xml:space="preserve">SOUTH-EAST </t>
  </si>
  <si>
    <t>SOUTH-WEST</t>
  </si>
  <si>
    <t>SOUTH-EAST</t>
  </si>
  <si>
    <t>Number of new Families presenting as homeless in the Dublin Region</t>
  </si>
  <si>
    <t>Apr</t>
  </si>
  <si>
    <t>Jun</t>
  </si>
  <si>
    <t>Jul</t>
  </si>
  <si>
    <t>Aug</t>
  </si>
  <si>
    <t>Sep</t>
  </si>
  <si>
    <t>Oct</t>
  </si>
  <si>
    <t>Nov</t>
  </si>
  <si>
    <t>Dec</t>
  </si>
  <si>
    <t>BREAKDOWN OF HOMELESS PERSONS IN EMERGENCY ACCOMMODATION (2015)</t>
  </si>
  <si>
    <t xml:space="preserve">TOTAL 19 - 25 Jan </t>
  </si>
  <si>
    <t>19-25 Jan</t>
  </si>
  <si>
    <t>FAMILY BREAKDOWN (2015)</t>
  </si>
  <si>
    <t>Waterford</t>
  </si>
  <si>
    <t>Tipperary</t>
  </si>
  <si>
    <t>Cork</t>
  </si>
  <si>
    <t>Mayo</t>
  </si>
  <si>
    <t>Galway</t>
  </si>
  <si>
    <t>16-22 Feb</t>
  </si>
  <si>
    <t>Total 16 - 22 Feb</t>
  </si>
  <si>
    <t>Total 23 - 29 March</t>
  </si>
  <si>
    <t>Total 20 - 26 April</t>
  </si>
  <si>
    <t>Total 18 - 24 May</t>
  </si>
  <si>
    <t>Total 22 - 28 June</t>
  </si>
  <si>
    <t>20-26 July</t>
  </si>
  <si>
    <t>Total 20 - 26 July</t>
  </si>
  <si>
    <t>Number of Families residing in commercial hotels in the Dublin Region (these figures are taken from a day in each respective month)</t>
  </si>
  <si>
    <t>24-30 August</t>
  </si>
  <si>
    <t>Total 24 - 30 August</t>
  </si>
  <si>
    <t>21-27 Sept</t>
  </si>
  <si>
    <t>Total 21 - 27 Sept</t>
  </si>
  <si>
    <t>19-25 Oct</t>
  </si>
  <si>
    <t>Total 19 - 25 Oct</t>
  </si>
  <si>
    <t>23-29 Nov</t>
  </si>
  <si>
    <t>Total 23 - 29 Nov</t>
  </si>
  <si>
    <t>23-29 March</t>
  </si>
  <si>
    <t>20-26 April</t>
  </si>
  <si>
    <t>18-24 May</t>
  </si>
  <si>
    <t>22-28 June</t>
  </si>
  <si>
    <t>REGION/COUNTY</t>
  </si>
  <si>
    <t>Data from December 2015</t>
  </si>
  <si>
    <t>21-27 Dec</t>
  </si>
  <si>
    <t>Total 21 - 27 Dec</t>
  </si>
  <si>
    <r>
      <t xml:space="preserve">BREAKDOWN OF HOMELESS PERSONS IN EMERGENCY ACCOMMODATION DURING THE </t>
    </r>
    <r>
      <rPr>
        <b/>
        <u/>
        <sz val="11"/>
        <color indexed="8"/>
        <rFont val="Calibri"/>
        <family val="2"/>
      </rPr>
      <t>WEEK 21 - 27 December 2015</t>
    </r>
  </si>
  <si>
    <t>FAMILY BREAKDOWN - 21 - 27 December 2015</t>
  </si>
  <si>
    <t>COUNTY BREAKDOWN: 21 - 27 December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</si>
</sst>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hair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indexed="64"/>
      </top>
      <bottom/>
      <diagonal/>
    </border>
    <border>
      <left style="thin">
        <color theme="4" tint="0.79998168889431442"/>
      </left>
      <right style="thin">
        <color auto="1"/>
      </right>
      <top/>
      <bottom/>
      <diagonal/>
    </border>
    <border>
      <left/>
      <right style="thin">
        <color theme="4" tint="0.79998168889431442"/>
      </right>
      <top/>
      <bottom/>
      <diagonal/>
    </border>
    <border>
      <left/>
      <right style="thin">
        <color theme="4" tint="0.79998168889431442"/>
      </right>
      <top/>
      <bottom style="thin">
        <color indexed="64"/>
      </bottom>
      <diagonal/>
    </border>
    <border>
      <left style="thin">
        <color theme="4" tint="0.79998168889431442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theme="4" tint="0.79998168889431442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</borders>
  <cellStyleXfs count="1">
    <xf numFmtId="0" fontId="0" fillId="0" borderId="0"/>
  </cellStyleXfs>
  <cellXfs count="276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0" fillId="0" borderId="4" xfId="0" applyBorder="1"/>
    <xf numFmtId="0" fontId="0" fillId="0" borderId="3" xfId="0" applyFont="1" applyBorder="1" applyAlignment="1">
      <alignment horizontal="right"/>
    </xf>
    <xf numFmtId="0" fontId="0" fillId="0" borderId="3" xfId="0" applyBorder="1"/>
    <xf numFmtId="0" fontId="0" fillId="4" borderId="4" xfId="0" applyFill="1" applyBorder="1"/>
    <xf numFmtId="0" fontId="0" fillId="0" borderId="3" xfId="0" applyFont="1" applyFill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7" xfId="0" applyFont="1" applyBorder="1" applyAlignment="1"/>
    <xf numFmtId="0" fontId="2" fillId="0" borderId="8" xfId="0" applyFont="1" applyBorder="1" applyAlignment="1"/>
    <xf numFmtId="0" fontId="6" fillId="0" borderId="0" xfId="0" applyFont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Fill="1" applyBorder="1" applyAlignment="1">
      <alignment wrapText="1"/>
    </xf>
    <xf numFmtId="0" fontId="6" fillId="0" borderId="12" xfId="0" applyFont="1" applyBorder="1"/>
    <xf numFmtId="0" fontId="0" fillId="0" borderId="14" xfId="0" applyBorder="1"/>
    <xf numFmtId="0" fontId="0" fillId="0" borderId="12" xfId="0" applyBorder="1"/>
    <xf numFmtId="0" fontId="0" fillId="4" borderId="12" xfId="0" applyFill="1" applyBorder="1"/>
    <xf numFmtId="0" fontId="0" fillId="4" borderId="17" xfId="0" applyFont="1" applyFill="1" applyBorder="1" applyAlignment="1">
      <alignment wrapText="1"/>
    </xf>
    <xf numFmtId="0" fontId="0" fillId="4" borderId="18" xfId="0" applyFont="1" applyFill="1" applyBorder="1" applyAlignment="1">
      <alignment wrapText="1"/>
    </xf>
    <xf numFmtId="0" fontId="7" fillId="0" borderId="20" xfId="0" applyFont="1" applyBorder="1" applyAlignment="1">
      <alignment wrapText="1"/>
    </xf>
    <xf numFmtId="0" fontId="7" fillId="0" borderId="21" xfId="0" applyFont="1" applyBorder="1" applyAlignment="1">
      <alignment wrapText="1"/>
    </xf>
    <xf numFmtId="0" fontId="7" fillId="0" borderId="22" xfId="0" applyFont="1" applyBorder="1" applyAlignment="1">
      <alignment wrapText="1"/>
    </xf>
    <xf numFmtId="0" fontId="7" fillId="0" borderId="23" xfId="0" applyFont="1" applyBorder="1" applyAlignment="1">
      <alignment wrapText="1"/>
    </xf>
    <xf numFmtId="0" fontId="2" fillId="0" borderId="24" xfId="0" applyFont="1" applyBorder="1"/>
    <xf numFmtId="0" fontId="2" fillId="5" borderId="26" xfId="0" applyFont="1" applyFill="1" applyBorder="1"/>
    <xf numFmtId="0" fontId="5" fillId="3" borderId="4" xfId="0" applyFont="1" applyFill="1" applyBorder="1"/>
    <xf numFmtId="0" fontId="5" fillId="3" borderId="27" xfId="0" applyFont="1" applyFill="1" applyBorder="1" applyAlignment="1">
      <alignment horizontal="center" wrapText="1"/>
    </xf>
    <xf numFmtId="0" fontId="2" fillId="0" borderId="27" xfId="0" applyFont="1" applyBorder="1"/>
    <xf numFmtId="0" fontId="8" fillId="3" borderId="28" xfId="0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30" xfId="0" applyFont="1" applyFill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28" xfId="0" applyFill="1" applyBorder="1"/>
    <xf numFmtId="0" fontId="0" fillId="0" borderId="1" xfId="0" applyFill="1" applyBorder="1"/>
    <xf numFmtId="0" fontId="0" fillId="0" borderId="29" xfId="0" applyFill="1" applyBorder="1"/>
    <xf numFmtId="0" fontId="0" fillId="0" borderId="1" xfId="0" applyBorder="1"/>
    <xf numFmtId="0" fontId="0" fillId="0" borderId="30" xfId="0" applyBorder="1"/>
    <xf numFmtId="0" fontId="0" fillId="0" borderId="31" xfId="0" applyBorder="1"/>
    <xf numFmtId="0" fontId="0" fillId="0" borderId="31" xfId="0" applyFill="1" applyBorder="1"/>
    <xf numFmtId="0" fontId="0" fillId="0" borderId="1" xfId="0" applyBorder="1" applyAlignment="1">
      <alignment horizontal="right"/>
    </xf>
    <xf numFmtId="0" fontId="2" fillId="0" borderId="28" xfId="0" applyFont="1" applyBorder="1"/>
    <xf numFmtId="0" fontId="2" fillId="0" borderId="32" xfId="0" applyFont="1" applyBorder="1"/>
    <xf numFmtId="0" fontId="2" fillId="0" borderId="1" xfId="0" applyFont="1" applyBorder="1"/>
    <xf numFmtId="0" fontId="2" fillId="0" borderId="31" xfId="0" applyFont="1" applyBorder="1"/>
    <xf numFmtId="0" fontId="2" fillId="0" borderId="30" xfId="0" applyFont="1" applyBorder="1"/>
    <xf numFmtId="0" fontId="9" fillId="0" borderId="0" xfId="0" applyFont="1"/>
    <xf numFmtId="0" fontId="10" fillId="0" borderId="33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34" xfId="0" applyFont="1" applyBorder="1" applyAlignment="1"/>
    <xf numFmtId="0" fontId="0" fillId="0" borderId="34" xfId="0" applyBorder="1" applyAlignment="1"/>
    <xf numFmtId="0" fontId="0" fillId="0" borderId="34" xfId="0" applyBorder="1"/>
    <xf numFmtId="0" fontId="0" fillId="0" borderId="0" xfId="0" applyBorder="1"/>
    <xf numFmtId="0" fontId="10" fillId="0" borderId="1" xfId="0" applyFont="1" applyBorder="1" applyAlignment="1">
      <alignment horizontal="center"/>
    </xf>
    <xf numFmtId="0" fontId="11" fillId="0" borderId="34" xfId="0" applyFont="1" applyBorder="1"/>
    <xf numFmtId="0" fontId="10" fillId="0" borderId="35" xfId="0" applyFont="1" applyBorder="1" applyAlignment="1">
      <alignment horizontal="center"/>
    </xf>
    <xf numFmtId="0" fontId="11" fillId="0" borderId="36" xfId="0" applyFont="1" applyBorder="1"/>
    <xf numFmtId="0" fontId="0" fillId="0" borderId="36" xfId="0" applyBorder="1"/>
    <xf numFmtId="0" fontId="0" fillId="0" borderId="37" xfId="0" applyBorder="1"/>
    <xf numFmtId="0" fontId="2" fillId="0" borderId="0" xfId="0" applyFont="1" applyAlignment="1">
      <alignment horizontal="center"/>
    </xf>
    <xf numFmtId="0" fontId="2" fillId="5" borderId="38" xfId="0" applyFont="1" applyFill="1" applyBorder="1"/>
    <xf numFmtId="0" fontId="2" fillId="5" borderId="39" xfId="0" applyFont="1" applyFill="1" applyBorder="1"/>
    <xf numFmtId="0" fontId="2" fillId="5" borderId="40" xfId="0" applyFont="1" applyFill="1" applyBorder="1"/>
    <xf numFmtId="0" fontId="2" fillId="5" borderId="41" xfId="0" applyFont="1" applyFill="1" applyBorder="1"/>
    <xf numFmtId="0" fontId="2" fillId="5" borderId="42" xfId="0" applyFont="1" applyFill="1" applyBorder="1" applyAlignment="1">
      <alignment wrapText="1"/>
    </xf>
    <xf numFmtId="0" fontId="12" fillId="0" borderId="20" xfId="0" applyFont="1" applyBorder="1"/>
    <xf numFmtId="0" fontId="7" fillId="4" borderId="43" xfId="0" applyFont="1" applyFill="1" applyBorder="1"/>
    <xf numFmtId="0" fontId="0" fillId="4" borderId="14" xfId="0" applyFill="1" applyBorder="1"/>
    <xf numFmtId="0" fontId="0" fillId="4" borderId="44" xfId="0" applyFill="1" applyBorder="1"/>
    <xf numFmtId="0" fontId="0" fillId="0" borderId="45" xfId="0" applyBorder="1"/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/>
    <xf numFmtId="0" fontId="0" fillId="0" borderId="49" xfId="0" applyBorder="1" applyAlignment="1">
      <alignment wrapText="1"/>
    </xf>
    <xf numFmtId="0" fontId="0" fillId="0" borderId="50" xfId="0" applyBorder="1" applyAlignment="1">
      <alignment wrapText="1"/>
    </xf>
    <xf numFmtId="0" fontId="0" fillId="0" borderId="51" xfId="0" applyBorder="1"/>
    <xf numFmtId="0" fontId="6" fillId="0" borderId="14" xfId="0" applyFont="1" applyBorder="1"/>
    <xf numFmtId="0" fontId="6" fillId="0" borderId="45" xfId="0" applyFont="1" applyBorder="1"/>
    <xf numFmtId="0" fontId="6" fillId="0" borderId="46" xfId="0" applyFont="1" applyBorder="1" applyAlignment="1">
      <alignment wrapText="1"/>
    </xf>
    <xf numFmtId="0" fontId="6" fillId="0" borderId="47" xfId="0" applyFont="1" applyBorder="1" applyAlignment="1">
      <alignment wrapText="1"/>
    </xf>
    <xf numFmtId="0" fontId="0" fillId="0" borderId="8" xfId="0" applyBorder="1"/>
    <xf numFmtId="0" fontId="0" fillId="0" borderId="54" xfId="0" applyBorder="1"/>
    <xf numFmtId="0" fontId="0" fillId="0" borderId="0" xfId="0" applyAlignment="1">
      <alignment wrapText="1"/>
    </xf>
    <xf numFmtId="0" fontId="2" fillId="0" borderId="43" xfId="0" applyFont="1" applyBorder="1"/>
    <xf numFmtId="0" fontId="2" fillId="0" borderId="8" xfId="0" applyFont="1" applyBorder="1"/>
    <xf numFmtId="0" fontId="0" fillId="0" borderId="24" xfId="0" applyBorder="1"/>
    <xf numFmtId="0" fontId="0" fillId="0" borderId="10" xfId="0" applyBorder="1"/>
    <xf numFmtId="0" fontId="13" fillId="0" borderId="14" xfId="0" applyFont="1" applyBorder="1"/>
    <xf numFmtId="0" fontId="0" fillId="0" borderId="14" xfId="0" applyFont="1" applyBorder="1"/>
    <xf numFmtId="0" fontId="0" fillId="4" borderId="55" xfId="0" applyFill="1" applyBorder="1"/>
    <xf numFmtId="0" fontId="13" fillId="4" borderId="55" xfId="0" applyFont="1" applyFill="1" applyBorder="1"/>
    <xf numFmtId="0" fontId="13" fillId="0" borderId="24" xfId="0" applyFont="1" applyBorder="1"/>
    <xf numFmtId="0" fontId="2" fillId="0" borderId="48" xfId="0" applyFont="1" applyBorder="1"/>
    <xf numFmtId="0" fontId="2" fillId="0" borderId="45" xfId="0" applyFont="1" applyBorder="1"/>
    <xf numFmtId="0" fontId="7" fillId="0" borderId="56" xfId="0" applyFont="1" applyBorder="1"/>
    <xf numFmtId="0" fontId="2" fillId="5" borderId="40" xfId="0" applyFont="1" applyFill="1" applyBorder="1" applyAlignment="1">
      <alignment horizontal="center" wrapText="1"/>
    </xf>
    <xf numFmtId="0" fontId="2" fillId="5" borderId="57" xfId="0" applyFont="1" applyFill="1" applyBorder="1"/>
    <xf numFmtId="0" fontId="2" fillId="5" borderId="25" xfId="0" applyFont="1" applyFill="1" applyBorder="1"/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14" fontId="2" fillId="0" borderId="59" xfId="0" applyNumberFormat="1" applyFont="1" applyBorder="1" applyAlignment="1">
      <alignment horizontal="center"/>
    </xf>
    <xf numFmtId="0" fontId="2" fillId="0" borderId="60" xfId="0" applyFont="1" applyBorder="1" applyAlignment="1">
      <alignment wrapText="1"/>
    </xf>
    <xf numFmtId="0" fontId="2" fillId="0" borderId="60" xfId="0" applyFont="1" applyBorder="1"/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6" fillId="0" borderId="10" xfId="0" applyFont="1" applyFill="1" applyBorder="1" applyAlignment="1">
      <alignment wrapText="1"/>
    </xf>
    <xf numFmtId="0" fontId="0" fillId="0" borderId="55" xfId="0" applyBorder="1"/>
    <xf numFmtId="0" fontId="6" fillId="0" borderId="55" xfId="0" applyFont="1" applyBorder="1"/>
    <xf numFmtId="0" fontId="2" fillId="0" borderId="20" xfId="0" applyFont="1" applyBorder="1"/>
    <xf numFmtId="0" fontId="7" fillId="0" borderId="43" xfId="0" applyFont="1" applyBorder="1" applyAlignment="1">
      <alignment wrapText="1"/>
    </xf>
    <xf numFmtId="0" fontId="2" fillId="0" borderId="8" xfId="0" applyFont="1" applyFill="1" applyBorder="1"/>
    <xf numFmtId="0" fontId="2" fillId="5" borderId="54" xfId="0" applyFont="1" applyFill="1" applyBorder="1"/>
    <xf numFmtId="0" fontId="2" fillId="0" borderId="21" xfId="0" applyFont="1" applyFill="1" applyBorder="1"/>
    <xf numFmtId="0" fontId="2" fillId="0" borderId="66" xfId="0" applyFont="1" applyFill="1" applyBorder="1"/>
    <xf numFmtId="0" fontId="13" fillId="0" borderId="55" xfId="0" applyFont="1" applyBorder="1"/>
    <xf numFmtId="0" fontId="4" fillId="0" borderId="1" xfId="0" applyFont="1" applyBorder="1" applyAlignment="1">
      <alignment horizontal="center" wrapText="1"/>
    </xf>
    <xf numFmtId="1" fontId="2" fillId="0" borderId="27" xfId="0" applyNumberFormat="1" applyFont="1" applyBorder="1"/>
    <xf numFmtId="1" fontId="0" fillId="4" borderId="46" xfId="0" applyNumberFormat="1" applyFill="1" applyBorder="1" applyAlignment="1">
      <alignment wrapText="1"/>
    </xf>
    <xf numFmtId="1" fontId="0" fillId="4" borderId="47" xfId="0" applyNumberFormat="1" applyFont="1" applyFill="1" applyBorder="1" applyAlignment="1">
      <alignment wrapText="1"/>
    </xf>
    <xf numFmtId="1" fontId="3" fillId="0" borderId="1" xfId="0" applyNumberFormat="1" applyFont="1" applyBorder="1"/>
    <xf numFmtId="1" fontId="0" fillId="0" borderId="28" xfId="0" applyNumberFormat="1" applyBorder="1"/>
    <xf numFmtId="1" fontId="0" fillId="0" borderId="29" xfId="0" applyNumberFormat="1" applyBorder="1"/>
    <xf numFmtId="0" fontId="6" fillId="4" borderId="14" xfId="0" applyFont="1" applyFill="1" applyBorder="1"/>
    <xf numFmtId="1" fontId="6" fillId="4" borderId="47" xfId="0" applyNumberFormat="1" applyFont="1" applyFill="1" applyBorder="1" applyAlignment="1">
      <alignment wrapText="1"/>
    </xf>
    <xf numFmtId="1" fontId="6" fillId="4" borderId="46" xfId="0" applyNumberFormat="1" applyFont="1" applyFill="1" applyBorder="1" applyAlignment="1">
      <alignment wrapText="1"/>
    </xf>
    <xf numFmtId="0" fontId="6" fillId="4" borderId="13" xfId="0" applyFont="1" applyFill="1" applyBorder="1"/>
    <xf numFmtId="0" fontId="0" fillId="0" borderId="45" xfId="0" applyFont="1" applyBorder="1"/>
    <xf numFmtId="0" fontId="2" fillId="0" borderId="3" xfId="0" applyFont="1" applyFill="1" applyBorder="1" applyAlignment="1">
      <alignment horizontal="center"/>
    </xf>
    <xf numFmtId="0" fontId="6" fillId="0" borderId="13" xfId="0" applyFont="1" applyBorder="1"/>
    <xf numFmtId="0" fontId="0" fillId="0" borderId="69" xfId="0" applyBorder="1"/>
    <xf numFmtId="0" fontId="0" fillId="0" borderId="70" xfId="0" applyBorder="1"/>
    <xf numFmtId="0" fontId="0" fillId="0" borderId="20" xfId="0" applyBorder="1"/>
    <xf numFmtId="0" fontId="6" fillId="4" borderId="44" xfId="0" applyFont="1" applyFill="1" applyBorder="1"/>
    <xf numFmtId="0" fontId="6" fillId="4" borderId="45" xfId="0" applyFont="1" applyFill="1" applyBorder="1"/>
    <xf numFmtId="0" fontId="6" fillId="4" borderId="46" xfId="0" applyFont="1" applyFill="1" applyBorder="1" applyAlignment="1">
      <alignment wrapText="1"/>
    </xf>
    <xf numFmtId="0" fontId="6" fillId="4" borderId="47" xfId="0" applyFont="1" applyFill="1" applyBorder="1" applyAlignment="1">
      <alignment wrapText="1"/>
    </xf>
    <xf numFmtId="0" fontId="6" fillId="0" borderId="18" xfId="0" applyFont="1" applyBorder="1"/>
    <xf numFmtId="0" fontId="6" fillId="0" borderId="17" xfId="0" applyFont="1" applyBorder="1"/>
    <xf numFmtId="0" fontId="2" fillId="0" borderId="71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2" fillId="0" borderId="75" xfId="0" applyFont="1" applyBorder="1" applyAlignment="1">
      <alignment horizontal="center"/>
    </xf>
    <xf numFmtId="0" fontId="0" fillId="0" borderId="0" xfId="0" applyFont="1"/>
    <xf numFmtId="0" fontId="0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6" xfId="0" applyFont="1" applyFill="1" applyBorder="1" applyAlignment="1">
      <alignment wrapText="1"/>
    </xf>
    <xf numFmtId="0" fontId="0" fillId="0" borderId="66" xfId="0" applyFont="1" applyFill="1" applyBorder="1"/>
    <xf numFmtId="0" fontId="0" fillId="4" borderId="63" xfId="0" applyFont="1" applyFill="1" applyBorder="1"/>
    <xf numFmtId="0" fontId="0" fillId="4" borderId="19" xfId="0" applyFont="1" applyFill="1" applyBorder="1" applyAlignment="1">
      <alignment wrapText="1"/>
    </xf>
    <xf numFmtId="0" fontId="0" fillId="0" borderId="18" xfId="0" applyFont="1" applyBorder="1"/>
    <xf numFmtId="0" fontId="0" fillId="0" borderId="17" xfId="0" applyFont="1" applyBorder="1"/>
    <xf numFmtId="0" fontId="0" fillId="0" borderId="55" xfId="0" applyFont="1" applyBorder="1"/>
    <xf numFmtId="0" fontId="0" fillId="0" borderId="14" xfId="0" applyFont="1" applyFill="1" applyBorder="1" applyAlignment="1">
      <alignment wrapText="1"/>
    </xf>
    <xf numFmtId="0" fontId="0" fillId="0" borderId="15" xfId="0" applyFont="1" applyFill="1" applyBorder="1" applyAlignment="1">
      <alignment wrapText="1"/>
    </xf>
    <xf numFmtId="0" fontId="0" fillId="0" borderId="13" xfId="0" applyFont="1" applyBorder="1"/>
    <xf numFmtId="0" fontId="0" fillId="4" borderId="55" xfId="0" applyFont="1" applyFill="1" applyBorder="1"/>
    <xf numFmtId="0" fontId="0" fillId="4" borderId="61" xfId="0" applyFont="1" applyFill="1" applyBorder="1"/>
    <xf numFmtId="0" fontId="0" fillId="0" borderId="64" xfId="0" applyFont="1" applyFill="1" applyBorder="1" applyAlignment="1">
      <alignment wrapText="1"/>
    </xf>
    <xf numFmtId="0" fontId="0" fillId="0" borderId="62" xfId="0" applyFont="1" applyFill="1" applyBorder="1" applyAlignment="1">
      <alignment wrapText="1"/>
    </xf>
    <xf numFmtId="0" fontId="0" fillId="0" borderId="64" xfId="0" applyFont="1" applyBorder="1"/>
    <xf numFmtId="0" fontId="0" fillId="0" borderId="65" xfId="0" applyFont="1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73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72" xfId="0" applyFont="1" applyBorder="1"/>
    <xf numFmtId="0" fontId="0" fillId="0" borderId="36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1" fontId="0" fillId="0" borderId="36" xfId="0" applyNumberFormat="1" applyFont="1" applyBorder="1" applyAlignment="1">
      <alignment horizontal="center" vertical="center"/>
    </xf>
    <xf numFmtId="1" fontId="0" fillId="0" borderId="74" xfId="0" applyNumberFormat="1" applyFont="1" applyBorder="1" applyAlignment="1">
      <alignment horizontal="center" vertical="center"/>
    </xf>
    <xf numFmtId="1" fontId="0" fillId="0" borderId="76" xfId="0" applyNumberFormat="1" applyFon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55" xfId="0" applyFont="1" applyFill="1" applyBorder="1"/>
    <xf numFmtId="0" fontId="0" fillId="0" borderId="14" xfId="0" applyFill="1" applyBorder="1"/>
    <xf numFmtId="0" fontId="0" fillId="0" borderId="12" xfId="0" applyFill="1" applyBorder="1"/>
    <xf numFmtId="0" fontId="0" fillId="0" borderId="45" xfId="0" applyFill="1" applyBorder="1"/>
    <xf numFmtId="0" fontId="0" fillId="0" borderId="46" xfId="0" applyFill="1" applyBorder="1" applyAlignment="1">
      <alignment wrapText="1"/>
    </xf>
    <xf numFmtId="0" fontId="0" fillId="0" borderId="47" xfId="0" applyFill="1" applyBorder="1" applyAlignment="1">
      <alignment wrapText="1"/>
    </xf>
    <xf numFmtId="1" fontId="0" fillId="0" borderId="47" xfId="0" applyNumberFormat="1" applyFont="1" applyFill="1" applyBorder="1" applyAlignment="1">
      <alignment wrapText="1"/>
    </xf>
    <xf numFmtId="1" fontId="0" fillId="0" borderId="46" xfId="0" applyNumberFormat="1" applyFill="1" applyBorder="1" applyAlignment="1">
      <alignment wrapText="1"/>
    </xf>
    <xf numFmtId="0" fontId="4" fillId="0" borderId="1" xfId="0" applyFont="1" applyFill="1" applyBorder="1"/>
    <xf numFmtId="1" fontId="4" fillId="0" borderId="1" xfId="0" applyNumberFormat="1" applyFont="1" applyFill="1" applyBorder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/>
    <xf numFmtId="1" fontId="3" fillId="0" borderId="1" xfId="0" applyNumberFormat="1" applyFont="1" applyFill="1" applyBorder="1"/>
    <xf numFmtId="0" fontId="6" fillId="4" borderId="55" xfId="0" applyFont="1" applyFill="1" applyBorder="1"/>
    <xf numFmtId="0" fontId="6" fillId="4" borderId="4" xfId="0" applyFont="1" applyFill="1" applyBorder="1"/>
    <xf numFmtId="0" fontId="6" fillId="0" borderId="4" xfId="0" applyFont="1" applyBorder="1"/>
    <xf numFmtId="1" fontId="5" fillId="0" borderId="27" xfId="0" applyNumberFormat="1" applyFont="1" applyBorder="1"/>
    <xf numFmtId="0" fontId="6" fillId="0" borderId="31" xfId="0" applyFont="1" applyBorder="1"/>
    <xf numFmtId="0" fontId="6" fillId="0" borderId="29" xfId="0" applyFont="1" applyBorder="1"/>
    <xf numFmtId="0" fontId="6" fillId="0" borderId="31" xfId="0" applyFont="1" applyFill="1" applyBorder="1"/>
    <xf numFmtId="0" fontId="6" fillId="0" borderId="1" xfId="0" applyFont="1" applyFill="1" applyBorder="1"/>
    <xf numFmtId="0" fontId="6" fillId="0" borderId="29" xfId="0" applyFont="1" applyFill="1" applyBorder="1"/>
    <xf numFmtId="0" fontId="6" fillId="0" borderId="1" xfId="0" applyFont="1" applyBorder="1"/>
    <xf numFmtId="0" fontId="6" fillId="0" borderId="30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right"/>
    </xf>
    <xf numFmtId="0" fontId="6" fillId="0" borderId="3" xfId="0" applyFont="1" applyFill="1" applyBorder="1" applyAlignment="1">
      <alignment horizontal="right"/>
    </xf>
    <xf numFmtId="0" fontId="6" fillId="0" borderId="3" xfId="0" applyFont="1" applyBorder="1"/>
    <xf numFmtId="0" fontId="0" fillId="4" borderId="10" xfId="0" applyFont="1" applyFill="1" applyBorder="1"/>
    <xf numFmtId="0" fontId="0" fillId="4" borderId="16" xfId="0" applyFont="1" applyFill="1" applyBorder="1"/>
    <xf numFmtId="0" fontId="0" fillId="0" borderId="51" xfId="0" applyFont="1" applyBorder="1"/>
    <xf numFmtId="0" fontId="0" fillId="0" borderId="52" xfId="0" applyFont="1" applyBorder="1" applyAlignment="1">
      <alignment wrapText="1"/>
    </xf>
    <xf numFmtId="0" fontId="0" fillId="0" borderId="53" xfId="0" applyFont="1" applyBorder="1" applyAlignment="1">
      <alignment wrapText="1"/>
    </xf>
    <xf numFmtId="1" fontId="0" fillId="4" borderId="53" xfId="0" applyNumberFormat="1" applyFont="1" applyFill="1" applyBorder="1" applyAlignment="1">
      <alignment wrapText="1"/>
    </xf>
    <xf numFmtId="1" fontId="0" fillId="4" borderId="52" xfId="0" applyNumberFormat="1" applyFont="1" applyFill="1" applyBorder="1" applyAlignment="1">
      <alignment wrapText="1"/>
    </xf>
    <xf numFmtId="0" fontId="0" fillId="4" borderId="45" xfId="0" applyFill="1" applyBorder="1"/>
    <xf numFmtId="0" fontId="6" fillId="0" borderId="28" xfId="0" applyFont="1" applyFill="1" applyBorder="1"/>
    <xf numFmtId="0" fontId="6" fillId="0" borderId="30" xfId="0" applyFont="1" applyFill="1" applyBorder="1"/>
    <xf numFmtId="0" fontId="2" fillId="0" borderId="77" xfId="0" applyFont="1" applyFill="1" applyBorder="1" applyAlignment="1">
      <alignment horizontal="center"/>
    </xf>
    <xf numFmtId="0" fontId="2" fillId="5" borderId="38" xfId="0" applyFont="1" applyFill="1" applyBorder="1" applyAlignment="1">
      <alignment wrapText="1"/>
    </xf>
    <xf numFmtId="0" fontId="2" fillId="5" borderId="78" xfId="0" applyFont="1" applyFill="1" applyBorder="1" applyAlignment="1">
      <alignment wrapText="1"/>
    </xf>
    <xf numFmtId="0" fontId="0" fillId="0" borderId="79" xfId="0" applyFont="1" applyBorder="1"/>
    <xf numFmtId="0" fontId="0" fillId="0" borderId="80" xfId="0" applyFont="1" applyBorder="1"/>
    <xf numFmtId="0" fontId="0" fillId="0" borderId="81" xfId="0" applyFont="1" applyBorder="1"/>
    <xf numFmtId="0" fontId="0" fillId="0" borderId="82" xfId="0" applyFont="1" applyBorder="1"/>
    <xf numFmtId="0" fontId="6" fillId="0" borderId="81" xfId="0" applyFont="1" applyBorder="1"/>
    <xf numFmtId="0" fontId="6" fillId="0" borderId="82" xfId="0" applyFont="1" applyBorder="1"/>
    <xf numFmtId="0" fontId="0" fillId="0" borderId="83" xfId="0" applyFont="1" applyBorder="1"/>
    <xf numFmtId="0" fontId="0" fillId="0" borderId="84" xfId="0" applyFont="1" applyBorder="1"/>
    <xf numFmtId="0" fontId="0" fillId="3" borderId="0" xfId="0" applyFill="1"/>
    <xf numFmtId="0" fontId="0" fillId="0" borderId="85" xfId="0" applyFont="1" applyBorder="1"/>
    <xf numFmtId="0" fontId="0" fillId="0" borderId="86" xfId="0" applyFont="1" applyBorder="1"/>
    <xf numFmtId="0" fontId="6" fillId="0" borderId="14" xfId="0" applyFont="1" applyFill="1" applyBorder="1" applyAlignment="1">
      <alignment wrapText="1"/>
    </xf>
    <xf numFmtId="0" fontId="6" fillId="0" borderId="15" xfId="0" applyFont="1" applyFill="1" applyBorder="1" applyAlignment="1">
      <alignment wrapText="1"/>
    </xf>
    <xf numFmtId="0" fontId="6" fillId="4" borderId="12" xfId="0" applyFont="1" applyFill="1" applyBorder="1"/>
    <xf numFmtId="0" fontId="14" fillId="0" borderId="0" xfId="0" applyFont="1"/>
    <xf numFmtId="0" fontId="0" fillId="4" borderId="4" xfId="0" applyFont="1" applyFill="1" applyBorder="1"/>
    <xf numFmtId="0" fontId="0" fillId="0" borderId="28" xfId="0" applyFont="1" applyBorder="1"/>
    <xf numFmtId="0" fontId="0" fillId="0" borderId="29" xfId="0" applyFont="1" applyBorder="1"/>
    <xf numFmtId="0" fontId="0" fillId="0" borderId="28" xfId="0" applyFont="1" applyFill="1" applyBorder="1"/>
    <xf numFmtId="0" fontId="0" fillId="0" borderId="1" xfId="0" applyFont="1" applyFill="1" applyBorder="1"/>
    <xf numFmtId="0" fontId="0" fillId="0" borderId="29" xfId="0" applyFont="1" applyFill="1" applyBorder="1"/>
    <xf numFmtId="0" fontId="0" fillId="0" borderId="1" xfId="0" applyFont="1" applyBorder="1"/>
    <xf numFmtId="0" fontId="0" fillId="0" borderId="30" xfId="0" applyFont="1" applyBorder="1" applyAlignment="1">
      <alignment horizontal="right"/>
    </xf>
    <xf numFmtId="0" fontId="0" fillId="0" borderId="3" xfId="0" applyFont="1" applyBorder="1"/>
    <xf numFmtId="0" fontId="4" fillId="0" borderId="4" xfId="0" applyFont="1" applyBorder="1" applyAlignment="1">
      <alignment horizontal="center" wrapText="1"/>
    </xf>
    <xf numFmtId="0" fontId="4" fillId="0" borderId="34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5" fillId="3" borderId="60" xfId="0" applyFont="1" applyFill="1" applyBorder="1" applyAlignment="1"/>
    <xf numFmtId="0" fontId="0" fillId="3" borderId="0" xfId="0" applyFill="1" applyAlignment="1"/>
    <xf numFmtId="0" fontId="0" fillId="0" borderId="0" xfId="0" applyAlignment="1"/>
    <xf numFmtId="0" fontId="2" fillId="2" borderId="6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0" fillId="0" borderId="0" xfId="0" applyBorder="1" applyAlignment="1"/>
    <xf numFmtId="0" fontId="2" fillId="5" borderId="20" xfId="0" applyFont="1" applyFill="1" applyBorder="1" applyAlignment="1">
      <alignment horizontal="center" wrapText="1"/>
    </xf>
    <xf numFmtId="0" fontId="2" fillId="5" borderId="54" xfId="0" applyFont="1" applyFill="1" applyBorder="1" applyAlignment="1">
      <alignment horizontal="center" wrapText="1"/>
    </xf>
    <xf numFmtId="0" fontId="2" fillId="5" borderId="54" xfId="0" applyFont="1" applyFill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67" xfId="0" applyFont="1" applyFill="1" applyBorder="1" applyAlignment="1">
      <alignment horizontal="center"/>
    </xf>
    <xf numFmtId="0" fontId="2" fillId="5" borderId="6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2" fillId="5" borderId="41" xfId="0" applyFont="1" applyFill="1" applyBorder="1" applyAlignment="1">
      <alignment horizontal="center" wrapText="1"/>
    </xf>
    <xf numFmtId="0" fontId="2" fillId="5" borderId="4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activeCell="H1" sqref="H1"/>
    </sheetView>
  </sheetViews>
  <sheetFormatPr defaultColWidth="9.140625" defaultRowHeight="14.25" x14ac:dyDescent="0.2"/>
  <cols>
    <col min="1" max="1" width="18.5703125" style="1" customWidth="1"/>
    <col min="2" max="2" width="10.7109375" style="1" customWidth="1"/>
    <col min="3" max="3" width="13.5703125" style="1" customWidth="1"/>
    <col min="4" max="4" width="13.140625" style="1" customWidth="1"/>
    <col min="5" max="5" width="9.140625" style="1"/>
    <col min="6" max="6" width="11.5703125" style="1" customWidth="1"/>
    <col min="7" max="7" width="13.28515625" style="1" customWidth="1"/>
    <col min="8" max="16384" width="9.140625" style="1"/>
  </cols>
  <sheetData>
    <row r="1" spans="1:7" s="4" customFormat="1" ht="41.45" customHeight="1" x14ac:dyDescent="0.25">
      <c r="A1" s="131" t="s">
        <v>119</v>
      </c>
      <c r="B1" s="131" t="s">
        <v>0</v>
      </c>
      <c r="C1" s="131" t="s">
        <v>3</v>
      </c>
      <c r="D1" s="253" t="s">
        <v>4</v>
      </c>
      <c r="E1" s="254"/>
      <c r="F1" s="254"/>
      <c r="G1" s="255"/>
    </row>
    <row r="2" spans="1:7" ht="15" x14ac:dyDescent="0.25">
      <c r="A2" s="5"/>
      <c r="B2" s="5"/>
      <c r="C2" s="6"/>
      <c r="D2" s="253" t="s">
        <v>5</v>
      </c>
      <c r="E2" s="254"/>
      <c r="F2" s="254"/>
      <c r="G2" s="255"/>
    </row>
    <row r="3" spans="1:7" s="2" customFormat="1" ht="45" x14ac:dyDescent="0.25">
      <c r="A3" s="6"/>
      <c r="B3" s="6"/>
      <c r="C3" s="6"/>
      <c r="D3" s="7"/>
      <c r="E3" s="131" t="s">
        <v>12</v>
      </c>
      <c r="F3" s="131" t="s">
        <v>8</v>
      </c>
      <c r="G3" s="131" t="s">
        <v>9</v>
      </c>
    </row>
    <row r="4" spans="1:7" x14ac:dyDescent="0.2">
      <c r="A4" s="5" t="s">
        <v>1</v>
      </c>
      <c r="B4" s="135">
        <v>2506</v>
      </c>
      <c r="C4" s="135">
        <f>B4-F6</f>
        <v>1567</v>
      </c>
      <c r="D4" s="5" t="s">
        <v>6</v>
      </c>
      <c r="E4" s="5">
        <v>427</v>
      </c>
      <c r="F4" s="135">
        <f>E4</f>
        <v>427</v>
      </c>
      <c r="G4" s="5">
        <v>802</v>
      </c>
    </row>
    <row r="5" spans="1:7" x14ac:dyDescent="0.2">
      <c r="A5" s="5"/>
      <c r="B5" s="135"/>
      <c r="C5" s="135"/>
      <c r="D5" s="5" t="s">
        <v>7</v>
      </c>
      <c r="E5" s="5">
        <v>256</v>
      </c>
      <c r="F5" s="135">
        <f>E5*2</f>
        <v>512</v>
      </c>
      <c r="G5" s="5">
        <v>607</v>
      </c>
    </row>
    <row r="6" spans="1:7" s="3" customFormat="1" ht="15" x14ac:dyDescent="0.25">
      <c r="A6" s="196"/>
      <c r="B6" s="197"/>
      <c r="C6" s="197"/>
      <c r="D6" s="198" t="s">
        <v>10</v>
      </c>
      <c r="E6" s="197">
        <f>SUM(E4:E5)</f>
        <v>683</v>
      </c>
      <c r="F6" s="197">
        <f>SUM(F4:F5)</f>
        <v>939</v>
      </c>
      <c r="G6" s="197">
        <f>SUM(G4:G5)</f>
        <v>1409</v>
      </c>
    </row>
    <row r="7" spans="1:7" x14ac:dyDescent="0.2">
      <c r="A7" s="199"/>
      <c r="B7" s="200"/>
      <c r="C7" s="200"/>
      <c r="D7" s="199"/>
      <c r="E7" s="199"/>
      <c r="F7" s="199"/>
      <c r="G7" s="199"/>
    </row>
    <row r="8" spans="1:7" x14ac:dyDescent="0.2">
      <c r="A8" s="199" t="s">
        <v>2</v>
      </c>
      <c r="B8" s="200">
        <v>1119</v>
      </c>
      <c r="C8" s="200">
        <f>B8-F10</f>
        <v>997</v>
      </c>
      <c r="D8" s="199" t="s">
        <v>6</v>
      </c>
      <c r="E8" s="199">
        <v>62</v>
      </c>
      <c r="F8" s="200">
        <f>E8</f>
        <v>62</v>
      </c>
      <c r="G8" s="199">
        <v>138</v>
      </c>
    </row>
    <row r="9" spans="1:7" x14ac:dyDescent="0.2">
      <c r="A9" s="199"/>
      <c r="B9" s="200"/>
      <c r="C9" s="200"/>
      <c r="D9" s="199" t="s">
        <v>7</v>
      </c>
      <c r="E9" s="199">
        <v>30</v>
      </c>
      <c r="F9" s="199">
        <f>E9*2</f>
        <v>60</v>
      </c>
      <c r="G9" s="199">
        <v>69</v>
      </c>
    </row>
    <row r="10" spans="1:7" s="3" customFormat="1" ht="15" x14ac:dyDescent="0.25">
      <c r="A10" s="196"/>
      <c r="B10" s="197"/>
      <c r="C10" s="197"/>
      <c r="D10" s="198" t="s">
        <v>10</v>
      </c>
      <c r="E10" s="196">
        <f>SUM(E8+E9)</f>
        <v>92</v>
      </c>
      <c r="F10" s="196">
        <f>SUM(F8+F9)</f>
        <v>122</v>
      </c>
      <c r="G10" s="196">
        <f>SUM(G8+G9)</f>
        <v>207</v>
      </c>
    </row>
    <row r="11" spans="1:7" s="3" customFormat="1" ht="15" x14ac:dyDescent="0.25">
      <c r="A11" s="196" t="s">
        <v>10</v>
      </c>
      <c r="B11" s="197">
        <f>SUM(B4+B8)</f>
        <v>3625</v>
      </c>
      <c r="C11" s="197">
        <f>SUM(C4+C8)</f>
        <v>2564</v>
      </c>
      <c r="D11" s="196"/>
      <c r="E11" s="197">
        <f>SUM(E6+E10)</f>
        <v>775</v>
      </c>
      <c r="F11" s="197">
        <f>SUM(F6+F10)</f>
        <v>1061</v>
      </c>
      <c r="G11" s="197">
        <f>SUM(G6+G10)</f>
        <v>1616</v>
      </c>
    </row>
    <row r="12" spans="1:7" s="3" customFormat="1" ht="15" x14ac:dyDescent="0.25">
      <c r="A12" s="196" t="s">
        <v>11</v>
      </c>
      <c r="B12" s="197"/>
      <c r="C12" s="197">
        <f>SUM(C11+F6+F10)</f>
        <v>3625</v>
      </c>
      <c r="D12" s="196"/>
      <c r="E12" s="196"/>
      <c r="F12" s="196"/>
      <c r="G12" s="196"/>
    </row>
  </sheetData>
  <mergeCells count="2">
    <mergeCell ref="D1:G1"/>
    <mergeCell ref="D2:G2"/>
  </mergeCells>
  <pageMargins left="0.70866141732283472" right="0.70866141732283472" top="0.74803149606299213" bottom="0.74803149606299213" header="0.31496062992125984" footer="0.31496062992125984"/>
  <pageSetup paperSize="9" scale="12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zoomScaleNormal="100" workbookViewId="0">
      <selection activeCell="L1" sqref="L1"/>
    </sheetView>
  </sheetViews>
  <sheetFormatPr defaultRowHeight="15" x14ac:dyDescent="0.25"/>
  <cols>
    <col min="1" max="1" width="27.7109375" customWidth="1"/>
    <col min="2" max="2" width="10" style="20" customWidth="1"/>
    <col min="3" max="3" width="9.28515625" style="20" customWidth="1"/>
    <col min="4" max="4" width="11.7109375" customWidth="1"/>
    <col min="5" max="5" width="10.5703125" customWidth="1"/>
    <col min="6" max="6" width="9.7109375" customWidth="1"/>
    <col min="7" max="8" width="9.5703125" customWidth="1"/>
    <col min="9" max="9" width="12.28515625" customWidth="1"/>
    <col min="10" max="10" width="10.140625" customWidth="1"/>
    <col min="12" max="13" width="9.7109375" customWidth="1"/>
  </cols>
  <sheetData>
    <row r="1" spans="1:13" ht="32.25" customHeight="1" x14ac:dyDescent="0.25">
      <c r="A1" s="259" t="s">
        <v>88</v>
      </c>
      <c r="B1" s="260"/>
      <c r="C1" s="260"/>
      <c r="D1" s="260"/>
      <c r="E1" s="260"/>
      <c r="F1" s="261"/>
      <c r="G1" s="258"/>
      <c r="H1" s="258"/>
      <c r="I1" s="258"/>
      <c r="J1" s="258"/>
      <c r="K1" s="258"/>
    </row>
    <row r="2" spans="1:13" ht="45" customHeight="1" thickBot="1" x14ac:dyDescent="0.3">
      <c r="A2" s="256" t="s">
        <v>13</v>
      </c>
      <c r="B2" s="257"/>
      <c r="C2" s="257"/>
      <c r="D2" s="257"/>
      <c r="E2" s="257"/>
      <c r="F2" s="257"/>
      <c r="G2" s="257"/>
      <c r="H2" s="257"/>
      <c r="I2" s="257"/>
      <c r="J2" s="257"/>
      <c r="K2" s="258"/>
      <c r="L2" s="237"/>
      <c r="M2" s="237"/>
    </row>
    <row r="3" spans="1:13" x14ac:dyDescent="0.25">
      <c r="A3" s="8"/>
      <c r="B3" s="9" t="s">
        <v>90</v>
      </c>
      <c r="C3" s="9" t="s">
        <v>97</v>
      </c>
      <c r="D3" s="9" t="s">
        <v>114</v>
      </c>
      <c r="E3" s="9" t="s">
        <v>115</v>
      </c>
      <c r="F3" s="10" t="s">
        <v>116</v>
      </c>
      <c r="G3" s="10" t="s">
        <v>117</v>
      </c>
      <c r="H3" s="143" t="s">
        <v>103</v>
      </c>
      <c r="I3" s="143" t="s">
        <v>106</v>
      </c>
      <c r="J3" s="226" t="s">
        <v>108</v>
      </c>
      <c r="K3" s="143" t="s">
        <v>110</v>
      </c>
      <c r="L3" s="143" t="s">
        <v>112</v>
      </c>
      <c r="M3" s="143" t="s">
        <v>120</v>
      </c>
    </row>
    <row r="4" spans="1:13" x14ac:dyDescent="0.25">
      <c r="A4" s="11" t="s">
        <v>15</v>
      </c>
      <c r="B4" s="158">
        <v>1960</v>
      </c>
      <c r="C4" s="12">
        <v>1975</v>
      </c>
      <c r="D4" s="12">
        <v>2059</v>
      </c>
      <c r="E4" s="12">
        <v>2107</v>
      </c>
      <c r="F4" s="13">
        <v>2126</v>
      </c>
      <c r="G4" s="13">
        <v>2185</v>
      </c>
      <c r="H4" s="13">
        <v>2234</v>
      </c>
      <c r="I4" s="13">
        <v>2298</v>
      </c>
      <c r="J4" s="13">
        <v>2330</v>
      </c>
      <c r="K4" s="13">
        <v>2376</v>
      </c>
      <c r="L4" s="13">
        <v>2473</v>
      </c>
      <c r="M4" s="13">
        <v>2506</v>
      </c>
    </row>
    <row r="5" spans="1:13" x14ac:dyDescent="0.25">
      <c r="A5" s="11" t="s">
        <v>17</v>
      </c>
      <c r="B5" s="158">
        <v>123</v>
      </c>
      <c r="C5" s="12">
        <v>120</v>
      </c>
      <c r="D5" s="12">
        <v>127</v>
      </c>
      <c r="E5" s="15">
        <v>146</v>
      </c>
      <c r="F5" s="13">
        <v>113</v>
      </c>
      <c r="G5" s="13">
        <v>143</v>
      </c>
      <c r="H5" s="13">
        <v>140</v>
      </c>
      <c r="I5" s="13">
        <v>151</v>
      </c>
      <c r="J5" s="13">
        <v>164</v>
      </c>
      <c r="K5" s="13">
        <v>170</v>
      </c>
      <c r="L5" s="13">
        <v>166</v>
      </c>
      <c r="M5" s="252">
        <v>169</v>
      </c>
    </row>
    <row r="6" spans="1:13" x14ac:dyDescent="0.25">
      <c r="A6" s="11" t="s">
        <v>18</v>
      </c>
      <c r="B6" s="158">
        <v>42</v>
      </c>
      <c r="C6" s="12">
        <v>51</v>
      </c>
      <c r="D6" s="12">
        <v>47</v>
      </c>
      <c r="E6" s="15">
        <v>44</v>
      </c>
      <c r="F6" s="13">
        <v>44</v>
      </c>
      <c r="G6" s="13">
        <v>41</v>
      </c>
      <c r="H6" s="13">
        <v>43</v>
      </c>
      <c r="I6" s="13">
        <v>46</v>
      </c>
      <c r="J6" s="13">
        <v>41</v>
      </c>
      <c r="K6" s="13">
        <v>41</v>
      </c>
      <c r="L6" s="13">
        <v>42</v>
      </c>
      <c r="M6" s="252">
        <v>42</v>
      </c>
    </row>
    <row r="7" spans="1:13" x14ac:dyDescent="0.25">
      <c r="A7" s="202" t="s">
        <v>16</v>
      </c>
      <c r="B7" s="158">
        <v>266</v>
      </c>
      <c r="C7" s="12">
        <v>221</v>
      </c>
      <c r="D7" s="12">
        <v>260</v>
      </c>
      <c r="E7" s="15">
        <v>235</v>
      </c>
      <c r="F7" s="13">
        <v>235</v>
      </c>
      <c r="G7" s="13">
        <v>230</v>
      </c>
      <c r="H7" s="13">
        <v>222</v>
      </c>
      <c r="I7" s="13">
        <v>247</v>
      </c>
      <c r="J7" s="13">
        <v>243</v>
      </c>
      <c r="K7" s="13">
        <v>226</v>
      </c>
      <c r="L7" s="13">
        <v>233</v>
      </c>
      <c r="M7" s="252">
        <v>205</v>
      </c>
    </row>
    <row r="8" spans="1:13" x14ac:dyDescent="0.25">
      <c r="A8" s="11" t="s">
        <v>74</v>
      </c>
      <c r="B8" s="158">
        <v>35</v>
      </c>
      <c r="C8" s="12">
        <v>40</v>
      </c>
      <c r="D8" s="12">
        <v>46</v>
      </c>
      <c r="E8" s="12">
        <v>46</v>
      </c>
      <c r="F8" s="13">
        <v>42</v>
      </c>
      <c r="G8" s="13">
        <v>47</v>
      </c>
      <c r="H8" s="13">
        <v>45</v>
      </c>
      <c r="I8" s="13">
        <v>38</v>
      </c>
      <c r="J8" s="13">
        <v>38</v>
      </c>
      <c r="K8" s="13">
        <v>41</v>
      </c>
      <c r="L8" s="13">
        <v>36</v>
      </c>
      <c r="M8" s="252">
        <v>45</v>
      </c>
    </row>
    <row r="9" spans="1:13" s="24" customFormat="1" x14ac:dyDescent="0.25">
      <c r="A9" s="202" t="s">
        <v>75</v>
      </c>
      <c r="B9" s="212">
        <v>32</v>
      </c>
      <c r="C9" s="213">
        <v>30</v>
      </c>
      <c r="D9" s="213">
        <v>34</v>
      </c>
      <c r="E9" s="214">
        <v>38</v>
      </c>
      <c r="F9" s="215">
        <v>24</v>
      </c>
      <c r="G9" s="215">
        <v>35</v>
      </c>
      <c r="H9" s="215">
        <v>34</v>
      </c>
      <c r="I9" s="215">
        <v>39</v>
      </c>
      <c r="J9" s="215">
        <v>35</v>
      </c>
      <c r="K9" s="215">
        <v>40</v>
      </c>
      <c r="L9" s="215">
        <v>45</v>
      </c>
      <c r="M9" s="215">
        <v>36</v>
      </c>
    </row>
    <row r="10" spans="1:13" x14ac:dyDescent="0.25">
      <c r="A10" s="203" t="s">
        <v>76</v>
      </c>
      <c r="B10" s="158">
        <v>202</v>
      </c>
      <c r="C10" s="12">
        <v>205</v>
      </c>
      <c r="D10" s="12">
        <v>200</v>
      </c>
      <c r="E10" s="15">
        <v>202</v>
      </c>
      <c r="F10" s="13">
        <v>209</v>
      </c>
      <c r="G10" s="13">
        <v>230</v>
      </c>
      <c r="H10" s="13">
        <v>241</v>
      </c>
      <c r="I10" s="13">
        <v>235</v>
      </c>
      <c r="J10" s="13">
        <v>240</v>
      </c>
      <c r="K10" s="13">
        <v>232</v>
      </c>
      <c r="L10" s="13">
        <v>247</v>
      </c>
      <c r="M10" s="252">
        <v>253</v>
      </c>
    </row>
    <row r="11" spans="1:13" x14ac:dyDescent="0.25">
      <c r="A11" s="11" t="s">
        <v>77</v>
      </c>
      <c r="B11" s="158">
        <v>232</v>
      </c>
      <c r="C11" s="12">
        <v>231</v>
      </c>
      <c r="D11" s="12">
        <v>213</v>
      </c>
      <c r="E11" s="15">
        <v>221</v>
      </c>
      <c r="F11" s="13">
        <v>221</v>
      </c>
      <c r="G11" s="13">
        <v>220</v>
      </c>
      <c r="H11" s="13">
        <v>207</v>
      </c>
      <c r="I11" s="13">
        <v>201</v>
      </c>
      <c r="J11" s="13">
        <v>222</v>
      </c>
      <c r="K11" s="13">
        <v>229</v>
      </c>
      <c r="L11" s="13">
        <v>238</v>
      </c>
      <c r="M11" s="252">
        <v>242</v>
      </c>
    </row>
    <row r="12" spans="1:13" x14ac:dyDescent="0.25">
      <c r="A12" s="11" t="s">
        <v>19</v>
      </c>
      <c r="B12" s="158">
        <v>88</v>
      </c>
      <c r="C12" s="12">
        <v>97</v>
      </c>
      <c r="D12" s="12">
        <v>95</v>
      </c>
      <c r="E12" s="15">
        <v>104</v>
      </c>
      <c r="F12" s="13">
        <v>120</v>
      </c>
      <c r="G12" s="13">
        <v>127</v>
      </c>
      <c r="H12" s="13">
        <v>119</v>
      </c>
      <c r="I12" s="13">
        <v>117</v>
      </c>
      <c r="J12" s="13">
        <v>115</v>
      </c>
      <c r="K12" s="13">
        <v>108</v>
      </c>
      <c r="L12" s="13">
        <v>135</v>
      </c>
      <c r="M12" s="252">
        <v>127</v>
      </c>
    </row>
    <row r="13" spans="1:13" ht="15.75" thickBot="1" x14ac:dyDescent="0.3">
      <c r="A13" s="16" t="s">
        <v>20</v>
      </c>
      <c r="B13" s="159">
        <f t="shared" ref="B13:H13" si="0">SUM(B4:B12)</f>
        <v>2980</v>
      </c>
      <c r="C13" s="17">
        <f t="shared" si="0"/>
        <v>2970</v>
      </c>
      <c r="D13" s="17">
        <f t="shared" si="0"/>
        <v>3081</v>
      </c>
      <c r="E13" s="18">
        <f t="shared" si="0"/>
        <v>3143</v>
      </c>
      <c r="F13" s="17">
        <f t="shared" si="0"/>
        <v>3134</v>
      </c>
      <c r="G13" s="17">
        <f t="shared" si="0"/>
        <v>3258</v>
      </c>
      <c r="H13" s="17">
        <f t="shared" si="0"/>
        <v>3285</v>
      </c>
      <c r="I13" s="17">
        <f t="shared" ref="I13:L13" si="1">SUM(I4:I12)</f>
        <v>3372</v>
      </c>
      <c r="J13" s="17">
        <f t="shared" si="1"/>
        <v>3428</v>
      </c>
      <c r="K13" s="17">
        <f t="shared" si="1"/>
        <v>3463</v>
      </c>
      <c r="L13" s="17">
        <f t="shared" si="1"/>
        <v>3615</v>
      </c>
      <c r="M13" s="17">
        <f t="shared" ref="M13" si="2">SUM(M4:M12)</f>
        <v>3625</v>
      </c>
    </row>
    <row r="23" spans="2:2" x14ac:dyDescent="0.25">
      <c r="B23" s="19"/>
    </row>
    <row r="24" spans="2:2" x14ac:dyDescent="0.25">
      <c r="B24" s="19"/>
    </row>
  </sheetData>
  <mergeCells count="2">
    <mergeCell ref="A2:K2"/>
    <mergeCell ref="A1:K1"/>
  </mergeCells>
  <pageMargins left="0.70866141732283472" right="0.70866141732283472" top="0.74803149606299213" bottom="0.74803149606299213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8"/>
  <sheetViews>
    <sheetView zoomScale="90" zoomScaleNormal="90" workbookViewId="0">
      <pane xSplit="1" topLeftCell="B1" activePane="topRight" state="frozenSplit"/>
      <selection pane="topRight" activeCell="C1" sqref="C1"/>
    </sheetView>
  </sheetViews>
  <sheetFormatPr defaultColWidth="9.140625" defaultRowHeight="15" x14ac:dyDescent="0.25"/>
  <cols>
    <col min="1" max="1" width="21.85546875" style="157" customWidth="1"/>
    <col min="2" max="2" width="10.28515625" style="157" customWidth="1"/>
    <col min="3" max="3" width="12.7109375" style="157" customWidth="1"/>
    <col min="4" max="4" width="10.42578125" style="157" customWidth="1"/>
    <col min="5" max="5" width="12.5703125" style="157" customWidth="1"/>
    <col min="6" max="6" width="9.5703125" style="157" customWidth="1"/>
    <col min="7" max="7" width="13.140625" style="157" customWidth="1"/>
    <col min="8" max="8" width="9.140625" style="157" customWidth="1"/>
    <col min="9" max="9" width="12.7109375" style="157" customWidth="1"/>
    <col min="10" max="10" width="10" style="157" customWidth="1"/>
    <col min="11" max="11" width="12.5703125" style="157" customWidth="1"/>
    <col min="12" max="12" width="10.42578125" style="157" customWidth="1"/>
    <col min="13" max="13" width="12.85546875" style="157" customWidth="1"/>
    <col min="14" max="14" width="10.42578125" style="157" customWidth="1"/>
    <col min="15" max="15" width="12.7109375" style="157" customWidth="1"/>
    <col min="16" max="16" width="10.42578125" style="157" customWidth="1"/>
    <col min="17" max="17" width="12.7109375" style="157" customWidth="1"/>
    <col min="18" max="18" width="10.42578125" style="157" customWidth="1"/>
    <col min="19" max="19" width="12.7109375" style="157" customWidth="1"/>
    <col min="20" max="20" width="9.140625" style="157"/>
    <col min="21" max="21" width="12.28515625" style="157" customWidth="1"/>
    <col min="22" max="22" width="9.140625" style="157"/>
    <col min="23" max="23" width="12.7109375" style="157" customWidth="1"/>
    <col min="24" max="24" width="9.140625" style="157"/>
    <col min="25" max="25" width="12.7109375" style="157" customWidth="1"/>
    <col min="26" max="16384" width="9.140625" style="157"/>
  </cols>
  <sheetData>
    <row r="1" spans="1:25" ht="15.75" thickBot="1" x14ac:dyDescent="0.3">
      <c r="A1" s="126" t="s">
        <v>91</v>
      </c>
      <c r="B1" s="128"/>
      <c r="C1" s="129"/>
      <c r="D1" s="160"/>
      <c r="E1" s="160"/>
      <c r="F1" s="160"/>
      <c r="G1" s="160"/>
      <c r="H1" s="160"/>
      <c r="I1" s="161"/>
      <c r="J1" s="160"/>
      <c r="K1" s="161"/>
    </row>
    <row r="2" spans="1:25" ht="16.5" customHeight="1" thickBot="1" x14ac:dyDescent="0.3">
      <c r="A2" s="127" t="s">
        <v>13</v>
      </c>
      <c r="B2" s="262" t="s">
        <v>89</v>
      </c>
      <c r="C2" s="263"/>
      <c r="D2" s="262" t="s">
        <v>98</v>
      </c>
      <c r="E2" s="263"/>
      <c r="F2" s="262" t="s">
        <v>99</v>
      </c>
      <c r="G2" s="263"/>
      <c r="H2" s="264" t="s">
        <v>100</v>
      </c>
      <c r="I2" s="266"/>
      <c r="J2" s="267" t="s">
        <v>101</v>
      </c>
      <c r="K2" s="268"/>
      <c r="L2" s="264" t="s">
        <v>102</v>
      </c>
      <c r="M2" s="265"/>
      <c r="N2" s="264" t="s">
        <v>104</v>
      </c>
      <c r="O2" s="265"/>
      <c r="P2" s="264" t="s">
        <v>107</v>
      </c>
      <c r="Q2" s="265"/>
      <c r="R2" s="264" t="s">
        <v>109</v>
      </c>
      <c r="S2" s="265"/>
      <c r="T2" s="264" t="s">
        <v>111</v>
      </c>
      <c r="U2" s="268"/>
      <c r="V2" s="264" t="s">
        <v>113</v>
      </c>
      <c r="W2" s="268"/>
      <c r="X2" s="264" t="s">
        <v>121</v>
      </c>
      <c r="Y2" s="268"/>
    </row>
    <row r="3" spans="1:25" ht="45.75" thickBot="1" x14ac:dyDescent="0.3">
      <c r="A3" s="124"/>
      <c r="B3" s="125" t="s">
        <v>24</v>
      </c>
      <c r="C3" s="35" t="s">
        <v>23</v>
      </c>
      <c r="D3" s="125" t="s">
        <v>24</v>
      </c>
      <c r="E3" s="35" t="s">
        <v>23</v>
      </c>
      <c r="F3" s="125" t="s">
        <v>24</v>
      </c>
      <c r="G3" s="35" t="s">
        <v>23</v>
      </c>
      <c r="H3" s="34" t="s">
        <v>24</v>
      </c>
      <c r="I3" s="34" t="s">
        <v>23</v>
      </c>
      <c r="J3" s="34" t="s">
        <v>24</v>
      </c>
      <c r="K3" s="34" t="s">
        <v>23</v>
      </c>
      <c r="L3" s="34" t="s">
        <v>24</v>
      </c>
      <c r="M3" s="34" t="s">
        <v>23</v>
      </c>
      <c r="N3" s="34" t="s">
        <v>24</v>
      </c>
      <c r="O3" s="34" t="s">
        <v>23</v>
      </c>
      <c r="P3" s="34" t="s">
        <v>24</v>
      </c>
      <c r="Q3" s="34" t="s">
        <v>23</v>
      </c>
      <c r="R3" s="34" t="s">
        <v>24</v>
      </c>
      <c r="S3" s="34" t="s">
        <v>23</v>
      </c>
      <c r="T3" s="34" t="s">
        <v>24</v>
      </c>
      <c r="U3" s="34" t="s">
        <v>23</v>
      </c>
      <c r="V3" s="34" t="s">
        <v>24</v>
      </c>
      <c r="W3" s="34" t="s">
        <v>23</v>
      </c>
      <c r="X3" s="34" t="s">
        <v>24</v>
      </c>
      <c r="Y3" s="34" t="s">
        <v>23</v>
      </c>
    </row>
    <row r="4" spans="1:25" x14ac:dyDescent="0.25">
      <c r="A4" s="162" t="s">
        <v>22</v>
      </c>
      <c r="B4" s="33">
        <v>359</v>
      </c>
      <c r="C4" s="163">
        <v>780</v>
      </c>
      <c r="D4" s="33">
        <v>371</v>
      </c>
      <c r="E4" s="163">
        <v>803</v>
      </c>
      <c r="F4" s="33">
        <v>411</v>
      </c>
      <c r="G4" s="163">
        <v>911</v>
      </c>
      <c r="H4" s="33">
        <v>442</v>
      </c>
      <c r="I4" s="32">
        <v>970</v>
      </c>
      <c r="J4" s="33">
        <v>490</v>
      </c>
      <c r="K4" s="32">
        <v>1034</v>
      </c>
      <c r="L4" s="152">
        <v>531</v>
      </c>
      <c r="M4" s="153">
        <v>1122</v>
      </c>
      <c r="N4" s="164">
        <v>556</v>
      </c>
      <c r="O4" s="165">
        <v>1185</v>
      </c>
      <c r="P4" s="164">
        <v>607</v>
      </c>
      <c r="Q4" s="165">
        <v>1275</v>
      </c>
      <c r="R4" s="164">
        <v>637</v>
      </c>
      <c r="S4" s="165">
        <v>1343</v>
      </c>
      <c r="T4" s="229">
        <v>677</v>
      </c>
      <c r="U4" s="230">
        <v>1425</v>
      </c>
      <c r="V4" s="229">
        <v>705</v>
      </c>
      <c r="W4" s="230">
        <v>1466</v>
      </c>
      <c r="X4" s="229">
        <v>683</v>
      </c>
      <c r="Y4" s="230">
        <v>1409</v>
      </c>
    </row>
    <row r="5" spans="1:25" x14ac:dyDescent="0.25">
      <c r="A5" s="166" t="s">
        <v>17</v>
      </c>
      <c r="B5" s="167">
        <v>5</v>
      </c>
      <c r="C5" s="168">
        <v>12</v>
      </c>
      <c r="D5" s="167">
        <v>4</v>
      </c>
      <c r="E5" s="168">
        <v>13</v>
      </c>
      <c r="F5" s="167">
        <v>3</v>
      </c>
      <c r="G5" s="168">
        <v>11</v>
      </c>
      <c r="H5" s="104">
        <v>7</v>
      </c>
      <c r="I5" s="169">
        <v>18</v>
      </c>
      <c r="J5" s="104">
        <v>6</v>
      </c>
      <c r="K5" s="169">
        <v>14</v>
      </c>
      <c r="L5" s="104">
        <v>19</v>
      </c>
      <c r="M5" s="169">
        <v>42</v>
      </c>
      <c r="N5" s="104">
        <v>21</v>
      </c>
      <c r="O5" s="169">
        <v>49</v>
      </c>
      <c r="P5" s="104">
        <v>23</v>
      </c>
      <c r="Q5" s="169">
        <v>54</v>
      </c>
      <c r="R5" s="104">
        <v>21</v>
      </c>
      <c r="S5" s="169">
        <v>52</v>
      </c>
      <c r="T5" s="231">
        <v>21</v>
      </c>
      <c r="U5" s="232">
        <v>54</v>
      </c>
      <c r="V5" s="231">
        <v>23</v>
      </c>
      <c r="W5" s="232">
        <v>60</v>
      </c>
      <c r="X5" s="231">
        <v>20</v>
      </c>
      <c r="Y5" s="232">
        <v>51</v>
      </c>
    </row>
    <row r="6" spans="1:25" x14ac:dyDescent="0.25">
      <c r="A6" s="170" t="s">
        <v>18</v>
      </c>
      <c r="B6" s="167">
        <v>6</v>
      </c>
      <c r="C6" s="168">
        <v>11</v>
      </c>
      <c r="D6" s="167">
        <v>10</v>
      </c>
      <c r="E6" s="168">
        <v>18</v>
      </c>
      <c r="F6" s="167">
        <v>12</v>
      </c>
      <c r="G6" s="168">
        <v>23</v>
      </c>
      <c r="H6" s="104">
        <v>9</v>
      </c>
      <c r="I6" s="169">
        <v>15</v>
      </c>
      <c r="J6" s="104">
        <v>8</v>
      </c>
      <c r="K6" s="169">
        <v>15</v>
      </c>
      <c r="L6" s="104">
        <v>9</v>
      </c>
      <c r="M6" s="169">
        <v>18</v>
      </c>
      <c r="N6" s="104">
        <v>11</v>
      </c>
      <c r="O6" s="169">
        <v>18</v>
      </c>
      <c r="P6" s="104">
        <v>13</v>
      </c>
      <c r="Q6" s="169">
        <v>21</v>
      </c>
      <c r="R6" s="104">
        <v>9</v>
      </c>
      <c r="S6" s="169">
        <v>17</v>
      </c>
      <c r="T6" s="231">
        <v>9</v>
      </c>
      <c r="U6" s="232">
        <v>17</v>
      </c>
      <c r="V6" s="231">
        <v>10</v>
      </c>
      <c r="W6" s="232">
        <v>16</v>
      </c>
      <c r="X6" s="231">
        <v>11</v>
      </c>
      <c r="Y6" s="232">
        <v>17</v>
      </c>
    </row>
    <row r="7" spans="1:25" s="24" customFormat="1" x14ac:dyDescent="0.25">
      <c r="A7" s="201" t="s">
        <v>16</v>
      </c>
      <c r="B7" s="240">
        <v>10</v>
      </c>
      <c r="C7" s="241">
        <v>20</v>
      </c>
      <c r="D7" s="240">
        <v>14</v>
      </c>
      <c r="E7" s="241">
        <v>32</v>
      </c>
      <c r="F7" s="240">
        <v>14</v>
      </c>
      <c r="G7" s="241">
        <v>32</v>
      </c>
      <c r="H7" s="92">
        <v>10</v>
      </c>
      <c r="I7" s="144">
        <v>26</v>
      </c>
      <c r="J7" s="92">
        <v>17</v>
      </c>
      <c r="K7" s="144">
        <v>33</v>
      </c>
      <c r="L7" s="92">
        <v>18</v>
      </c>
      <c r="M7" s="144">
        <v>32</v>
      </c>
      <c r="N7" s="92">
        <v>24</v>
      </c>
      <c r="O7" s="144">
        <v>37</v>
      </c>
      <c r="P7" s="92">
        <v>19</v>
      </c>
      <c r="Q7" s="144">
        <v>52</v>
      </c>
      <c r="R7" s="92">
        <v>16</v>
      </c>
      <c r="S7" s="144">
        <v>42</v>
      </c>
      <c r="T7" s="233">
        <v>15</v>
      </c>
      <c r="U7" s="234">
        <v>36</v>
      </c>
      <c r="V7" s="233">
        <v>18</v>
      </c>
      <c r="W7" s="234">
        <v>36</v>
      </c>
      <c r="X7" s="233">
        <v>4</v>
      </c>
      <c r="Y7" s="234">
        <v>12</v>
      </c>
    </row>
    <row r="8" spans="1:25" s="24" customFormat="1" x14ac:dyDescent="0.25">
      <c r="A8" s="123" t="s">
        <v>74</v>
      </c>
      <c r="B8" s="121">
        <v>0</v>
      </c>
      <c r="C8" s="27">
        <v>0</v>
      </c>
      <c r="D8" s="121">
        <v>0</v>
      </c>
      <c r="E8" s="27">
        <v>0</v>
      </c>
      <c r="F8" s="121">
        <v>1</v>
      </c>
      <c r="G8" s="27">
        <v>1</v>
      </c>
      <c r="H8" s="26">
        <v>1</v>
      </c>
      <c r="I8" s="25">
        <v>1</v>
      </c>
      <c r="J8" s="26">
        <v>0</v>
      </c>
      <c r="K8" s="25">
        <v>0</v>
      </c>
      <c r="L8" s="92">
        <v>1</v>
      </c>
      <c r="M8" s="144">
        <v>1</v>
      </c>
      <c r="N8" s="92">
        <v>1</v>
      </c>
      <c r="O8" s="144">
        <v>1</v>
      </c>
      <c r="P8" s="92">
        <v>0</v>
      </c>
      <c r="Q8" s="144">
        <v>0</v>
      </c>
      <c r="R8" s="92">
        <v>0</v>
      </c>
      <c r="S8" s="144">
        <v>0</v>
      </c>
      <c r="T8" s="233">
        <v>1</v>
      </c>
      <c r="U8" s="234">
        <v>1</v>
      </c>
      <c r="V8" s="233">
        <v>1</v>
      </c>
      <c r="W8" s="234">
        <v>1</v>
      </c>
      <c r="X8" s="233">
        <v>1</v>
      </c>
      <c r="Y8" s="234">
        <v>1</v>
      </c>
    </row>
    <row r="9" spans="1:25" x14ac:dyDescent="0.25">
      <c r="A9" s="170" t="s">
        <v>75</v>
      </c>
      <c r="B9" s="167">
        <v>0</v>
      </c>
      <c r="C9" s="168">
        <v>0</v>
      </c>
      <c r="D9" s="167">
        <v>0</v>
      </c>
      <c r="E9" s="168">
        <v>0</v>
      </c>
      <c r="F9" s="167">
        <v>0</v>
      </c>
      <c r="G9" s="168">
        <v>0</v>
      </c>
      <c r="H9" s="104">
        <v>0</v>
      </c>
      <c r="I9" s="169">
        <v>0</v>
      </c>
      <c r="J9" s="138">
        <v>0</v>
      </c>
      <c r="K9" s="141">
        <v>0</v>
      </c>
      <c r="L9" s="104">
        <v>0</v>
      </c>
      <c r="M9" s="169">
        <v>0</v>
      </c>
      <c r="N9" s="104">
        <v>0</v>
      </c>
      <c r="O9" s="169">
        <v>0</v>
      </c>
      <c r="P9" s="104">
        <v>0</v>
      </c>
      <c r="Q9" s="169">
        <v>0</v>
      </c>
      <c r="R9" s="104">
        <v>0</v>
      </c>
      <c r="S9" s="169">
        <v>0</v>
      </c>
      <c r="T9" s="231">
        <v>2</v>
      </c>
      <c r="U9" s="232">
        <v>6</v>
      </c>
      <c r="V9" s="231">
        <v>5</v>
      </c>
      <c r="W9" s="232">
        <v>14</v>
      </c>
      <c r="X9" s="231">
        <v>3</v>
      </c>
      <c r="Y9" s="232">
        <v>9</v>
      </c>
    </row>
    <row r="10" spans="1:25" x14ac:dyDescent="0.25">
      <c r="A10" s="188" t="s">
        <v>78</v>
      </c>
      <c r="B10" s="167">
        <v>2</v>
      </c>
      <c r="C10" s="168">
        <v>2</v>
      </c>
      <c r="D10" s="167">
        <v>11</v>
      </c>
      <c r="E10" s="168">
        <v>30</v>
      </c>
      <c r="F10" s="167">
        <v>9</v>
      </c>
      <c r="G10" s="168">
        <v>22</v>
      </c>
      <c r="H10" s="104">
        <v>11</v>
      </c>
      <c r="I10" s="169">
        <v>24</v>
      </c>
      <c r="J10" s="104">
        <v>11</v>
      </c>
      <c r="K10" s="169">
        <v>25</v>
      </c>
      <c r="L10" s="104">
        <v>14</v>
      </c>
      <c r="M10" s="169">
        <v>24</v>
      </c>
      <c r="N10" s="104">
        <v>17</v>
      </c>
      <c r="O10" s="169">
        <v>28</v>
      </c>
      <c r="P10" s="104">
        <v>18</v>
      </c>
      <c r="Q10" s="169">
        <v>29</v>
      </c>
      <c r="R10" s="104">
        <v>17</v>
      </c>
      <c r="S10" s="169">
        <v>30</v>
      </c>
      <c r="T10" s="231">
        <v>14</v>
      </c>
      <c r="U10" s="232">
        <v>21</v>
      </c>
      <c r="V10" s="231">
        <v>13</v>
      </c>
      <c r="W10" s="232">
        <v>20</v>
      </c>
      <c r="X10" s="231">
        <v>11</v>
      </c>
      <c r="Y10" s="232">
        <v>18</v>
      </c>
    </row>
    <row r="11" spans="1:25" x14ac:dyDescent="0.25">
      <c r="A11" s="170" t="s">
        <v>77</v>
      </c>
      <c r="B11" s="167">
        <v>13</v>
      </c>
      <c r="C11" s="168">
        <v>26</v>
      </c>
      <c r="D11" s="167">
        <v>14</v>
      </c>
      <c r="E11" s="168">
        <v>30</v>
      </c>
      <c r="F11" s="167">
        <v>16</v>
      </c>
      <c r="G11" s="168">
        <v>40</v>
      </c>
      <c r="H11" s="104">
        <v>19</v>
      </c>
      <c r="I11" s="169">
        <v>53</v>
      </c>
      <c r="J11" s="104">
        <v>19</v>
      </c>
      <c r="K11" s="169">
        <v>58</v>
      </c>
      <c r="L11" s="104">
        <v>18</v>
      </c>
      <c r="M11" s="169">
        <v>55</v>
      </c>
      <c r="N11" s="104">
        <v>16</v>
      </c>
      <c r="O11" s="169">
        <v>42</v>
      </c>
      <c r="P11" s="104">
        <v>14</v>
      </c>
      <c r="Q11" s="169">
        <v>32</v>
      </c>
      <c r="R11" s="104">
        <v>21</v>
      </c>
      <c r="S11" s="169">
        <v>46</v>
      </c>
      <c r="T11" s="231">
        <v>22</v>
      </c>
      <c r="U11" s="232">
        <v>47</v>
      </c>
      <c r="V11" s="231">
        <v>23</v>
      </c>
      <c r="W11" s="232">
        <v>52</v>
      </c>
      <c r="X11" s="231">
        <v>24</v>
      </c>
      <c r="Y11" s="232">
        <v>52</v>
      </c>
    </row>
    <row r="12" spans="1:25" ht="15.75" thickBot="1" x14ac:dyDescent="0.3">
      <c r="A12" s="171" t="s">
        <v>19</v>
      </c>
      <c r="B12" s="167">
        <v>6</v>
      </c>
      <c r="C12" s="168">
        <v>14</v>
      </c>
      <c r="D12" s="167">
        <v>5</v>
      </c>
      <c r="E12" s="168">
        <v>12</v>
      </c>
      <c r="F12" s="172">
        <v>5</v>
      </c>
      <c r="G12" s="173">
        <v>14</v>
      </c>
      <c r="H12" s="174">
        <v>5</v>
      </c>
      <c r="I12" s="175">
        <v>11</v>
      </c>
      <c r="J12" s="174">
        <v>14</v>
      </c>
      <c r="K12" s="175">
        <v>32</v>
      </c>
      <c r="L12" s="174">
        <v>10</v>
      </c>
      <c r="M12" s="175">
        <v>24</v>
      </c>
      <c r="N12" s="174">
        <v>11</v>
      </c>
      <c r="O12" s="175">
        <v>23</v>
      </c>
      <c r="P12" s="174">
        <v>13</v>
      </c>
      <c r="Q12" s="175">
        <v>33</v>
      </c>
      <c r="R12" s="174">
        <v>16</v>
      </c>
      <c r="S12" s="175">
        <v>40</v>
      </c>
      <c r="T12" s="235">
        <v>13</v>
      </c>
      <c r="U12" s="236">
        <v>31</v>
      </c>
      <c r="V12" s="238">
        <v>15</v>
      </c>
      <c r="W12" s="239">
        <v>44</v>
      </c>
      <c r="X12" s="238">
        <v>18</v>
      </c>
      <c r="Y12" s="239">
        <v>47</v>
      </c>
    </row>
    <row r="13" spans="1:25" s="21" customFormat="1" ht="15.75" thickBot="1" x14ac:dyDescent="0.3">
      <c r="A13" s="124" t="s">
        <v>20</v>
      </c>
      <c r="B13" s="23">
        <f t="shared" ref="B13:C13" si="0">SUM(B4:B12)</f>
        <v>401</v>
      </c>
      <c r="C13" s="22">
        <f t="shared" si="0"/>
        <v>865</v>
      </c>
      <c r="D13" s="23">
        <f>SUM(D4:D12)</f>
        <v>429</v>
      </c>
      <c r="E13" s="22">
        <f>SUM(E4:E12)</f>
        <v>938</v>
      </c>
      <c r="F13" s="22">
        <f>SUM(F4:F12)</f>
        <v>471</v>
      </c>
      <c r="G13" s="22">
        <f>SUM(G4:G12)</f>
        <v>1054</v>
      </c>
      <c r="H13" s="22">
        <f t="shared" ref="H13:K13" si="1">SUM(H4:H12)</f>
        <v>504</v>
      </c>
      <c r="I13" s="22">
        <f t="shared" si="1"/>
        <v>1118</v>
      </c>
      <c r="J13" s="22">
        <f t="shared" si="1"/>
        <v>565</v>
      </c>
      <c r="K13" s="22">
        <f t="shared" si="1"/>
        <v>1211</v>
      </c>
      <c r="L13" s="22">
        <f t="shared" ref="L13" si="2">SUM(L4:L12)</f>
        <v>620</v>
      </c>
      <c r="M13" s="22">
        <f t="shared" ref="M13" si="3">SUM(M4:M12)</f>
        <v>1318</v>
      </c>
      <c r="N13" s="22">
        <f t="shared" ref="N13:P13" si="4">SUM(N4:N12)</f>
        <v>657</v>
      </c>
      <c r="O13" s="22">
        <f t="shared" ref="O13:V13" si="5">SUM(O4:O12)</f>
        <v>1383</v>
      </c>
      <c r="P13" s="22">
        <f t="shared" si="4"/>
        <v>707</v>
      </c>
      <c r="Q13" s="22">
        <f t="shared" si="5"/>
        <v>1496</v>
      </c>
      <c r="R13" s="22">
        <f t="shared" si="5"/>
        <v>737</v>
      </c>
      <c r="S13" s="22">
        <f t="shared" ref="S13:X13" si="6">SUM(S4:S12)</f>
        <v>1570</v>
      </c>
      <c r="T13" s="22">
        <f t="shared" si="5"/>
        <v>774</v>
      </c>
      <c r="U13" s="22">
        <f t="shared" si="6"/>
        <v>1638</v>
      </c>
      <c r="V13" s="22">
        <f t="shared" si="5"/>
        <v>813</v>
      </c>
      <c r="W13" s="22">
        <f t="shared" si="6"/>
        <v>1709</v>
      </c>
      <c r="X13" s="22">
        <f t="shared" si="6"/>
        <v>775</v>
      </c>
      <c r="Y13" s="22">
        <f t="shared" ref="Y13" si="7">SUM(Y4:Y12)</f>
        <v>1616</v>
      </c>
    </row>
    <row r="16" spans="1:25" s="75" customFormat="1" x14ac:dyDescent="0.25">
      <c r="A16" s="114">
        <v>2015</v>
      </c>
      <c r="B16" s="115" t="s">
        <v>71</v>
      </c>
      <c r="C16" s="115" t="s">
        <v>72</v>
      </c>
      <c r="D16" s="115" t="s">
        <v>73</v>
      </c>
      <c r="E16" s="115" t="s">
        <v>80</v>
      </c>
      <c r="F16" s="115" t="s">
        <v>70</v>
      </c>
      <c r="G16" s="115" t="s">
        <v>81</v>
      </c>
      <c r="H16" s="115" t="s">
        <v>82</v>
      </c>
      <c r="I16" s="115" t="s">
        <v>83</v>
      </c>
      <c r="J16" s="116" t="s">
        <v>84</v>
      </c>
      <c r="K16" s="115" t="s">
        <v>85</v>
      </c>
      <c r="L16" s="154" t="s">
        <v>86</v>
      </c>
      <c r="M16" s="156" t="s">
        <v>87</v>
      </c>
    </row>
    <row r="17" spans="1:18" ht="91.5" customHeight="1" x14ac:dyDescent="0.25">
      <c r="A17" s="117" t="s">
        <v>105</v>
      </c>
      <c r="B17" s="176">
        <v>216</v>
      </c>
      <c r="C17" s="176">
        <v>232</v>
      </c>
      <c r="D17" s="176">
        <v>264</v>
      </c>
      <c r="E17" s="177">
        <v>295</v>
      </c>
      <c r="F17" s="177">
        <v>340</v>
      </c>
      <c r="G17" s="177">
        <v>373</v>
      </c>
      <c r="H17" s="177">
        <v>345</v>
      </c>
      <c r="I17" s="177">
        <v>384</v>
      </c>
      <c r="J17" s="177">
        <v>401</v>
      </c>
      <c r="K17" s="177">
        <v>427</v>
      </c>
      <c r="L17" s="178">
        <v>470</v>
      </c>
      <c r="M17" s="179">
        <v>448</v>
      </c>
    </row>
    <row r="18" spans="1:18" x14ac:dyDescent="0.25">
      <c r="A18" s="118"/>
      <c r="B18" s="180"/>
      <c r="C18" s="180"/>
      <c r="D18" s="180"/>
      <c r="E18" s="180"/>
      <c r="F18" s="180"/>
      <c r="G18" s="180"/>
      <c r="H18" s="180"/>
      <c r="I18" s="180"/>
      <c r="J18" s="180"/>
      <c r="K18" s="120"/>
      <c r="L18" s="155"/>
      <c r="M18" s="181"/>
    </row>
    <row r="19" spans="1:18" ht="62.25" customHeight="1" x14ac:dyDescent="0.25">
      <c r="A19" s="119" t="s">
        <v>79</v>
      </c>
      <c r="B19" s="182">
        <v>47</v>
      </c>
      <c r="C19" s="182">
        <v>55</v>
      </c>
      <c r="D19" s="182">
        <v>57</v>
      </c>
      <c r="E19" s="182">
        <v>63</v>
      </c>
      <c r="F19" s="182">
        <v>66</v>
      </c>
      <c r="G19" s="182">
        <v>65</v>
      </c>
      <c r="H19" s="182">
        <v>70</v>
      </c>
      <c r="I19" s="183">
        <v>78</v>
      </c>
      <c r="J19" s="183">
        <v>70</v>
      </c>
      <c r="K19" s="184">
        <v>72</v>
      </c>
      <c r="L19" s="185">
        <v>60</v>
      </c>
      <c r="M19" s="186">
        <v>41</v>
      </c>
      <c r="N19" s="187"/>
      <c r="P19" s="187"/>
      <c r="R19" s="187"/>
    </row>
    <row r="28" spans="1:18" ht="18.75" x14ac:dyDescent="0.3">
      <c r="J28" s="243"/>
    </row>
  </sheetData>
  <mergeCells count="12">
    <mergeCell ref="X2:Y2"/>
    <mergeCell ref="V2:W2"/>
    <mergeCell ref="T2:U2"/>
    <mergeCell ref="R2:S2"/>
    <mergeCell ref="P2:Q2"/>
    <mergeCell ref="B2:C2"/>
    <mergeCell ref="N2:O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scale="4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zoomScaleNormal="100" workbookViewId="0">
      <selection activeCell="N1" sqref="N1"/>
    </sheetView>
  </sheetViews>
  <sheetFormatPr defaultRowHeight="15" x14ac:dyDescent="0.25"/>
  <cols>
    <col min="1" max="1" width="27.7109375" customWidth="1"/>
    <col min="2" max="2" width="12.140625" customWidth="1"/>
  </cols>
  <sheetData>
    <row r="1" spans="1:13" x14ac:dyDescent="0.25">
      <c r="A1" s="269" t="s">
        <v>122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</row>
    <row r="2" spans="1:13" ht="45" x14ac:dyDescent="0.25">
      <c r="A2" s="40" t="s">
        <v>13</v>
      </c>
      <c r="B2" s="41" t="s">
        <v>14</v>
      </c>
      <c r="C2" s="270" t="s">
        <v>25</v>
      </c>
      <c r="D2" s="271"/>
      <c r="E2" s="270" t="s">
        <v>26</v>
      </c>
      <c r="F2" s="272"/>
      <c r="G2" s="272"/>
      <c r="H2" s="271"/>
      <c r="I2" s="270" t="s">
        <v>27</v>
      </c>
      <c r="J2" s="272"/>
      <c r="K2" s="272"/>
      <c r="L2" s="272"/>
      <c r="M2" s="273"/>
    </row>
    <row r="3" spans="1:13" x14ac:dyDescent="0.25">
      <c r="A3" s="11"/>
      <c r="B3" s="42"/>
      <c r="C3" s="43" t="s">
        <v>28</v>
      </c>
      <c r="D3" s="44" t="s">
        <v>29</v>
      </c>
      <c r="E3" s="43" t="s">
        <v>30</v>
      </c>
      <c r="F3" s="45" t="s">
        <v>31</v>
      </c>
      <c r="G3" s="45" t="s">
        <v>32</v>
      </c>
      <c r="H3" s="44" t="s">
        <v>33</v>
      </c>
      <c r="I3" s="43" t="s">
        <v>34</v>
      </c>
      <c r="J3" s="45" t="s">
        <v>35</v>
      </c>
      <c r="K3" s="45" t="s">
        <v>36</v>
      </c>
      <c r="L3" s="45" t="s">
        <v>37</v>
      </c>
      <c r="M3" s="46" t="s">
        <v>38</v>
      </c>
    </row>
    <row r="4" spans="1:13" x14ac:dyDescent="0.25">
      <c r="A4" s="11" t="s">
        <v>15</v>
      </c>
      <c r="B4" s="132">
        <f>SUM(C4+D4)</f>
        <v>2506</v>
      </c>
      <c r="C4" s="47">
        <v>1432</v>
      </c>
      <c r="D4" s="48">
        <v>1074</v>
      </c>
      <c r="E4" s="49">
        <v>414</v>
      </c>
      <c r="F4" s="50">
        <v>1578</v>
      </c>
      <c r="G4" s="50">
        <v>476</v>
      </c>
      <c r="H4" s="51">
        <v>38</v>
      </c>
      <c r="I4" s="47">
        <v>1271</v>
      </c>
      <c r="J4" s="52">
        <v>1203</v>
      </c>
      <c r="K4" s="52">
        <v>75</v>
      </c>
      <c r="L4" s="52">
        <v>0</v>
      </c>
      <c r="M4" s="53">
        <v>0</v>
      </c>
    </row>
    <row r="5" spans="1:13" x14ac:dyDescent="0.25">
      <c r="A5" s="11" t="s">
        <v>17</v>
      </c>
      <c r="B5" s="132">
        <f t="shared" ref="B5:B12" si="0">SUM(C5+D5)</f>
        <v>169</v>
      </c>
      <c r="C5" s="136">
        <v>118</v>
      </c>
      <c r="D5" s="137">
        <v>51</v>
      </c>
      <c r="E5" s="49">
        <v>23</v>
      </c>
      <c r="F5" s="50">
        <v>99</v>
      </c>
      <c r="G5" s="50">
        <v>34</v>
      </c>
      <c r="H5" s="51">
        <v>13</v>
      </c>
      <c r="I5" s="47">
        <v>46</v>
      </c>
      <c r="J5" s="52">
        <v>47</v>
      </c>
      <c r="K5" s="52">
        <v>76</v>
      </c>
      <c r="L5" s="52">
        <v>0</v>
      </c>
      <c r="M5" s="53">
        <v>0</v>
      </c>
    </row>
    <row r="6" spans="1:13" x14ac:dyDescent="0.25">
      <c r="A6" s="11" t="s">
        <v>18</v>
      </c>
      <c r="B6" s="132">
        <f t="shared" si="0"/>
        <v>42</v>
      </c>
      <c r="C6" s="47">
        <v>23</v>
      </c>
      <c r="D6" s="48">
        <v>19</v>
      </c>
      <c r="E6" s="49">
        <v>13</v>
      </c>
      <c r="F6" s="50">
        <v>24</v>
      </c>
      <c r="G6" s="50">
        <v>5</v>
      </c>
      <c r="H6" s="51">
        <v>0</v>
      </c>
      <c r="I6" s="47">
        <v>5</v>
      </c>
      <c r="J6" s="52">
        <v>0</v>
      </c>
      <c r="K6" s="52">
        <v>37</v>
      </c>
      <c r="L6" s="56">
        <v>0</v>
      </c>
      <c r="M6" s="53">
        <v>0</v>
      </c>
    </row>
    <row r="7" spans="1:13" s="157" customFormat="1" x14ac:dyDescent="0.25">
      <c r="A7" s="244" t="s">
        <v>16</v>
      </c>
      <c r="B7" s="132">
        <f t="shared" si="0"/>
        <v>205</v>
      </c>
      <c r="C7" s="245">
        <v>149</v>
      </c>
      <c r="D7" s="246">
        <v>56</v>
      </c>
      <c r="E7" s="247">
        <v>21</v>
      </c>
      <c r="F7" s="248">
        <v>122</v>
      </c>
      <c r="G7" s="248">
        <v>49</v>
      </c>
      <c r="H7" s="249">
        <v>13</v>
      </c>
      <c r="I7" s="245">
        <v>3</v>
      </c>
      <c r="J7" s="250">
        <v>189</v>
      </c>
      <c r="K7" s="250">
        <v>10</v>
      </c>
      <c r="L7" s="250">
        <v>0</v>
      </c>
      <c r="M7" s="251">
        <v>3</v>
      </c>
    </row>
    <row r="8" spans="1:13" x14ac:dyDescent="0.25">
      <c r="A8" s="11" t="s">
        <v>74</v>
      </c>
      <c r="B8" s="132">
        <f t="shared" si="0"/>
        <v>45</v>
      </c>
      <c r="C8" s="54">
        <v>36</v>
      </c>
      <c r="D8" s="48">
        <v>9</v>
      </c>
      <c r="E8" s="55">
        <v>10</v>
      </c>
      <c r="F8" s="50">
        <v>21</v>
      </c>
      <c r="G8" s="50">
        <v>10</v>
      </c>
      <c r="H8" s="51">
        <v>4</v>
      </c>
      <c r="I8" s="54">
        <v>0</v>
      </c>
      <c r="J8" s="52">
        <v>0</v>
      </c>
      <c r="K8" s="52">
        <v>31</v>
      </c>
      <c r="L8" s="52">
        <v>0</v>
      </c>
      <c r="M8" s="53">
        <v>14</v>
      </c>
    </row>
    <row r="9" spans="1:13" ht="14.45" x14ac:dyDescent="0.3">
      <c r="A9" s="14" t="s">
        <v>75</v>
      </c>
      <c r="B9" s="132">
        <f>SUM(C9+D9)</f>
        <v>36</v>
      </c>
      <c r="C9" s="54">
        <v>27</v>
      </c>
      <c r="D9" s="48">
        <v>9</v>
      </c>
      <c r="E9" s="49">
        <v>5</v>
      </c>
      <c r="F9" s="50">
        <v>19</v>
      </c>
      <c r="G9" s="50">
        <v>12</v>
      </c>
      <c r="H9" s="51">
        <v>0</v>
      </c>
      <c r="I9" s="47">
        <v>1</v>
      </c>
      <c r="J9" s="52">
        <v>9</v>
      </c>
      <c r="K9" s="52">
        <v>18</v>
      </c>
      <c r="L9" s="52">
        <v>0</v>
      </c>
      <c r="M9" s="211">
        <v>8</v>
      </c>
    </row>
    <row r="10" spans="1:13" ht="14.45" x14ac:dyDescent="0.3">
      <c r="A10" s="11" t="s">
        <v>76</v>
      </c>
      <c r="B10" s="132">
        <f t="shared" si="0"/>
        <v>253</v>
      </c>
      <c r="C10" s="49">
        <v>190</v>
      </c>
      <c r="D10" s="51">
        <v>63</v>
      </c>
      <c r="E10" s="49">
        <v>53</v>
      </c>
      <c r="F10" s="50">
        <v>125</v>
      </c>
      <c r="G10" s="50">
        <v>65</v>
      </c>
      <c r="H10" s="51">
        <v>10</v>
      </c>
      <c r="I10" s="224">
        <v>71</v>
      </c>
      <c r="J10" s="208">
        <v>177</v>
      </c>
      <c r="K10" s="208">
        <v>0</v>
      </c>
      <c r="L10" s="208">
        <v>0</v>
      </c>
      <c r="M10" s="225">
        <v>5</v>
      </c>
    </row>
    <row r="11" spans="1:13" s="24" customFormat="1" ht="14.45" x14ac:dyDescent="0.3">
      <c r="A11" s="203" t="s">
        <v>77</v>
      </c>
      <c r="B11" s="204">
        <f t="shared" si="0"/>
        <v>242</v>
      </c>
      <c r="C11" s="205">
        <v>165</v>
      </c>
      <c r="D11" s="206">
        <v>77</v>
      </c>
      <c r="E11" s="207">
        <v>32</v>
      </c>
      <c r="F11" s="208">
        <v>144</v>
      </c>
      <c r="G11" s="208">
        <v>62</v>
      </c>
      <c r="H11" s="209">
        <v>4</v>
      </c>
      <c r="I11" s="205">
        <v>58</v>
      </c>
      <c r="J11" s="210">
        <v>0</v>
      </c>
      <c r="K11" s="210">
        <v>184</v>
      </c>
      <c r="L11" s="210">
        <v>0</v>
      </c>
      <c r="M11" s="211">
        <v>0</v>
      </c>
    </row>
    <row r="12" spans="1:13" x14ac:dyDescent="0.25">
      <c r="A12" s="11" t="s">
        <v>19</v>
      </c>
      <c r="B12" s="132">
        <f t="shared" si="0"/>
        <v>127</v>
      </c>
      <c r="C12" s="54">
        <v>90</v>
      </c>
      <c r="D12" s="48">
        <v>37</v>
      </c>
      <c r="E12" s="55">
        <v>8</v>
      </c>
      <c r="F12" s="50">
        <v>72</v>
      </c>
      <c r="G12" s="50">
        <v>43</v>
      </c>
      <c r="H12" s="51">
        <v>4</v>
      </c>
      <c r="I12" s="54">
        <v>28</v>
      </c>
      <c r="J12" s="52">
        <v>98</v>
      </c>
      <c r="K12" s="52">
        <v>0</v>
      </c>
      <c r="L12" s="52">
        <v>0</v>
      </c>
      <c r="M12" s="53">
        <v>1</v>
      </c>
    </row>
    <row r="13" spans="1:13" x14ac:dyDescent="0.25">
      <c r="A13" s="16" t="s">
        <v>20</v>
      </c>
      <c r="B13" s="132">
        <f t="shared" ref="B13:M13" si="1">SUM(B4:B12)</f>
        <v>3625</v>
      </c>
      <c r="C13" s="57">
        <f t="shared" si="1"/>
        <v>2230</v>
      </c>
      <c r="D13" s="58">
        <f t="shared" si="1"/>
        <v>1395</v>
      </c>
      <c r="E13" s="57">
        <f t="shared" si="1"/>
        <v>579</v>
      </c>
      <c r="F13" s="59">
        <f t="shared" si="1"/>
        <v>2204</v>
      </c>
      <c r="G13" s="60">
        <f t="shared" si="1"/>
        <v>756</v>
      </c>
      <c r="H13" s="58">
        <f t="shared" si="1"/>
        <v>86</v>
      </c>
      <c r="I13" s="57">
        <f t="shared" si="1"/>
        <v>1483</v>
      </c>
      <c r="J13" s="59">
        <f t="shared" si="1"/>
        <v>1723</v>
      </c>
      <c r="K13" s="59">
        <f t="shared" si="1"/>
        <v>431</v>
      </c>
      <c r="L13" s="59">
        <f t="shared" si="1"/>
        <v>0</v>
      </c>
      <c r="M13" s="61">
        <f t="shared" si="1"/>
        <v>31</v>
      </c>
    </row>
    <row r="15" spans="1:13" ht="14.45" x14ac:dyDescent="0.3">
      <c r="B15" s="62" t="s">
        <v>39</v>
      </c>
    </row>
    <row r="17" spans="2:14" ht="14.45" x14ac:dyDescent="0.3">
      <c r="B17" s="63" t="s">
        <v>34</v>
      </c>
      <c r="C17" s="64" t="s">
        <v>40</v>
      </c>
      <c r="D17" s="65"/>
      <c r="E17" s="66"/>
      <c r="F17" s="66"/>
      <c r="G17" s="67"/>
      <c r="H17" s="67"/>
      <c r="I17" s="67"/>
      <c r="J17" s="67"/>
      <c r="K17" s="67"/>
      <c r="L17" s="67"/>
      <c r="M17" s="54"/>
      <c r="N17" s="68"/>
    </row>
    <row r="18" spans="2:14" ht="14.45" x14ac:dyDescent="0.3">
      <c r="B18" s="69" t="s">
        <v>35</v>
      </c>
      <c r="C18" s="70" t="s">
        <v>41</v>
      </c>
      <c r="D18" s="70"/>
      <c r="E18" s="67"/>
      <c r="F18" s="67"/>
      <c r="G18" s="67"/>
      <c r="H18" s="67"/>
      <c r="I18" s="67"/>
      <c r="J18" s="67"/>
      <c r="K18" s="67"/>
      <c r="L18" s="67"/>
      <c r="M18" s="54"/>
      <c r="N18" s="68"/>
    </row>
    <row r="19" spans="2:14" ht="14.45" x14ac:dyDescent="0.3">
      <c r="B19" s="69" t="s">
        <v>36</v>
      </c>
      <c r="C19" s="70" t="s">
        <v>42</v>
      </c>
      <c r="D19" s="70"/>
      <c r="E19" s="67"/>
      <c r="F19" s="67"/>
      <c r="G19" s="67"/>
      <c r="H19" s="67"/>
      <c r="I19" s="67"/>
      <c r="J19" s="67"/>
      <c r="K19" s="67"/>
      <c r="L19" s="67"/>
      <c r="M19" s="54"/>
      <c r="N19" s="68"/>
    </row>
    <row r="20" spans="2:14" ht="14.45" x14ac:dyDescent="0.3">
      <c r="B20" s="71" t="s">
        <v>43</v>
      </c>
      <c r="C20" s="72"/>
      <c r="D20" s="72"/>
      <c r="E20" s="73"/>
      <c r="F20" s="73"/>
      <c r="G20" s="73"/>
      <c r="H20" s="73"/>
      <c r="I20" s="73"/>
      <c r="J20" s="73"/>
      <c r="K20" s="73"/>
      <c r="L20" s="73"/>
      <c r="M20" s="74"/>
      <c r="N20" s="68"/>
    </row>
    <row r="21" spans="2:14" ht="14.45" x14ac:dyDescent="0.3">
      <c r="B21" s="75"/>
    </row>
  </sheetData>
  <mergeCells count="4">
    <mergeCell ref="A1:M1"/>
    <mergeCell ref="C2:D2"/>
    <mergeCell ref="E2:H2"/>
    <mergeCell ref="I2:M2"/>
  </mergeCells>
  <pageMargins left="0.7" right="0.7" top="0.75" bottom="0.75" header="0.3" footer="0.3"/>
  <pageSetup paperSize="9" scale="9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zoomScaleNormal="100" workbookViewId="0">
      <selection activeCell="I1" sqref="I1"/>
    </sheetView>
  </sheetViews>
  <sheetFormatPr defaultRowHeight="15" x14ac:dyDescent="0.25"/>
  <cols>
    <col min="1" max="1" width="24.5703125" customWidth="1"/>
    <col min="2" max="3" width="16" customWidth="1"/>
    <col min="4" max="4" width="20.85546875" style="98" customWidth="1"/>
    <col min="5" max="5" width="17.28515625" style="98" customWidth="1"/>
    <col min="6" max="6" width="19.140625" style="98" customWidth="1"/>
    <col min="7" max="7" width="14.28515625" customWidth="1"/>
    <col min="8" max="8" width="14.85546875" customWidth="1"/>
  </cols>
  <sheetData>
    <row r="1" spans="1:10" ht="16.5" thickTop="1" thickBot="1" x14ac:dyDescent="0.3">
      <c r="A1" s="39" t="s">
        <v>123</v>
      </c>
      <c r="B1" s="76"/>
      <c r="C1" s="77"/>
      <c r="D1" s="227"/>
      <c r="E1" s="227"/>
      <c r="F1" s="227"/>
      <c r="G1" s="227"/>
      <c r="H1" s="228"/>
    </row>
    <row r="2" spans="1:10" ht="45" customHeight="1" thickTop="1" thickBot="1" x14ac:dyDescent="0.3">
      <c r="A2" s="78" t="s">
        <v>13</v>
      </c>
      <c r="B2" s="79" t="s">
        <v>44</v>
      </c>
      <c r="C2" s="79"/>
      <c r="D2" s="80"/>
      <c r="E2" s="274" t="s">
        <v>45</v>
      </c>
      <c r="F2" s="275"/>
      <c r="G2" s="274" t="s">
        <v>46</v>
      </c>
      <c r="H2" s="275"/>
    </row>
    <row r="3" spans="1:10" ht="30.75" thickBot="1" x14ac:dyDescent="0.3">
      <c r="A3" s="38"/>
      <c r="B3" s="81" t="s">
        <v>47</v>
      </c>
      <c r="C3" s="82" t="s">
        <v>48</v>
      </c>
      <c r="D3" s="37" t="s">
        <v>49</v>
      </c>
      <c r="E3" s="36" t="s">
        <v>48</v>
      </c>
      <c r="F3" s="37" t="s">
        <v>49</v>
      </c>
      <c r="G3" s="36" t="s">
        <v>24</v>
      </c>
      <c r="H3" s="37" t="s">
        <v>23</v>
      </c>
    </row>
    <row r="4" spans="1:10" s="24" customFormat="1" x14ac:dyDescent="0.25">
      <c r="A4" s="138" t="s">
        <v>22</v>
      </c>
      <c r="B4" s="148">
        <v>256</v>
      </c>
      <c r="C4" s="149">
        <v>512</v>
      </c>
      <c r="D4" s="150">
        <v>607</v>
      </c>
      <c r="E4" s="151">
        <v>427</v>
      </c>
      <c r="F4" s="150">
        <v>802</v>
      </c>
      <c r="G4" s="139">
        <f>SUM(B4+E4)</f>
        <v>683</v>
      </c>
      <c r="H4" s="140">
        <f>SUM(D4+F4)</f>
        <v>1409</v>
      </c>
    </row>
    <row r="5" spans="1:10" x14ac:dyDescent="0.25">
      <c r="A5" s="29" t="s">
        <v>17</v>
      </c>
      <c r="B5" s="30">
        <v>13</v>
      </c>
      <c r="C5" s="85">
        <v>26</v>
      </c>
      <c r="D5" s="86">
        <v>31</v>
      </c>
      <c r="E5" s="87">
        <v>7</v>
      </c>
      <c r="F5" s="86">
        <v>20</v>
      </c>
      <c r="G5" s="134">
        <f t="shared" ref="G5:G12" si="0">SUM(B5+E5)</f>
        <v>20</v>
      </c>
      <c r="H5" s="133">
        <f t="shared" ref="H5:H12" si="1">SUM(D5+F5)</f>
        <v>51</v>
      </c>
    </row>
    <row r="6" spans="1:10" x14ac:dyDescent="0.25">
      <c r="A6" s="83" t="s">
        <v>18</v>
      </c>
      <c r="B6" s="31">
        <v>0</v>
      </c>
      <c r="C6" s="85">
        <v>0</v>
      </c>
      <c r="D6" s="86">
        <v>0</v>
      </c>
      <c r="E6" s="87">
        <v>11</v>
      </c>
      <c r="F6" s="86">
        <v>17</v>
      </c>
      <c r="G6" s="134">
        <f t="shared" si="0"/>
        <v>11</v>
      </c>
      <c r="H6" s="133">
        <f t="shared" si="1"/>
        <v>17</v>
      </c>
    </row>
    <row r="7" spans="1:10" s="24" customFormat="1" x14ac:dyDescent="0.25">
      <c r="A7" s="138" t="s">
        <v>16</v>
      </c>
      <c r="B7" s="242">
        <v>0</v>
      </c>
      <c r="C7" s="93">
        <v>0</v>
      </c>
      <c r="D7" s="94">
        <v>0</v>
      </c>
      <c r="E7" s="95">
        <v>4</v>
      </c>
      <c r="F7" s="94">
        <v>12</v>
      </c>
      <c r="G7" s="139">
        <f t="shared" si="0"/>
        <v>4</v>
      </c>
      <c r="H7" s="140">
        <f t="shared" si="1"/>
        <v>12</v>
      </c>
    </row>
    <row r="8" spans="1:10" s="24" customFormat="1" x14ac:dyDescent="0.25">
      <c r="A8" s="92" t="s">
        <v>74</v>
      </c>
      <c r="B8" s="28">
        <v>0</v>
      </c>
      <c r="C8" s="93">
        <v>0</v>
      </c>
      <c r="D8" s="94">
        <v>0</v>
      </c>
      <c r="E8" s="95">
        <v>1</v>
      </c>
      <c r="F8" s="94">
        <v>1</v>
      </c>
      <c r="G8" s="139">
        <f>SUM(B8+E8)</f>
        <v>1</v>
      </c>
      <c r="H8" s="140">
        <f>SUM(D8+F8)</f>
        <v>1</v>
      </c>
    </row>
    <row r="9" spans="1:10" ht="14.25" customHeight="1" x14ac:dyDescent="0.25">
      <c r="A9" s="83" t="s">
        <v>75</v>
      </c>
      <c r="B9" s="84">
        <v>0</v>
      </c>
      <c r="C9" s="88">
        <v>0</v>
      </c>
      <c r="D9" s="89">
        <v>0</v>
      </c>
      <c r="E9" s="90">
        <v>3</v>
      </c>
      <c r="F9" s="89">
        <v>9</v>
      </c>
      <c r="G9" s="139">
        <f>SUM(B9+E9)</f>
        <v>3</v>
      </c>
      <c r="H9" s="140">
        <f>SUM(D9+F9)</f>
        <v>9</v>
      </c>
    </row>
    <row r="10" spans="1:10" x14ac:dyDescent="0.25">
      <c r="A10" s="189" t="s">
        <v>78</v>
      </c>
      <c r="B10" s="190">
        <v>7</v>
      </c>
      <c r="C10" s="191">
        <v>14</v>
      </c>
      <c r="D10" s="192">
        <v>9</v>
      </c>
      <c r="E10" s="193">
        <v>4</v>
      </c>
      <c r="F10" s="192">
        <v>9</v>
      </c>
      <c r="G10" s="194">
        <f t="shared" si="0"/>
        <v>11</v>
      </c>
      <c r="H10" s="195">
        <f t="shared" si="1"/>
        <v>18</v>
      </c>
    </row>
    <row r="11" spans="1:10" x14ac:dyDescent="0.25">
      <c r="A11" s="83" t="s">
        <v>77</v>
      </c>
      <c r="B11" s="31">
        <v>5</v>
      </c>
      <c r="C11" s="85">
        <v>10</v>
      </c>
      <c r="D11" s="86">
        <v>14</v>
      </c>
      <c r="E11" s="87">
        <v>19</v>
      </c>
      <c r="F11" s="86">
        <v>38</v>
      </c>
      <c r="G11" s="134">
        <f t="shared" si="0"/>
        <v>24</v>
      </c>
      <c r="H11" s="133">
        <f t="shared" si="1"/>
        <v>52</v>
      </c>
    </row>
    <row r="12" spans="1:10" s="157" customFormat="1" ht="15.75" thickBot="1" x14ac:dyDescent="0.3">
      <c r="A12" s="216" t="s">
        <v>19</v>
      </c>
      <c r="B12" s="217">
        <v>5</v>
      </c>
      <c r="C12" s="218">
        <v>10</v>
      </c>
      <c r="D12" s="219">
        <v>15</v>
      </c>
      <c r="E12" s="220">
        <v>13</v>
      </c>
      <c r="F12" s="219">
        <v>32</v>
      </c>
      <c r="G12" s="221">
        <f t="shared" si="0"/>
        <v>18</v>
      </c>
      <c r="H12" s="222">
        <f t="shared" si="1"/>
        <v>47</v>
      </c>
    </row>
    <row r="13" spans="1:10" ht="15.75" thickBot="1" x14ac:dyDescent="0.3">
      <c r="A13" s="96" t="s">
        <v>20</v>
      </c>
      <c r="B13" s="97">
        <f>SUM(B4:B12)</f>
        <v>286</v>
      </c>
      <c r="C13" s="97">
        <f t="shared" ref="C13:H13" si="2">SUM(C4:C12)</f>
        <v>572</v>
      </c>
      <c r="D13" s="97">
        <f t="shared" si="2"/>
        <v>676</v>
      </c>
      <c r="E13" s="97">
        <f t="shared" si="2"/>
        <v>489</v>
      </c>
      <c r="F13" s="97">
        <f t="shared" si="2"/>
        <v>940</v>
      </c>
      <c r="G13" s="97">
        <f t="shared" si="2"/>
        <v>775</v>
      </c>
      <c r="H13" s="147">
        <f t="shared" si="2"/>
        <v>1616</v>
      </c>
      <c r="I13" s="146"/>
      <c r="J13" s="145"/>
    </row>
    <row r="29" spans="8:8" ht="18.75" x14ac:dyDescent="0.3">
      <c r="H29" s="243"/>
    </row>
  </sheetData>
  <mergeCells count="2">
    <mergeCell ref="E2:F2"/>
    <mergeCell ref="G2:H2"/>
  </mergeCells>
  <pageMargins left="0.7" right="0.7" top="0.75" bottom="0.75" header="0.3" footer="0.3"/>
  <pageSetup paperSize="9" scale="9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Normal="100" workbookViewId="0">
      <pane ySplit="2" topLeftCell="A3" activePane="bottomLeft" state="frozenSplit"/>
      <selection pane="bottomLeft" activeCell="C1" sqref="C1"/>
    </sheetView>
  </sheetViews>
  <sheetFormatPr defaultRowHeight="15" x14ac:dyDescent="0.25"/>
  <cols>
    <col min="1" max="1" width="24.5703125" customWidth="1"/>
    <col min="2" max="2" width="24" customWidth="1"/>
    <col min="3" max="3" width="20.7109375" customWidth="1"/>
    <col min="4" max="4" width="19" customWidth="1"/>
    <col min="5" max="5" width="20.5703125" customWidth="1"/>
    <col min="6" max="6" width="20.140625" customWidth="1"/>
    <col min="7" max="7" width="22.28515625" customWidth="1"/>
    <col min="8" max="9" width="22.140625" customWidth="1"/>
  </cols>
  <sheetData>
    <row r="1" spans="1:2" ht="16.5" thickTop="1" thickBot="1" x14ac:dyDescent="0.3">
      <c r="A1" s="39" t="s">
        <v>124</v>
      </c>
      <c r="B1" s="113"/>
    </row>
    <row r="2" spans="1:2" ht="16.5" customHeight="1" thickTop="1" thickBot="1" x14ac:dyDescent="0.3">
      <c r="A2" s="112" t="s">
        <v>118</v>
      </c>
      <c r="B2" s="111"/>
    </row>
    <row r="3" spans="1:2" x14ac:dyDescent="0.25">
      <c r="A3" s="38"/>
      <c r="B3" s="110"/>
    </row>
    <row r="4" spans="1:2" x14ac:dyDescent="0.25">
      <c r="A4" s="103" t="s">
        <v>15</v>
      </c>
      <c r="B4" s="142">
        <v>2506</v>
      </c>
    </row>
    <row r="5" spans="1:2" x14ac:dyDescent="0.25">
      <c r="A5" s="107"/>
      <c r="B5" s="108"/>
    </row>
    <row r="6" spans="1:2" x14ac:dyDescent="0.25">
      <c r="A6" s="103" t="s">
        <v>17</v>
      </c>
      <c r="B6" s="85"/>
    </row>
    <row r="7" spans="1:2" x14ac:dyDescent="0.25">
      <c r="A7" s="102" t="s">
        <v>52</v>
      </c>
      <c r="B7" s="91">
        <v>88</v>
      </c>
    </row>
    <row r="8" spans="1:2" x14ac:dyDescent="0.25">
      <c r="A8" s="102" t="s">
        <v>51</v>
      </c>
      <c r="B8" s="91">
        <v>49</v>
      </c>
    </row>
    <row r="9" spans="1:2" x14ac:dyDescent="0.25">
      <c r="A9" s="122" t="s">
        <v>50</v>
      </c>
      <c r="B9" s="85">
        <v>32</v>
      </c>
    </row>
    <row r="10" spans="1:2" x14ac:dyDescent="0.25">
      <c r="A10" s="130"/>
      <c r="B10" s="109"/>
    </row>
    <row r="11" spans="1:2" x14ac:dyDescent="0.25">
      <c r="A11" s="130" t="s">
        <v>18</v>
      </c>
      <c r="B11" s="85"/>
    </row>
    <row r="12" spans="1:2" x14ac:dyDescent="0.25">
      <c r="A12" s="29" t="s">
        <v>62</v>
      </c>
      <c r="B12" s="85">
        <v>6</v>
      </c>
    </row>
    <row r="13" spans="1:2" x14ac:dyDescent="0.25">
      <c r="A13" s="29" t="s">
        <v>61</v>
      </c>
      <c r="B13" s="85">
        <v>8</v>
      </c>
    </row>
    <row r="14" spans="1:2" x14ac:dyDescent="0.25">
      <c r="A14" s="29" t="s">
        <v>60</v>
      </c>
      <c r="B14" s="85">
        <v>11</v>
      </c>
    </row>
    <row r="15" spans="1:2" x14ac:dyDescent="0.25">
      <c r="A15" s="29" t="s">
        <v>59</v>
      </c>
      <c r="B15" s="85">
        <v>17</v>
      </c>
    </row>
    <row r="16" spans="1:2" x14ac:dyDescent="0.25">
      <c r="A16" s="107"/>
      <c r="B16" s="108"/>
    </row>
    <row r="17" spans="1:7" ht="14.45" x14ac:dyDescent="0.3">
      <c r="A17" s="103" t="s">
        <v>16</v>
      </c>
      <c r="B17" s="85"/>
    </row>
    <row r="18" spans="1:7" ht="14.45" x14ac:dyDescent="0.3">
      <c r="A18" s="104" t="s">
        <v>67</v>
      </c>
      <c r="B18" s="85">
        <v>14</v>
      </c>
    </row>
    <row r="19" spans="1:7" ht="14.45" x14ac:dyDescent="0.3">
      <c r="A19" s="104" t="s">
        <v>68</v>
      </c>
      <c r="B19" s="85">
        <v>191</v>
      </c>
    </row>
    <row r="20" spans="1:7" ht="14.45" x14ac:dyDescent="0.3">
      <c r="A20" s="107"/>
      <c r="B20" s="108"/>
    </row>
    <row r="21" spans="1:7" ht="14.45" x14ac:dyDescent="0.3">
      <c r="A21" s="103" t="s">
        <v>74</v>
      </c>
      <c r="B21" s="85"/>
    </row>
    <row r="22" spans="1:7" ht="14.45" x14ac:dyDescent="0.3">
      <c r="A22" s="29" t="s">
        <v>55</v>
      </c>
      <c r="B22" s="85">
        <v>41</v>
      </c>
    </row>
    <row r="23" spans="1:7" ht="14.45" x14ac:dyDescent="0.3">
      <c r="A23" s="29" t="s">
        <v>54</v>
      </c>
      <c r="B23" s="85">
        <v>3</v>
      </c>
    </row>
    <row r="24" spans="1:7" ht="14.45" x14ac:dyDescent="0.3">
      <c r="A24" s="29" t="s">
        <v>53</v>
      </c>
      <c r="B24" s="85">
        <v>1</v>
      </c>
    </row>
    <row r="25" spans="1:7" ht="14.45" x14ac:dyDescent="0.3">
      <c r="A25" s="107"/>
      <c r="B25" s="108"/>
    </row>
    <row r="26" spans="1:7" ht="14.45" x14ac:dyDescent="0.3">
      <c r="A26" s="103" t="s">
        <v>75</v>
      </c>
      <c r="B26" s="88"/>
    </row>
    <row r="27" spans="1:7" ht="14.45" x14ac:dyDescent="0.3">
      <c r="A27" s="104" t="s">
        <v>56</v>
      </c>
      <c r="B27" s="88">
        <v>17</v>
      </c>
    </row>
    <row r="28" spans="1:7" ht="14.45" x14ac:dyDescent="0.3">
      <c r="A28" s="104" t="s">
        <v>57</v>
      </c>
      <c r="B28" s="88">
        <v>0</v>
      </c>
    </row>
    <row r="29" spans="1:7" ht="18.75" x14ac:dyDescent="0.3">
      <c r="A29" s="104" t="s">
        <v>58</v>
      </c>
      <c r="B29" s="88">
        <v>19</v>
      </c>
      <c r="G29" s="243"/>
    </row>
    <row r="30" spans="1:7" ht="14.45" x14ac:dyDescent="0.3">
      <c r="A30" s="107"/>
      <c r="B30" s="108"/>
    </row>
    <row r="31" spans="1:7" x14ac:dyDescent="0.25">
      <c r="A31" s="103" t="s">
        <v>21</v>
      </c>
      <c r="B31" s="85"/>
    </row>
    <row r="32" spans="1:7" x14ac:dyDescent="0.25">
      <c r="A32" s="29" t="s">
        <v>64</v>
      </c>
      <c r="B32" s="85">
        <v>11</v>
      </c>
    </row>
    <row r="33" spans="1:2" x14ac:dyDescent="0.25">
      <c r="A33" s="29" t="s">
        <v>63</v>
      </c>
      <c r="B33" s="85">
        <v>55</v>
      </c>
    </row>
    <row r="34" spans="1:2" x14ac:dyDescent="0.25">
      <c r="A34" s="29" t="s">
        <v>93</v>
      </c>
      <c r="B34" s="85">
        <v>55</v>
      </c>
    </row>
    <row r="35" spans="1:2" x14ac:dyDescent="0.25">
      <c r="A35" s="29" t="s">
        <v>92</v>
      </c>
      <c r="B35" s="85">
        <v>89</v>
      </c>
    </row>
    <row r="36" spans="1:2" x14ac:dyDescent="0.25">
      <c r="A36" s="29" t="s">
        <v>65</v>
      </c>
      <c r="B36" s="85">
        <v>43</v>
      </c>
    </row>
    <row r="37" spans="1:2" x14ac:dyDescent="0.25">
      <c r="A37" s="101"/>
      <c r="B37" s="88"/>
    </row>
    <row r="38" spans="1:2" x14ac:dyDescent="0.25">
      <c r="A38" s="103" t="s">
        <v>77</v>
      </c>
      <c r="B38" s="85"/>
    </row>
    <row r="39" spans="1:2" x14ac:dyDescent="0.25">
      <c r="A39" s="29" t="s">
        <v>94</v>
      </c>
      <c r="B39" s="223">
        <v>215</v>
      </c>
    </row>
    <row r="40" spans="1:2" x14ac:dyDescent="0.25">
      <c r="A40" s="29" t="s">
        <v>66</v>
      </c>
      <c r="B40" s="223">
        <v>27</v>
      </c>
    </row>
    <row r="41" spans="1:2" x14ac:dyDescent="0.25">
      <c r="A41" s="101"/>
      <c r="B41" s="88"/>
    </row>
    <row r="42" spans="1:2" x14ac:dyDescent="0.25">
      <c r="A42" s="106" t="s">
        <v>19</v>
      </c>
      <c r="B42" s="85"/>
    </row>
    <row r="43" spans="1:2" s="24" customFormat="1" x14ac:dyDescent="0.25">
      <c r="A43" s="201" t="s">
        <v>96</v>
      </c>
      <c r="B43" s="93">
        <v>118</v>
      </c>
    </row>
    <row r="44" spans="1:2" x14ac:dyDescent="0.25">
      <c r="A44" s="105" t="s">
        <v>95</v>
      </c>
      <c r="B44" s="85">
        <v>4</v>
      </c>
    </row>
    <row r="45" spans="1:2" x14ac:dyDescent="0.25">
      <c r="A45" s="84" t="s">
        <v>69</v>
      </c>
      <c r="B45" s="88">
        <v>5</v>
      </c>
    </row>
    <row r="46" spans="1:2" ht="15.75" thickBot="1" x14ac:dyDescent="0.3">
      <c r="A46" s="101"/>
      <c r="B46" s="88"/>
    </row>
    <row r="47" spans="1:2" ht="15.75" thickBot="1" x14ac:dyDescent="0.3">
      <c r="A47" s="100" t="s">
        <v>20</v>
      </c>
      <c r="B47" s="99">
        <f>SUM(B4:B46)</f>
        <v>3625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Dec</vt:lpstr>
      <vt:lpstr>Jan to December 2015 Homeless</vt:lpstr>
      <vt:lpstr>Jan to Dec 2015 Families</vt:lpstr>
      <vt:lpstr>21-27 Dec</vt:lpstr>
      <vt:lpstr>21-27 Dec Family Breakdown</vt:lpstr>
      <vt:lpstr>21 - 27 Dec County Breakdown </vt:lpstr>
      <vt:lpstr>'21 - 27 Dec County Breakdown '!Print_Area</vt:lpstr>
      <vt:lpstr>'21-27 Dec Family Breakdown'!Print_Area</vt:lpstr>
      <vt:lpstr>Dec!Print_Area</vt:lpstr>
      <vt:lpstr>'Jan to December 2015 Homeless'!Print_Area</vt:lpstr>
    </vt:vector>
  </TitlesOfParts>
  <Company>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Groarke - (DECLG)</dc:creator>
  <cp:lastModifiedBy>Anne Fenton - (DECLG)</cp:lastModifiedBy>
  <cp:lastPrinted>2016-01-26T09:02:14Z</cp:lastPrinted>
  <dcterms:created xsi:type="dcterms:W3CDTF">2014-09-25T07:37:06Z</dcterms:created>
  <dcterms:modified xsi:type="dcterms:W3CDTF">2016-02-11T10:49:17Z</dcterms:modified>
</cp:coreProperties>
</file>