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ushek/Documents/Work/Practice/Demo Solution/SmartHomeDemo/"/>
    </mc:Choice>
  </mc:AlternateContent>
  <xr:revisionPtr revIDLastSave="0" documentId="13_ncr:1_{E7A67C6A-036F-C24A-B993-B908BC3C784F}" xr6:coauthVersionLast="45" xr6:coauthVersionMax="45" xr10:uidLastSave="{00000000-0000-0000-0000-000000000000}"/>
  <bookViews>
    <workbookView xWindow="80" yWindow="460" windowWidth="26540" windowHeight="26780" xr2:uid="{B79207C9-178C-7C42-9F72-88FC3324FF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5" i="1" l="1"/>
  <c r="B24" i="1"/>
  <c r="B22" i="1"/>
  <c r="B21" i="1"/>
  <c r="B20" i="1"/>
  <c r="B19" i="1"/>
</calcChain>
</file>

<file path=xl/sharedStrings.xml><?xml version="1.0" encoding="utf-8"?>
<sst xmlns="http://schemas.openxmlformats.org/spreadsheetml/2006/main" count="28" uniqueCount="28">
  <si>
    <t>Parameter</t>
  </si>
  <si>
    <t>Value</t>
  </si>
  <si>
    <t>AWS Region</t>
  </si>
  <si>
    <t>Git Repository URL</t>
  </si>
  <si>
    <t>GitHub Token</t>
  </si>
  <si>
    <t>Thing Name</t>
  </si>
  <si>
    <t>Device Serial Number</t>
  </si>
  <si>
    <t>MQTT Endpoint</t>
  </si>
  <si>
    <t>Cognito Web Client ID</t>
  </si>
  <si>
    <t>Cognito User Pool ID</t>
  </si>
  <si>
    <t>Smart Home Skill ID</t>
  </si>
  <si>
    <t>Subdomain</t>
  </si>
  <si>
    <t>Cognito Alexa App Client ID</t>
  </si>
  <si>
    <t>Cognito Alexa App Client Secret</t>
  </si>
  <si>
    <t>Web Authorization URL</t>
  </si>
  <si>
    <t>Vendor ID</t>
  </si>
  <si>
    <t>Access Token URI</t>
  </si>
  <si>
    <t>Callbak URL(s)</t>
  </si>
  <si>
    <t>Signout URL</t>
  </si>
  <si>
    <t>arn:alexa:smarthome:drs:sensor:4fbc3d24-a7f8-4c6c-aadf-09ab99344c84</t>
  </si>
  <si>
    <t>AWS IoT Rule</t>
  </si>
  <si>
    <t>API Gateway Endpoint</t>
  </si>
  <si>
    <t>Cognito Authorization URL</t>
  </si>
  <si>
    <t>us-east-1</t>
  </si>
  <si>
    <t>LWA Client ID</t>
  </si>
  <si>
    <t>LWA Secret Key</t>
  </si>
  <si>
    <t>Web App URL</t>
  </si>
  <si>
    <t>Dash Replenishment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</si>
</sst>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 applyProtection="1">
      <alignment horizontal="left" vertical="center" wrapText="1"/>
      <protection locked="0"/>
    </xf>
    <xf numFmtId="0" fontId="2" fillId="0" borderId="1" xfId="1" applyBorder="1" applyAlignment="1" applyProtection="1">
      <alignment horizontal="left" vertical="center" wrapText="1"/>
      <protection locked="0"/>
    </xf>
    <xf numFmtId="0" fontId="2" fillId="0" borderId="1" xfId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11" fontId="0" fillId="0" borderId="0" xfId="0" applyNumberFormat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F20D5-70E8-984B-96C4-4F661194EDA8}">
  <dimension ref="A1:B27"/>
  <sheetViews>
    <sheetView tabSelected="1" workbookViewId="0">
      <selection activeCell="B2" sqref="B2:B17"/>
    </sheetView>
  </sheetViews>
  <sheetFormatPr baseColWidth="10" defaultRowHeight="16" x14ac:dyDescent="0.2"/>
  <cols>
    <col min="1" max="1" width="27.33203125" bestFit="1" customWidth="1"/>
    <col min="2" max="2" width="79.83203125" style="4" customWidth="1"/>
  </cols>
  <sheetData>
    <row r="1" spans="1:2" ht="17" x14ac:dyDescent="0.2">
      <c r="A1" s="1" t="s">
        <v>0</v>
      </c>
      <c r="B1" s="3" t="s">
        <v>1</v>
      </c>
    </row>
    <row r="2" spans="1:2" x14ac:dyDescent="0.2">
      <c r="A2" s="2" t="s">
        <v>7</v>
      </c>
      <c r="B2" s="6"/>
    </row>
    <row r="3" spans="1:2" x14ac:dyDescent="0.2">
      <c r="A3" s="2" t="s">
        <v>3</v>
      </c>
      <c r="B3" s="7"/>
    </row>
    <row r="4" spans="1:2" x14ac:dyDescent="0.2">
      <c r="A4" s="2" t="s">
        <v>4</v>
      </c>
      <c r="B4" s="6"/>
    </row>
    <row r="5" spans="1:2" x14ac:dyDescent="0.2">
      <c r="A5" s="2" t="s">
        <v>6</v>
      </c>
      <c r="B5" s="6"/>
    </row>
    <row r="6" spans="1:2" x14ac:dyDescent="0.2">
      <c r="A6" s="2" t="s">
        <v>5</v>
      </c>
      <c r="B6" s="6"/>
    </row>
    <row r="7" spans="1:2" ht="17" customHeight="1" x14ac:dyDescent="0.2">
      <c r="A7" s="2" t="s">
        <v>21</v>
      </c>
      <c r="B7" s="7"/>
    </row>
    <row r="8" spans="1:2" x14ac:dyDescent="0.2">
      <c r="A8" s="2" t="s">
        <v>9</v>
      </c>
      <c r="B8" s="6"/>
    </row>
    <row r="9" spans="1:2" x14ac:dyDescent="0.2">
      <c r="A9" s="2" t="s">
        <v>8</v>
      </c>
      <c r="B9" s="6"/>
    </row>
    <row r="10" spans="1:2" x14ac:dyDescent="0.2">
      <c r="A10" s="2" t="s">
        <v>26</v>
      </c>
      <c r="B10" s="8"/>
    </row>
    <row r="11" spans="1:2" x14ac:dyDescent="0.2">
      <c r="A11" s="2" t="s">
        <v>10</v>
      </c>
      <c r="B11" s="9"/>
    </row>
    <row r="12" spans="1:2" x14ac:dyDescent="0.2">
      <c r="A12" s="2" t="s">
        <v>12</v>
      </c>
      <c r="B12" s="6"/>
    </row>
    <row r="13" spans="1:2" x14ac:dyDescent="0.2">
      <c r="A13" s="2" t="s">
        <v>13</v>
      </c>
      <c r="B13" s="6"/>
    </row>
    <row r="14" spans="1:2" ht="16" customHeight="1" x14ac:dyDescent="0.2">
      <c r="A14" s="2" t="s">
        <v>11</v>
      </c>
      <c r="B14" s="6"/>
    </row>
    <row r="15" spans="1:2" x14ac:dyDescent="0.2">
      <c r="A15" s="2" t="s">
        <v>15</v>
      </c>
      <c r="B15" s="6"/>
    </row>
    <row r="16" spans="1:2" x14ac:dyDescent="0.2">
      <c r="A16" s="2" t="s">
        <v>24</v>
      </c>
      <c r="B16" s="6"/>
    </row>
    <row r="17" spans="1:2" x14ac:dyDescent="0.2">
      <c r="A17" s="2" t="s">
        <v>25</v>
      </c>
      <c r="B17" s="10"/>
    </row>
    <row r="18" spans="1:2" ht="17" x14ac:dyDescent="0.2">
      <c r="A18" s="2" t="s">
        <v>2</v>
      </c>
      <c r="B18" s="5" t="s">
        <v>23</v>
      </c>
    </row>
    <row r="19" spans="1:2" ht="51" x14ac:dyDescent="0.2">
      <c r="A19" s="2" t="s">
        <v>14</v>
      </c>
      <c r="B19" s="5" t="str">
        <f>IF(ISBLANK(B14),"Enter Subdomain in cell B14",IF(ISBLANK(B15),"Enter Vendor ID in cell B15",_xlfn.CONCAT("https://",B14,".auth.",B18,".amazoncognito.com/oauth2/authorize?response_type=code&amp;redirect_uri=https://pitangui.amazon.com/api/skill/link/",B15)))</f>
        <v>Enter Subdomain in cell B14</v>
      </c>
    </row>
    <row r="20" spans="1:2" ht="17" x14ac:dyDescent="0.2">
      <c r="A20" s="2" t="s">
        <v>16</v>
      </c>
      <c r="B20" s="5" t="str">
        <f>IF(ISBLANK(B14),"Enter Subdomain in cell B14",(_xlfn.CONCAT("https://",B14,".auth.",B18,".amazoncognito.com/oauth2/token")))</f>
        <v>Enter Subdomain in cell B14</v>
      </c>
    </row>
    <row r="21" spans="1:2" ht="51" x14ac:dyDescent="0.2">
      <c r="A21" s="2" t="s">
        <v>17</v>
      </c>
      <c r="B21" s="5" t="str">
        <f>IF(ISBLANK(B15),"Enter Vendor ID in cell B15",_xlfn.CONCAT("https://alexa.amazon.co.jp/api/skill/link/",B15,", https://layla.amazon.com/api/skill/link/",B15,",
https://pitangui.amazon.com/api/skill/link/",B15))</f>
        <v>Enter Vendor ID in cell B15</v>
      </c>
    </row>
    <row r="22" spans="1:2" ht="34" x14ac:dyDescent="0.2">
      <c r="A22" s="2" t="s">
        <v>18</v>
      </c>
      <c r="B22" s="5" t="str">
        <f>IF(ISBLANK(B14),"Enter Subdomain in cell B14",_xlfn.CONCAT("https://",B14,".auth.",B18,".amazoncognito.com/logout?response_type=code"))</f>
        <v>Enter Subdomain in cell B14</v>
      </c>
    </row>
    <row r="23" spans="1:2" ht="17" x14ac:dyDescent="0.2">
      <c r="A23" s="2" t="s">
        <v>27</v>
      </c>
      <c r="B23" s="5" t="s">
        <v>19</v>
      </c>
    </row>
    <row r="24" spans="1:2" ht="34" x14ac:dyDescent="0.2">
      <c r="A24" s="2" t="s">
        <v>20</v>
      </c>
      <c r="B24" s="5" t="str">
        <f>IF(ISBLANK(B6),"Enter Thing Name in cell B6",_xlfn.CONCAT("SELECT *, topic(3) as thingName FROM '$aws/things/",B6,"/shadow/update/accepted'"))</f>
        <v>Enter Thing Name in cell B6</v>
      </c>
    </row>
    <row r="25" spans="1:2" ht="17" x14ac:dyDescent="0.2">
      <c r="A25" s="2" t="s">
        <v>22</v>
      </c>
      <c r="B25" s="5" t="str">
        <f>IF(ISBLANK(B14),"Enter Subdomain in cell B14",(_xlfn.CONCAT("https://",B14,".auth.",B18,".amazoncognito.com/oauth2/authorize")))</f>
        <v>Enter Subdomain in cell B14</v>
      </c>
    </row>
    <row r="27" spans="1:2" x14ac:dyDescent="0.2">
      <c r="B27"/>
    </row>
  </sheetData>
  <sheetProtection algorithmName="SHA-512" hashValue="jrAX9ZFgqpXXNeE2lpE7JNtpjkcAbFJ+iRGHzCzFVVHBnMlw6OLCVxxzLbEB0LQjFIlO2xvxqW4+WbQ95whRWg==" saltValue="0yUO20z3RQINnNLuHg3qRw==" spinCount="100000" sheet="1" objects="1" scenarios="1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2020-07-23T00:37:29Z</dcterms:created>
  <dcterms:modified xsi:type="dcterms:W3CDTF">2020-08-05T21:53:29Z</dcterms:modified>
</cp:coreProperties>
</file>