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bookViews>
    <workbookView xWindow="0" yWindow="555" windowWidth="19200" windowHeight="11355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  <c r="C3" i="1"/>
  <c r="C2" i="1"/>
  <c r="O1" i="1"/>
  <c r="O2" i="1" s="1"/>
  <c r="E3" i="1"/>
  <c r="E2" i="1"/>
  <c r="E5" i="1"/>
  <c r="E10" i="1"/>
  <c r="E4" i="1"/>
  <c r="E9" i="1"/>
  <c r="E6" i="1"/>
  <c r="E7" i="1"/>
  <c r="E8" i="1"/>
  <c r="J8" i="1" a="1"/>
  <c r="J34" i="1" a="1"/>
  <c r="J47" i="1" a="1"/>
  <c r="J26" i="1" a="1"/>
  <c r="J17" i="1" a="1"/>
  <c r="J25" i="1" a="1"/>
  <c r="J7" i="1" a="1"/>
  <c r="J21" i="1" a="1"/>
  <c r="J10" i="1" a="1"/>
  <c r="J19" i="1" a="1"/>
  <c r="J42" i="1" a="1"/>
  <c r="J43" i="1" a="1"/>
  <c r="J41" i="1" a="1"/>
  <c r="J20" i="1" a="1"/>
  <c r="J46" i="1" a="1"/>
  <c r="A3" i="1" a="1"/>
  <c r="J53" i="1" a="1"/>
  <c r="J52" i="1" a="1"/>
  <c r="J36" i="1" a="1"/>
  <c r="A5" i="1" a="1"/>
  <c r="A2" i="1" a="1"/>
  <c r="J45" i="1" a="1"/>
  <c r="J54" i="1" a="1"/>
  <c r="J5" i="1" a="1"/>
  <c r="A6" i="1" a="1"/>
  <c r="J23" i="1" a="1"/>
  <c r="J32" i="1" a="1"/>
  <c r="J3" i="1" a="1"/>
  <c r="J18" i="1" a="1"/>
  <c r="J15" i="1" a="1"/>
  <c r="J38" i="1" a="1"/>
  <c r="J49" i="1" a="1"/>
  <c r="J48" i="1" a="1"/>
  <c r="J11" i="1" a="1"/>
  <c r="J51" i="1" a="1"/>
  <c r="A10" i="1" a="1"/>
  <c r="J6" i="1" a="1"/>
  <c r="A7" i="1" a="1"/>
  <c r="J29" i="1" a="1"/>
  <c r="J31" i="1" a="1"/>
  <c r="J14" i="1" a="1"/>
  <c r="O4" i="1"/>
  <c r="O5" i="1" s="1"/>
  <c r="J16" i="1" a="1"/>
  <c r="A8" i="1" a="1"/>
  <c r="J12" i="1" a="1"/>
  <c r="J30" i="1" a="1"/>
  <c r="J40" i="1" a="1"/>
  <c r="A9" i="1" a="1"/>
  <c r="J22" i="1" a="1"/>
  <c r="J39" i="1" a="1"/>
  <c r="J37" i="1" a="1"/>
  <c r="J35" i="1" a="1"/>
  <c r="J27" i="1" a="1"/>
  <c r="J13" i="1" a="1"/>
  <c r="J24" i="1" a="1"/>
  <c r="J2" i="1" a="1"/>
  <c r="J44" i="1" a="1"/>
  <c r="J4" i="1" a="1"/>
  <c r="J9" i="1" a="1"/>
  <c r="J33" i="1" a="1"/>
  <c r="J50" i="1" a="1"/>
  <c r="A4" i="1" a="1"/>
  <c r="J28" i="1" a="1"/>
  <c r="J24" i="1" l="1"/>
  <c r="K24" i="1"/>
  <c r="J8" i="1"/>
  <c r="K8" i="1"/>
  <c r="K45" i="1"/>
  <c r="J45" i="1"/>
  <c r="K13" i="1"/>
  <c r="J13" i="1"/>
  <c r="K53" i="1"/>
  <c r="J53" i="1"/>
  <c r="J32" i="1"/>
  <c r="K32" i="1"/>
  <c r="K21" i="1"/>
  <c r="J21" i="1"/>
  <c r="J16" i="1"/>
  <c r="K16" i="1"/>
  <c r="J40" i="1"/>
  <c r="K40" i="1"/>
  <c r="J48" i="1"/>
  <c r="K48" i="1"/>
  <c r="K29" i="1"/>
  <c r="J29" i="1"/>
  <c r="J2" i="1"/>
  <c r="K2" i="1"/>
  <c r="K37" i="1"/>
  <c r="J37" i="1"/>
  <c r="K5" i="1"/>
  <c r="J5" i="1"/>
  <c r="J50" i="1"/>
  <c r="K50" i="1"/>
  <c r="J42" i="1"/>
  <c r="K42" i="1"/>
  <c r="J34" i="1"/>
  <c r="K34" i="1"/>
  <c r="J26" i="1"/>
  <c r="K26" i="1"/>
  <c r="J18" i="1"/>
  <c r="K18" i="1"/>
  <c r="J10" i="1"/>
  <c r="K10" i="1"/>
  <c r="J47" i="1"/>
  <c r="K47" i="1"/>
  <c r="J39" i="1"/>
  <c r="K39" i="1"/>
  <c r="J31" i="1"/>
  <c r="K31" i="1"/>
  <c r="J23" i="1"/>
  <c r="K23" i="1"/>
  <c r="J15" i="1"/>
  <c r="K15" i="1"/>
  <c r="J7" i="1"/>
  <c r="K7" i="1"/>
  <c r="J52" i="1"/>
  <c r="K52" i="1"/>
  <c r="J44" i="1"/>
  <c r="K44" i="1"/>
  <c r="J36" i="1"/>
  <c r="K36" i="1"/>
  <c r="J28" i="1"/>
  <c r="K28" i="1"/>
  <c r="J20" i="1"/>
  <c r="K20" i="1"/>
  <c r="J12" i="1"/>
  <c r="K12" i="1"/>
  <c r="J4" i="1"/>
  <c r="K4" i="1"/>
  <c r="J54" i="1"/>
  <c r="K54" i="1"/>
  <c r="J46" i="1"/>
  <c r="K46" i="1"/>
  <c r="J38" i="1"/>
  <c r="K38" i="1"/>
  <c r="J30" i="1"/>
  <c r="K30" i="1"/>
  <c r="J22" i="1"/>
  <c r="K22" i="1"/>
  <c r="J14" i="1"/>
  <c r="K14" i="1"/>
  <c r="J6" i="1"/>
  <c r="K6" i="1"/>
  <c r="J49" i="1"/>
  <c r="K49" i="1"/>
  <c r="J41" i="1"/>
  <c r="K41" i="1"/>
  <c r="J33" i="1"/>
  <c r="K33" i="1"/>
  <c r="J25" i="1"/>
  <c r="K25" i="1"/>
  <c r="J17" i="1"/>
  <c r="K17" i="1"/>
  <c r="J9" i="1"/>
  <c r="K9" i="1"/>
  <c r="K51" i="1"/>
  <c r="J51" i="1"/>
  <c r="K43" i="1"/>
  <c r="J43" i="1"/>
  <c r="K35" i="1"/>
  <c r="J35" i="1"/>
  <c r="J27" i="1"/>
  <c r="K27" i="1"/>
  <c r="K19" i="1"/>
  <c r="J19" i="1"/>
  <c r="K11" i="1"/>
  <c r="J11" i="1"/>
  <c r="K3" i="1"/>
  <c r="J3" i="1"/>
  <c r="A6" i="1"/>
  <c r="B6" i="1"/>
  <c r="B2" i="1"/>
  <c r="A2" i="1"/>
  <c r="A8" i="1"/>
  <c r="B8" i="1"/>
  <c r="A5" i="1"/>
  <c r="B5" i="1"/>
  <c r="A10" i="1"/>
  <c r="B10" i="1"/>
  <c r="A7" i="1"/>
  <c r="B7" i="1"/>
  <c r="A4" i="1"/>
  <c r="B4" i="1"/>
  <c r="A9" i="1"/>
  <c r="B9" i="1"/>
  <c r="B3" i="1"/>
  <c r="A3" i="1"/>
  <c r="L2" i="1"/>
  <c r="L13" i="1"/>
  <c r="L41" i="1"/>
  <c r="L7" i="1"/>
  <c r="L54" i="1"/>
  <c r="L19" i="1"/>
  <c r="L33" i="1"/>
  <c r="L29" i="1"/>
  <c r="L28" i="1"/>
  <c r="L25" i="1"/>
  <c r="L8" i="1"/>
  <c r="L52" i="1"/>
  <c r="L9" i="1"/>
  <c r="L23" i="1"/>
  <c r="L53" i="1"/>
  <c r="L48" i="1"/>
  <c r="L18" i="1"/>
  <c r="L14" i="1"/>
  <c r="L17" i="1"/>
  <c r="L16" i="1"/>
  <c r="L44" i="1"/>
  <c r="L12" i="1"/>
  <c r="L26" i="1"/>
  <c r="L31" i="1"/>
  <c r="L15" i="1"/>
  <c r="L49" i="1"/>
  <c r="L11" i="1"/>
  <c r="L35" i="1"/>
  <c r="L10" i="1"/>
  <c r="L20" i="1"/>
  <c r="L40" i="1"/>
  <c r="L3" i="1"/>
  <c r="L37" i="1"/>
  <c r="L4" i="1"/>
  <c r="L22" i="1"/>
  <c r="L24" i="1"/>
  <c r="L42" i="1"/>
  <c r="L50" i="1"/>
  <c r="L6" i="1"/>
  <c r="L46" i="1"/>
  <c r="L43" i="1"/>
  <c r="L32" i="1"/>
  <c r="L38" i="1"/>
  <c r="L47" i="1"/>
  <c r="L39" i="1"/>
  <c r="L30" i="1"/>
  <c r="L34" i="1"/>
  <c r="L5" i="1"/>
  <c r="L27" i="1"/>
  <c r="L51" i="1"/>
  <c r="L21" i="1"/>
  <c r="L45" i="1"/>
  <c r="L36" i="1"/>
  <c r="M34" i="1" l="1"/>
  <c r="M9" i="1"/>
  <c r="M52" i="1"/>
  <c r="M19" i="1"/>
  <c r="M13" i="1"/>
  <c r="M12" i="1"/>
  <c r="M11" i="1"/>
  <c r="M8" i="1"/>
  <c r="M49" i="1"/>
  <c r="M20" i="1"/>
  <c r="M10" i="1"/>
  <c r="M41" i="1"/>
  <c r="M26" i="1"/>
  <c r="M2" i="1"/>
  <c r="M3" i="1"/>
  <c r="M31" i="1"/>
  <c r="M46" i="1"/>
  <c r="M16" i="1"/>
  <c r="M25" i="1"/>
  <c r="M30" i="1"/>
  <c r="M54" i="1"/>
  <c r="M53" i="1"/>
  <c r="M24" i="1"/>
  <c r="M42" i="1"/>
  <c r="M51" i="1"/>
  <c r="M4" i="1"/>
  <c r="M6" i="1"/>
  <c r="M45" i="1"/>
  <c r="M38" i="1"/>
  <c r="M33" i="1"/>
  <c r="M28" i="1"/>
  <c r="M15" i="1"/>
  <c r="M47" i="1"/>
  <c r="M48" i="1"/>
  <c r="M44" i="1"/>
  <c r="M50" i="1"/>
  <c r="M40" i="1"/>
  <c r="M14" i="1"/>
  <c r="M36" i="1"/>
  <c r="M17" i="1"/>
  <c r="M7" i="1"/>
  <c r="M27" i="1"/>
  <c r="M22" i="1"/>
  <c r="M29" i="1"/>
  <c r="M5" i="1"/>
  <c r="M35" i="1"/>
  <c r="M43" i="1"/>
  <c r="M32" i="1"/>
  <c r="M23" i="1"/>
  <c r="M18" i="1"/>
  <c r="M39" i="1"/>
  <c r="M21" i="1"/>
  <c r="M37" i="1"/>
</calcChain>
</file>

<file path=xl/sharedStrings.xml><?xml version="1.0" encoding="utf-8"?>
<sst xmlns="http://schemas.openxmlformats.org/spreadsheetml/2006/main" count="16" uniqueCount="14">
  <si>
    <t>Q418</t>
  </si>
  <si>
    <t>Q119</t>
  </si>
  <si>
    <t>Q219</t>
  </si>
  <si>
    <t>Q319</t>
  </si>
  <si>
    <t>Q419</t>
  </si>
  <si>
    <t>Cal20</t>
  </si>
  <si>
    <t>Cal21</t>
  </si>
  <si>
    <t>Start</t>
  </si>
  <si>
    <t>End</t>
  </si>
  <si>
    <t>Last Friday</t>
  </si>
  <si>
    <t>Month</t>
  </si>
  <si>
    <t>(as text)</t>
  </si>
  <si>
    <t>Price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</si>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</sst>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" fontId="0" fillId="0" borderId="0" xfId="0" applyNumberFormat="1"/>
    <xf numFmtId="17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5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selection activeCell="N12" sqref="N12"/>
    </sheetView>
  </sheetViews>
  <sheetFormatPr defaultRowHeight="15" x14ac:dyDescent="0.25"/>
  <cols>
    <col min="1" max="2" width="9.85546875" bestFit="1" customWidth="1"/>
    <col min="5" max="5" width="9.85546875" bestFit="1" customWidth="1"/>
    <col min="6" max="7" width="10.28515625" customWidth="1"/>
    <col min="9" max="9" width="10" bestFit="1" customWidth="1"/>
    <col min="10" max="10" width="10.85546875" bestFit="1" customWidth="1"/>
    <col min="11" max="11" width="9.85546875" bestFit="1" customWidth="1"/>
    <col min="12" max="12" width="11.28515625" customWidth="1"/>
    <col min="15" max="15" width="13.140625" customWidth="1"/>
  </cols>
  <sheetData>
    <row r="1" spans="1:16" ht="15.75" thickBot="1" x14ac:dyDescent="0.3">
      <c r="A1" s="8" t="s">
        <v>7</v>
      </c>
      <c r="B1" s="8" t="s">
        <v>8</v>
      </c>
      <c r="C1" s="1"/>
      <c r="D1" s="2" t="s">
        <v>13</v>
      </c>
      <c r="H1" s="10" t="s">
        <v>10</v>
      </c>
      <c r="I1" s="8" t="s">
        <v>11</v>
      </c>
      <c r="J1" s="8" t="s">
        <v>7</v>
      </c>
      <c r="K1" s="8" t="s">
        <v>8</v>
      </c>
      <c r="L1" s="8" t="s">
        <v>9</v>
      </c>
      <c r="M1" s="8" t="s">
        <v>12</v>
      </c>
      <c r="O1" s="7">
        <f ca="1">TODAY()</f>
        <v>43354</v>
      </c>
      <c r="P1" s="11">
        <v>2.5000000000000001E-2</v>
      </c>
    </row>
    <row r="2" spans="1:16" ht="15.75" thickBot="1" x14ac:dyDescent="0.3">
      <c r="A2" s="7">
        <f t="array" ref="A2:B2">_xll.QDates_DatesForPeriodCode(C2)</f>
        <v>43313</v>
      </c>
      <c r="B2" s="7">
        <v>43343</v>
      </c>
      <c r="C2" s="4" t="str">
        <f>"AUG-18"</f>
        <v>AUG-18</v>
      </c>
      <c r="D2" s="5">
        <v>95.4</v>
      </c>
      <c r="E2" t="str">
        <f ca="1">_xll.QIns_CreateMonthlyAsianSwap($C2&amp;D$1,C2,"API4","USD",D2,1,"Weekends","Weekends","0b","0b","Fridays")</f>
        <v>AUG-18Coal¬4</v>
      </c>
      <c r="H2" s="3">
        <v>43313</v>
      </c>
      <c r="I2" t="str">
        <f>TEXT(H2,"MMM-YY")</f>
        <v>Aug-18</v>
      </c>
      <c r="J2" s="7">
        <f t="array" ref="J2:K2">_xll.QDates_DatesForPeriodCode(I2)</f>
        <v>43313</v>
      </c>
      <c r="K2" s="7">
        <v>43343</v>
      </c>
      <c r="L2" s="7">
        <f>_xll.QDates_SpecificLastWeekday(K2,"Friday",1)</f>
        <v>43343</v>
      </c>
      <c r="M2">
        <f ca="1">_xll.QCurves_GetPrice($O$5,L2)</f>
        <v>95.399999999739819</v>
      </c>
      <c r="O2" s="7">
        <f ca="1">O1+10001</f>
        <v>53355</v>
      </c>
      <c r="P2" s="11">
        <v>2.5000000000000001E-2</v>
      </c>
    </row>
    <row r="3" spans="1:16" ht="15.75" thickBot="1" x14ac:dyDescent="0.3">
      <c r="A3" s="7">
        <f t="array" ref="A3:B3">_xll.QDates_DatesForPeriodCode(C3)</f>
        <v>43344</v>
      </c>
      <c r="B3" s="7">
        <v>43373</v>
      </c>
      <c r="C3" s="4" t="str">
        <f>"SEP-18"</f>
        <v>SEP-18</v>
      </c>
      <c r="D3" s="5">
        <v>94.75</v>
      </c>
      <c r="E3" t="str">
        <f ca="1">_xll.QIns_CreateMonthlyAsianSwap($C3&amp;D$1,C3,"API4","USD",D3,1,"Weekends","Weekends","0b","0b","Fridays")</f>
        <v>SEP-18Coal¬3</v>
      </c>
      <c r="H3" s="3">
        <v>43344</v>
      </c>
      <c r="I3" t="str">
        <f t="shared" ref="I3:I54" si="0">TEXT(H3,"MMM-YY")</f>
        <v>Sep-18</v>
      </c>
      <c r="J3" s="7">
        <f t="array" ref="J3:K3">_xll.QDates_DatesForPeriodCode(I3)</f>
        <v>43344</v>
      </c>
      <c r="K3" s="7">
        <v>43373</v>
      </c>
      <c r="L3" s="7">
        <f>_xll.QDates_SpecificLastWeekday(K3,"Friday",1)</f>
        <v>43371</v>
      </c>
      <c r="M3">
        <f ca="1">_xll.QCurves_GetPrice($O$5,L3)</f>
        <v>94.749999999833847</v>
      </c>
    </row>
    <row r="4" spans="1:16" ht="15.75" thickBot="1" x14ac:dyDescent="0.3">
      <c r="A4" s="7">
        <f t="array" ref="A4:B4">_xll.QDates_DatesForPeriodCode(C4)</f>
        <v>43374</v>
      </c>
      <c r="B4" s="7">
        <v>43465</v>
      </c>
      <c r="C4" s="6" t="s">
        <v>0</v>
      </c>
      <c r="D4" s="5">
        <v>92.25</v>
      </c>
      <c r="E4" t="str">
        <f ca="1">_xll.QIns_CreateMonthlyAsianSwap($C4&amp;D$1,C4,"API4","USD",D4,1,"Weekends","Weekends","0b","0b","Fridays")</f>
        <v>Q418Coal¬3</v>
      </c>
      <c r="H4" s="3">
        <v>43374</v>
      </c>
      <c r="I4" t="str">
        <f t="shared" si="0"/>
        <v>Oct-18</v>
      </c>
      <c r="J4" s="7">
        <f t="array" ref="J4:K4">_xll.QDates_DatesForPeriodCode(I4)</f>
        <v>43374</v>
      </c>
      <c r="K4" s="7">
        <v>43404</v>
      </c>
      <c r="L4" s="7">
        <f>_xll.QDates_SpecificLastWeekday(K4,"Friday",1)</f>
        <v>43399</v>
      </c>
      <c r="M4">
        <f ca="1">_xll.QCurves_GetPrice($O$5,L4)</f>
        <v>93.615379924428538</v>
      </c>
      <c r="O4" t="str">
        <f ca="1">_xll.QCurves_CreateDiscountCurveFromCCRates("IRCurve",O1,O1:O2,P1:P2,"Linear")</f>
        <v>IRCurve¬7</v>
      </c>
    </row>
    <row r="5" spans="1:16" ht="15.75" thickBot="1" x14ac:dyDescent="0.3">
      <c r="A5" s="7">
        <f t="array" ref="A5:B5">_xll.QDates_DatesForPeriodCode(C5)</f>
        <v>43466</v>
      </c>
      <c r="B5" s="7">
        <v>43555</v>
      </c>
      <c r="C5" s="6" t="s">
        <v>1</v>
      </c>
      <c r="D5" s="5">
        <v>89.1</v>
      </c>
      <c r="E5" t="str">
        <f ca="1">_xll.QIns_CreateMonthlyAsianSwap($C5&amp;D$1,C5,"API4","USD",D5,1,"Weekends","Weekends","0b","0b","Fridays")</f>
        <v>Q119Coal¬3</v>
      </c>
      <c r="H5" s="3">
        <v>43405</v>
      </c>
      <c r="I5" t="str">
        <f t="shared" si="0"/>
        <v>Nov-18</v>
      </c>
      <c r="J5" s="7">
        <f t="array" ref="J5:K5">_xll.QDates_DatesForPeriodCode(I5)</f>
        <v>43405</v>
      </c>
      <c r="K5" s="7">
        <v>43434</v>
      </c>
      <c r="L5" s="7">
        <f>_xll.QDates_SpecificLastWeekday(K5,"Friday",1)</f>
        <v>43434</v>
      </c>
      <c r="M5">
        <f ca="1">_xll.QCurves_GetPrice($O$5,L5)</f>
        <v>92.15050674598929</v>
      </c>
      <c r="O5" t="str">
        <f ca="1">_xll.QCurves_CreateSparsePriceCurveFromSwaps("CoalCurve","API4",O1,B2:B10,E2:E10,O4,"Coal")</f>
        <v>CoalCurve¬3</v>
      </c>
    </row>
    <row r="6" spans="1:16" ht="15.75" thickBot="1" x14ac:dyDescent="0.3">
      <c r="A6" s="7">
        <f t="array" ref="A6:B6">_xll.QDates_DatesForPeriodCode(C6)</f>
        <v>43556</v>
      </c>
      <c r="B6" s="7">
        <v>43646</v>
      </c>
      <c r="C6" s="6" t="s">
        <v>2</v>
      </c>
      <c r="D6" s="5">
        <v>86.4</v>
      </c>
      <c r="E6" t="str">
        <f ca="1">_xll.QIns_CreateMonthlyAsianSwap($C6&amp;D$1,C6,"API4","USD",D6,1,"Weekends","Weekends","0b","0b","Fridays")</f>
        <v>Q219Coal¬3</v>
      </c>
      <c r="H6" s="3">
        <v>43435</v>
      </c>
      <c r="I6" t="str">
        <f t="shared" si="0"/>
        <v>Dec-18</v>
      </c>
      <c r="J6" s="7">
        <f t="array" ref="J6:K6">_xll.QDates_DatesForPeriodCode(I6)</f>
        <v>43435</v>
      </c>
      <c r="K6" s="7">
        <v>43465</v>
      </c>
      <c r="L6" s="7">
        <f>_xll.QDates_SpecificLastWeekday(K6,"Friday",1)</f>
        <v>43462</v>
      </c>
      <c r="M6">
        <f ca="1">_xll.QCurves_GetPrice($O$5,L6)</f>
        <v>90.978608203237883</v>
      </c>
    </row>
    <row r="7" spans="1:16" ht="15.75" thickBot="1" x14ac:dyDescent="0.3">
      <c r="A7" s="7">
        <f t="array" ref="A7:B7">_xll.QDates_DatesForPeriodCode(C7)</f>
        <v>43647</v>
      </c>
      <c r="B7" s="7">
        <v>43738</v>
      </c>
      <c r="C7" s="6" t="s">
        <v>3</v>
      </c>
      <c r="D7" s="5">
        <v>85.3</v>
      </c>
      <c r="E7" t="str">
        <f ca="1">_xll.QIns_CreateMonthlyAsianSwap($C7&amp;D$1,C7,"API4","USD",D7,1,"Weekends","Weekends","0b","0b","Fridays")</f>
        <v>Q319Coal¬3</v>
      </c>
      <c r="H7" s="3">
        <v>43466</v>
      </c>
      <c r="I7" t="str">
        <f t="shared" si="0"/>
        <v>Jan-19</v>
      </c>
      <c r="J7" s="7">
        <f t="array" ref="J7:K7">_xll.QDates_DatesForPeriodCode(I7)</f>
        <v>43466</v>
      </c>
      <c r="K7" s="7">
        <v>43496</v>
      </c>
      <c r="L7" s="7">
        <f>_xll.QDates_SpecificLastWeekday(K7,"Friday",1)</f>
        <v>43490</v>
      </c>
      <c r="M7">
        <f ca="1">_xll.QCurves_GetPrice($O$5,L7)</f>
        <v>90.060388431474365</v>
      </c>
    </row>
    <row r="8" spans="1:16" ht="15.75" thickBot="1" x14ac:dyDescent="0.3">
      <c r="A8" s="7">
        <f t="array" ref="A8:B8">_xll.QDates_DatesForPeriodCode(C8)</f>
        <v>43739</v>
      </c>
      <c r="B8" s="7">
        <v>43830</v>
      </c>
      <c r="C8" s="6" t="s">
        <v>4</v>
      </c>
      <c r="D8" s="5">
        <v>84.6</v>
      </c>
      <c r="E8" t="str">
        <f ca="1">_xll.QIns_CreateMonthlyAsianSwap($C8&amp;D$1,C8,"API4","USD",D8,1,"Weekends","Weekends","0b","0b","Fridays")</f>
        <v>Q419Coal¬3</v>
      </c>
      <c r="H8" s="3">
        <v>43497</v>
      </c>
      <c r="I8" t="str">
        <f t="shared" si="0"/>
        <v>Feb-19</v>
      </c>
      <c r="J8" s="7">
        <f t="array" ref="J8:K8">_xll.QDates_DatesForPeriodCode(I8)</f>
        <v>43497</v>
      </c>
      <c r="K8" s="7">
        <v>43524</v>
      </c>
      <c r="L8" s="7">
        <f>_xll.QDates_SpecificLastWeekday(K8,"Friday",1)</f>
        <v>43518</v>
      </c>
      <c r="M8">
        <f ca="1">_xll.QCurves_GetPrice($O$5,L8)</f>
        <v>89.172610112229393</v>
      </c>
    </row>
    <row r="9" spans="1:16" ht="15.75" thickBot="1" x14ac:dyDescent="0.3">
      <c r="A9" s="7">
        <f t="array" ref="A9:B9">_xll.QDates_DatesForPeriodCode(C9)</f>
        <v>43831</v>
      </c>
      <c r="B9" s="7">
        <v>44196</v>
      </c>
      <c r="C9" s="6" t="s">
        <v>5</v>
      </c>
      <c r="D9" s="5">
        <v>81.849999999999994</v>
      </c>
      <c r="E9" t="str">
        <f ca="1">_xll.QIns_CreateMonthlyAsianSwap($C9&amp;D$1,C9,"API4","USD",D9,1,"Weekends","Weekends","0b","0b","Fridays")</f>
        <v>Cal20Coal¬3</v>
      </c>
      <c r="H9" s="3">
        <v>43525</v>
      </c>
      <c r="I9" t="str">
        <f t="shared" si="0"/>
        <v>Mar-19</v>
      </c>
      <c r="J9" s="7">
        <f t="array" ref="J9:K9">_xll.QDates_DatesForPeriodCode(I9)</f>
        <v>43525</v>
      </c>
      <c r="K9" s="7">
        <v>43555</v>
      </c>
      <c r="L9" s="7">
        <f>_xll.QDates_SpecificLastWeekday(K9,"Friday",1)</f>
        <v>43553</v>
      </c>
      <c r="M9">
        <f ca="1">_xll.QCurves_GetPrice($O$5,L9)</f>
        <v>88.06288721317317</v>
      </c>
    </row>
    <row r="10" spans="1:16" ht="15.75" thickBot="1" x14ac:dyDescent="0.3">
      <c r="A10" s="7">
        <f t="array" ref="A10:B10">_xll.QDates_DatesForPeriodCode(C10)</f>
        <v>44197</v>
      </c>
      <c r="B10" s="7">
        <v>44561</v>
      </c>
      <c r="C10" s="6" t="s">
        <v>6</v>
      </c>
      <c r="D10" s="5">
        <v>78.7</v>
      </c>
      <c r="E10" t="str">
        <f ca="1">_xll.QIns_CreateMonthlyAsianSwap($C10&amp;D$1,C10,"API4","USD",D10,1,"Weekends","Weekends","0b","0b","Fridays")</f>
        <v>Cal21Coal¬3</v>
      </c>
      <c r="H10" s="3">
        <v>43556</v>
      </c>
      <c r="I10" t="str">
        <f t="shared" si="0"/>
        <v>Apr-19</v>
      </c>
      <c r="J10" s="7">
        <f t="array" ref="J10:K10">_xll.QDates_DatesForPeriodCode(I10)</f>
        <v>43556</v>
      </c>
      <c r="K10" s="7">
        <v>43585</v>
      </c>
      <c r="L10" s="7">
        <f>_xll.QDates_SpecificLastWeekday(K10,"Friday",1)</f>
        <v>43581</v>
      </c>
      <c r="M10">
        <f ca="1">_xll.QCurves_GetPrice($O$5,L10)</f>
        <v>87.290077278270303</v>
      </c>
    </row>
    <row r="11" spans="1:16" x14ac:dyDescent="0.25">
      <c r="A11" s="7"/>
      <c r="B11" s="7"/>
      <c r="C11" s="9"/>
      <c r="D11" s="9"/>
      <c r="E11" s="9"/>
      <c r="H11" s="3">
        <v>43586</v>
      </c>
      <c r="I11" t="str">
        <f t="shared" si="0"/>
        <v>May-19</v>
      </c>
      <c r="J11" s="7">
        <f t="array" ref="J11:K11">_xll.QDates_DatesForPeriodCode(I11)</f>
        <v>43586</v>
      </c>
      <c r="K11" s="7">
        <v>43616</v>
      </c>
      <c r="L11" s="7">
        <f>_xll.QDates_SpecificLastWeekday(K11,"Friday",1)</f>
        <v>43616</v>
      </c>
      <c r="M11">
        <f ca="1">_xll.QCurves_GetPrice($O$5,L11)</f>
        <v>86.335119511982313</v>
      </c>
    </row>
    <row r="12" spans="1:16" x14ac:dyDescent="0.25">
      <c r="H12" s="3">
        <v>43617</v>
      </c>
      <c r="I12" t="str">
        <f t="shared" si="0"/>
        <v>Jun-19</v>
      </c>
      <c r="J12" s="7">
        <f t="array" ref="J12:K12">_xll.QDates_DatesForPeriodCode(I12)</f>
        <v>43617</v>
      </c>
      <c r="K12" s="7">
        <v>43646</v>
      </c>
      <c r="L12" s="7">
        <f>_xll.QDates_SpecificLastWeekday(K12,"Friday",1)</f>
        <v>43644</v>
      </c>
      <c r="M12">
        <f ca="1">_xll.QCurves_GetPrice($O$5,L12)</f>
        <v>85.571153298951913</v>
      </c>
    </row>
    <row r="13" spans="1:16" x14ac:dyDescent="0.25">
      <c r="H13" s="3">
        <v>43647</v>
      </c>
      <c r="I13" t="str">
        <f t="shared" si="0"/>
        <v>Jul-19</v>
      </c>
      <c r="J13" s="7">
        <f t="array" ref="J13:K13">_xll.QDates_DatesForPeriodCode(I13)</f>
        <v>43647</v>
      </c>
      <c r="K13" s="7">
        <v>43677</v>
      </c>
      <c r="L13" s="7">
        <f>_xll.QDates_SpecificLastWeekday(K13,"Friday",1)</f>
        <v>43672</v>
      </c>
      <c r="M13">
        <f ca="1">_xll.QCurves_GetPrice($O$5,L13)</f>
        <v>85.420526011608899</v>
      </c>
    </row>
    <row r="14" spans="1:16" x14ac:dyDescent="0.25">
      <c r="H14" s="3">
        <v>43678</v>
      </c>
      <c r="I14" t="str">
        <f t="shared" si="0"/>
        <v>Aug-19</v>
      </c>
      <c r="J14" s="7">
        <f t="array" ref="J14:K14">_xll.QDates_DatesForPeriodCode(I14)</f>
        <v>43678</v>
      </c>
      <c r="K14" s="7">
        <v>43708</v>
      </c>
      <c r="L14" s="7">
        <f>_xll.QDates_SpecificLastWeekday(K14,"Friday",1)</f>
        <v>43707</v>
      </c>
      <c r="M14">
        <f ca="1">_xll.QCurves_GetPrice($O$5,L14)</f>
        <v>85.291216799130837</v>
      </c>
    </row>
    <row r="15" spans="1:16" x14ac:dyDescent="0.25">
      <c r="H15" s="3">
        <v>43709</v>
      </c>
      <c r="I15" t="str">
        <f t="shared" si="0"/>
        <v>Sep-19</v>
      </c>
      <c r="J15" s="7">
        <f t="array" ref="J15:K15">_xll.QDates_DatesForPeriodCode(I15)</f>
        <v>43709</v>
      </c>
      <c r="K15" s="7">
        <v>43738</v>
      </c>
      <c r="L15" s="7">
        <f>_xll.QDates_SpecificLastWeekday(K15,"Friday",1)</f>
        <v>43735</v>
      </c>
      <c r="M15">
        <f ca="1">_xll.QCurves_GetPrice($O$5,L15)</f>
        <v>85.187769429148389</v>
      </c>
    </row>
    <row r="16" spans="1:16" x14ac:dyDescent="0.25">
      <c r="H16" s="3">
        <v>43739</v>
      </c>
      <c r="I16" t="str">
        <f t="shared" si="0"/>
        <v>Oct-19</v>
      </c>
      <c r="J16" s="7">
        <f t="array" ref="J16:K16">_xll.QDates_DatesForPeriodCode(I16)</f>
        <v>43739</v>
      </c>
      <c r="K16" s="7">
        <v>43769</v>
      </c>
      <c r="L16" s="7">
        <f>_xll.QDates_SpecificLastWeekday(K16,"Friday",1)</f>
        <v>43763</v>
      </c>
      <c r="M16">
        <f ca="1">_xll.QCurves_GetPrice($O$5,L16)</f>
        <v>84.92648679615607</v>
      </c>
    </row>
    <row r="17" spans="8:13" x14ac:dyDescent="0.25">
      <c r="H17" s="3">
        <v>43770</v>
      </c>
      <c r="I17" t="str">
        <f t="shared" si="0"/>
        <v>Nov-19</v>
      </c>
      <c r="J17" s="7">
        <f t="array" ref="J17:K17">_xll.QDates_DatesForPeriodCode(I17)</f>
        <v>43770</v>
      </c>
      <c r="K17" s="7">
        <v>43799</v>
      </c>
      <c r="L17" s="7">
        <f>_xll.QDates_SpecificLastWeekday(K17,"Friday",1)</f>
        <v>43798</v>
      </c>
      <c r="M17">
        <f ca="1">_xll.QCurves_GetPrice($O$5,L17)</f>
        <v>84.576208215464192</v>
      </c>
    </row>
    <row r="18" spans="8:13" x14ac:dyDescent="0.25">
      <c r="H18" s="3">
        <v>43800</v>
      </c>
      <c r="I18" t="str">
        <f t="shared" si="0"/>
        <v>Dec-19</v>
      </c>
      <c r="J18" s="7">
        <f t="array" ref="J18:K18">_xll.QDates_DatesForPeriodCode(I18)</f>
        <v>43800</v>
      </c>
      <c r="K18" s="7">
        <v>43830</v>
      </c>
      <c r="L18" s="7">
        <f>_xll.QDates_SpecificLastWeekday(K18,"Friday",1)</f>
        <v>43826</v>
      </c>
      <c r="M18">
        <f ca="1">_xll.QCurves_GetPrice($O$5,L18)</f>
        <v>84.295985350910698</v>
      </c>
    </row>
    <row r="19" spans="8:13" x14ac:dyDescent="0.25">
      <c r="H19" s="3">
        <v>43831</v>
      </c>
      <c r="I19" t="str">
        <f t="shared" si="0"/>
        <v>Jan-20</v>
      </c>
      <c r="J19" s="7">
        <f t="array" ref="J19:K19">_xll.QDates_DatesForPeriodCode(I19)</f>
        <v>43831</v>
      </c>
      <c r="K19" s="7">
        <v>43861</v>
      </c>
      <c r="L19" s="7">
        <f>_xll.QDates_SpecificLastWeekday(K19,"Friday",1)</f>
        <v>43861</v>
      </c>
      <c r="M19">
        <f ca="1">_xll.QCurves_GetPrice($O$5,L19)</f>
        <v>83.8718171786917</v>
      </c>
    </row>
    <row r="20" spans="8:13" x14ac:dyDescent="0.25">
      <c r="H20" s="3">
        <v>43862</v>
      </c>
      <c r="I20" t="str">
        <f t="shared" si="0"/>
        <v>Feb-20</v>
      </c>
      <c r="J20" s="7">
        <f t="array" ref="J20:K20">_xll.QDates_DatesForPeriodCode(I20)</f>
        <v>43862</v>
      </c>
      <c r="K20" s="7">
        <v>43890</v>
      </c>
      <c r="L20" s="7">
        <f>_xll.QDates_SpecificLastWeekday(K20,"Friday",1)</f>
        <v>43889</v>
      </c>
      <c r="M20">
        <f ca="1">_xll.QCurves_GetPrice($O$5,L20)</f>
        <v>83.524855328242751</v>
      </c>
    </row>
    <row r="21" spans="8:13" x14ac:dyDescent="0.25">
      <c r="H21" s="3">
        <v>43891</v>
      </c>
      <c r="I21" t="str">
        <f t="shared" si="0"/>
        <v>Mar-20</v>
      </c>
      <c r="J21" s="7">
        <f t="array" ref="J21:K21">_xll.QDates_DatesForPeriodCode(I21)</f>
        <v>43891</v>
      </c>
      <c r="K21" s="7">
        <v>43921</v>
      </c>
      <c r="L21" s="7">
        <f>_xll.QDates_SpecificLastWeekday(K21,"Friday",1)</f>
        <v>43917</v>
      </c>
      <c r="M21">
        <f ca="1">_xll.QCurves_GetPrice($O$5,L21)</f>
        <v>83.177893477793802</v>
      </c>
    </row>
    <row r="22" spans="8:13" x14ac:dyDescent="0.25">
      <c r="H22" s="3">
        <v>43922</v>
      </c>
      <c r="I22" t="str">
        <f t="shared" si="0"/>
        <v>Apr-20</v>
      </c>
      <c r="J22" s="7">
        <f t="array" ref="J22:K22">_xll.QDates_DatesForPeriodCode(I22)</f>
        <v>43922</v>
      </c>
      <c r="K22" s="7">
        <v>43951</v>
      </c>
      <c r="L22" s="7">
        <f>_xll.QDates_SpecificLastWeekday(K22,"Friday",1)</f>
        <v>43945</v>
      </c>
      <c r="M22">
        <f ca="1">_xll.QCurves_GetPrice($O$5,L22)</f>
        <v>82.830931627344839</v>
      </c>
    </row>
    <row r="23" spans="8:13" x14ac:dyDescent="0.25">
      <c r="H23" s="3">
        <v>43952</v>
      </c>
      <c r="I23" t="str">
        <f t="shared" si="0"/>
        <v>May-20</v>
      </c>
      <c r="J23" s="7">
        <f t="array" ref="J23:K23">_xll.QDates_DatesForPeriodCode(I23)</f>
        <v>43952</v>
      </c>
      <c r="K23" s="7">
        <v>43982</v>
      </c>
      <c r="L23" s="7">
        <f>_xll.QDates_SpecificLastWeekday(K23,"Friday",1)</f>
        <v>43980</v>
      </c>
      <c r="M23">
        <f ca="1">_xll.QCurves_GetPrice($O$5,L23)</f>
        <v>82.397229314283649</v>
      </c>
    </row>
    <row r="24" spans="8:13" x14ac:dyDescent="0.25">
      <c r="H24" s="3">
        <v>43983</v>
      </c>
      <c r="I24" t="str">
        <f t="shared" si="0"/>
        <v>Jun-20</v>
      </c>
      <c r="J24" s="7">
        <f t="array" ref="J24:K24">_xll.QDates_DatesForPeriodCode(I24)</f>
        <v>43983</v>
      </c>
      <c r="K24" s="7">
        <v>44012</v>
      </c>
      <c r="L24" s="7">
        <f>_xll.QDates_SpecificLastWeekday(K24,"Friday",1)</f>
        <v>44008</v>
      </c>
      <c r="M24">
        <f ca="1">_xll.QCurves_GetPrice($O$5,L24)</f>
        <v>82.0502674638347</v>
      </c>
    </row>
    <row r="25" spans="8:13" x14ac:dyDescent="0.25">
      <c r="H25" s="3">
        <v>44013</v>
      </c>
      <c r="I25" t="str">
        <f t="shared" si="0"/>
        <v>Jul-20</v>
      </c>
      <c r="J25" s="7">
        <f t="array" ref="J25:K25">_xll.QDates_DatesForPeriodCode(I25)</f>
        <v>44013</v>
      </c>
      <c r="K25" s="7">
        <v>44043</v>
      </c>
      <c r="L25" s="7">
        <f>_xll.QDates_SpecificLastWeekday(K25,"Friday",1)</f>
        <v>44043</v>
      </c>
      <c r="M25">
        <f ca="1">_xll.QCurves_GetPrice($O$5,L25)</f>
        <v>81.616565150773511</v>
      </c>
    </row>
    <row r="26" spans="8:13" x14ac:dyDescent="0.25">
      <c r="H26" s="3">
        <v>44044</v>
      </c>
      <c r="I26" t="str">
        <f t="shared" si="0"/>
        <v>Aug-20</v>
      </c>
      <c r="J26" s="7">
        <f t="array" ref="J26:K26">_xll.QDates_DatesForPeriodCode(I26)</f>
        <v>44044</v>
      </c>
      <c r="K26" s="7">
        <v>44074</v>
      </c>
      <c r="L26" s="7">
        <f>_xll.QDates_SpecificLastWeekday(K26,"Friday",1)</f>
        <v>44071</v>
      </c>
      <c r="M26">
        <f ca="1">_xll.QCurves_GetPrice($O$5,L26)</f>
        <v>81.269603300324562</v>
      </c>
    </row>
    <row r="27" spans="8:13" x14ac:dyDescent="0.25">
      <c r="H27" s="3">
        <v>44075</v>
      </c>
      <c r="I27" t="str">
        <f t="shared" si="0"/>
        <v>Sep-20</v>
      </c>
      <c r="J27" s="7">
        <f t="array" ref="J27:K27">_xll.QDates_DatesForPeriodCode(I27)</f>
        <v>44075</v>
      </c>
      <c r="K27" s="7">
        <v>44104</v>
      </c>
      <c r="L27" s="7">
        <f>_xll.QDates_SpecificLastWeekday(K27,"Friday",1)</f>
        <v>44099</v>
      </c>
      <c r="M27">
        <f ca="1">_xll.QCurves_GetPrice($O$5,L27)</f>
        <v>80.922641449875599</v>
      </c>
    </row>
    <row r="28" spans="8:13" x14ac:dyDescent="0.25">
      <c r="H28" s="3">
        <v>44105</v>
      </c>
      <c r="I28" t="str">
        <f t="shared" si="0"/>
        <v>Oct-20</v>
      </c>
      <c r="J28" s="7">
        <f t="array" ref="J28:K28">_xll.QDates_DatesForPeriodCode(I28)</f>
        <v>44105</v>
      </c>
      <c r="K28" s="7">
        <v>44135</v>
      </c>
      <c r="L28" s="7">
        <f>_xll.QDates_SpecificLastWeekday(K28,"Friday",1)</f>
        <v>44134</v>
      </c>
      <c r="M28">
        <f ca="1">_xll.QCurves_GetPrice($O$5,L28)</f>
        <v>80.488939136814409</v>
      </c>
    </row>
    <row r="29" spans="8:13" x14ac:dyDescent="0.25">
      <c r="H29" s="3">
        <v>44136</v>
      </c>
      <c r="I29" t="str">
        <f t="shared" si="0"/>
        <v>Nov-20</v>
      </c>
      <c r="J29" s="7">
        <f t="array" ref="J29:K29">_xll.QDates_DatesForPeriodCode(I29)</f>
        <v>44136</v>
      </c>
      <c r="K29" s="7">
        <v>44165</v>
      </c>
      <c r="L29" s="7">
        <f>_xll.QDates_SpecificLastWeekday(K29,"Friday",1)</f>
        <v>44162</v>
      </c>
      <c r="M29">
        <f ca="1">_xll.QCurves_GetPrice($O$5,L29)</f>
        <v>80.14197728636546</v>
      </c>
    </row>
    <row r="30" spans="8:13" x14ac:dyDescent="0.25">
      <c r="H30" s="3">
        <v>44166</v>
      </c>
      <c r="I30" t="str">
        <f t="shared" si="0"/>
        <v>Dec-20</v>
      </c>
      <c r="J30" s="7">
        <f t="array" ref="J30:K30">_xll.QDates_DatesForPeriodCode(I30)</f>
        <v>44166</v>
      </c>
      <c r="K30" s="7">
        <v>44196</v>
      </c>
      <c r="L30" s="7">
        <f>_xll.QDates_SpecificLastWeekday(K30,"Friday",1)</f>
        <v>44190</v>
      </c>
      <c r="M30">
        <f ca="1">_xll.QCurves_GetPrice($O$5,L30)</f>
        <v>79.795015435916497</v>
      </c>
    </row>
    <row r="31" spans="8:13" x14ac:dyDescent="0.25">
      <c r="H31" s="3">
        <v>44197</v>
      </c>
      <c r="I31" t="str">
        <f t="shared" si="0"/>
        <v>Jan-21</v>
      </c>
      <c r="J31" s="7">
        <f t="array" ref="J31:K31">_xll.QDates_DatesForPeriodCode(I31)</f>
        <v>44197</v>
      </c>
      <c r="K31" s="7">
        <v>44227</v>
      </c>
      <c r="L31" s="7">
        <f>_xll.QDates_SpecificLastWeekday(K31,"Friday",1)</f>
        <v>44225</v>
      </c>
      <c r="M31">
        <f ca="1">_xll.QCurves_GetPrice($O$5,L31)</f>
        <v>79.567560706984466</v>
      </c>
    </row>
    <row r="32" spans="8:13" x14ac:dyDescent="0.25">
      <c r="H32" s="3">
        <v>44228</v>
      </c>
      <c r="I32" t="str">
        <f t="shared" si="0"/>
        <v>Feb-21</v>
      </c>
      <c r="J32" s="7">
        <f t="array" ref="J32:K32">_xll.QDates_DatesForPeriodCode(I32)</f>
        <v>44228</v>
      </c>
      <c r="K32" s="7">
        <v>44255</v>
      </c>
      <c r="L32" s="7">
        <f>_xll.QDates_SpecificLastWeekday(K32,"Friday",1)</f>
        <v>44253</v>
      </c>
      <c r="M32">
        <f ca="1">_xll.QCurves_GetPrice($O$5,L32)</f>
        <v>79.419734455005056</v>
      </c>
    </row>
    <row r="33" spans="8:13" x14ac:dyDescent="0.25">
      <c r="H33" s="3">
        <v>44256</v>
      </c>
      <c r="I33" t="str">
        <f t="shared" si="0"/>
        <v>Mar-21</v>
      </c>
      <c r="J33" s="7">
        <f t="array" ref="J33:K33">_xll.QDates_DatesForPeriodCode(I33)</f>
        <v>44256</v>
      </c>
      <c r="K33" s="7">
        <v>44286</v>
      </c>
      <c r="L33" s="7">
        <f>_xll.QDates_SpecificLastWeekday(K33,"Friday",1)</f>
        <v>44281</v>
      </c>
      <c r="M33">
        <f ca="1">_xll.QCurves_GetPrice($O$5,L33)</f>
        <v>79.271908203025632</v>
      </c>
    </row>
    <row r="34" spans="8:13" x14ac:dyDescent="0.25">
      <c r="H34" s="3">
        <v>44287</v>
      </c>
      <c r="I34" t="str">
        <f t="shared" si="0"/>
        <v>Apr-21</v>
      </c>
      <c r="J34" s="7">
        <f t="array" ref="J34:K34">_xll.QDates_DatesForPeriodCode(I34)</f>
        <v>44287</v>
      </c>
      <c r="K34" s="7">
        <v>44316</v>
      </c>
      <c r="L34" s="7">
        <f>_xll.QDates_SpecificLastWeekday(K34,"Friday",1)</f>
        <v>44316</v>
      </c>
      <c r="M34">
        <f ca="1">_xll.QCurves_GetPrice($O$5,L34)</f>
        <v>79.087125388051362</v>
      </c>
    </row>
    <row r="35" spans="8:13" x14ac:dyDescent="0.25">
      <c r="H35" s="3">
        <v>44317</v>
      </c>
      <c r="I35" t="str">
        <f t="shared" si="0"/>
        <v>May-21</v>
      </c>
      <c r="J35" s="7">
        <f t="array" ref="J35:K35">_xll.QDates_DatesForPeriodCode(I35)</f>
        <v>44317</v>
      </c>
      <c r="K35" s="7">
        <v>44347</v>
      </c>
      <c r="L35" s="7">
        <f>_xll.QDates_SpecificLastWeekday(K35,"Friday",1)</f>
        <v>44344</v>
      </c>
      <c r="M35">
        <f ca="1">_xll.QCurves_GetPrice($O$5,L35)</f>
        <v>78.939299136071938</v>
      </c>
    </row>
    <row r="36" spans="8:13" x14ac:dyDescent="0.25">
      <c r="H36" s="3">
        <v>44348</v>
      </c>
      <c r="I36" t="str">
        <f t="shared" si="0"/>
        <v>Jun-21</v>
      </c>
      <c r="J36" s="7">
        <f t="array" ref="J36:K36">_xll.QDates_DatesForPeriodCode(I36)</f>
        <v>44348</v>
      </c>
      <c r="K36" s="7">
        <v>44377</v>
      </c>
      <c r="L36" s="7">
        <f>_xll.QDates_SpecificLastWeekday(K36,"Friday",1)</f>
        <v>44372</v>
      </c>
      <c r="M36">
        <f ca="1">_xll.QCurves_GetPrice($O$5,L36)</f>
        <v>78.791472884092514</v>
      </c>
    </row>
    <row r="37" spans="8:13" x14ac:dyDescent="0.25">
      <c r="H37" s="3">
        <v>44378</v>
      </c>
      <c r="I37" t="str">
        <f t="shared" si="0"/>
        <v>Jul-21</v>
      </c>
      <c r="J37" s="7">
        <f t="array" ref="J37:K37">_xll.QDates_DatesForPeriodCode(I37)</f>
        <v>44378</v>
      </c>
      <c r="K37" s="7">
        <v>44408</v>
      </c>
      <c r="L37" s="7">
        <f>_xll.QDates_SpecificLastWeekday(K37,"Friday",1)</f>
        <v>44407</v>
      </c>
      <c r="M37">
        <f ca="1">_xll.QCurves_GetPrice($O$5,L37)</f>
        <v>78.606690069118244</v>
      </c>
    </row>
    <row r="38" spans="8:13" x14ac:dyDescent="0.25">
      <c r="H38" s="3">
        <v>44409</v>
      </c>
      <c r="I38" t="str">
        <f t="shared" si="0"/>
        <v>Aug-21</v>
      </c>
      <c r="J38" s="7">
        <f t="array" ref="J38:K38">_xll.QDates_DatesForPeriodCode(I38)</f>
        <v>44409</v>
      </c>
      <c r="K38" s="7">
        <v>44439</v>
      </c>
      <c r="L38" s="7">
        <f>_xll.QDates_SpecificLastWeekday(K38,"Friday",1)</f>
        <v>44435</v>
      </c>
      <c r="M38">
        <f ca="1">_xll.QCurves_GetPrice($O$5,L38)</f>
        <v>78.45886381713882</v>
      </c>
    </row>
    <row r="39" spans="8:13" x14ac:dyDescent="0.25">
      <c r="H39" s="3">
        <v>44440</v>
      </c>
      <c r="I39" t="str">
        <f t="shared" si="0"/>
        <v>Sep-21</v>
      </c>
      <c r="J39" s="7">
        <f t="array" ref="J39:K39">_xll.QDates_DatesForPeriodCode(I39)</f>
        <v>44440</v>
      </c>
      <c r="K39" s="7">
        <v>44469</v>
      </c>
      <c r="L39" s="7">
        <f>_xll.QDates_SpecificLastWeekday(K39,"Friday",1)</f>
        <v>44463</v>
      </c>
      <c r="M39">
        <f ca="1">_xll.QCurves_GetPrice($O$5,L39)</f>
        <v>78.311037565159396</v>
      </c>
    </row>
    <row r="40" spans="8:13" x14ac:dyDescent="0.25">
      <c r="H40" s="3">
        <v>44470</v>
      </c>
      <c r="I40" t="str">
        <f t="shared" si="0"/>
        <v>Oct-21</v>
      </c>
      <c r="J40" s="7">
        <f t="array" ref="J40:K40">_xll.QDates_DatesForPeriodCode(I40)</f>
        <v>44470</v>
      </c>
      <c r="K40" s="7">
        <v>44500</v>
      </c>
      <c r="L40" s="7">
        <f>_xll.QDates_SpecificLastWeekday(K40,"Friday",1)</f>
        <v>44498</v>
      </c>
      <c r="M40">
        <f ca="1">_xll.QCurves_GetPrice($O$5,L40)</f>
        <v>78.126254750185126</v>
      </c>
    </row>
    <row r="41" spans="8:13" x14ac:dyDescent="0.25">
      <c r="H41" s="3">
        <v>44501</v>
      </c>
      <c r="I41" t="str">
        <f t="shared" si="0"/>
        <v>Nov-21</v>
      </c>
      <c r="J41" s="7">
        <f t="array" ref="J41:K41">_xll.QDates_DatesForPeriodCode(I41)</f>
        <v>44501</v>
      </c>
      <c r="K41" s="7">
        <v>44530</v>
      </c>
      <c r="L41" s="7">
        <f>_xll.QDates_SpecificLastWeekday(K41,"Friday",1)</f>
        <v>44526</v>
      </c>
      <c r="M41">
        <f ca="1">_xll.QCurves_GetPrice($O$5,L41)</f>
        <v>77.978428498205702</v>
      </c>
    </row>
    <row r="42" spans="8:13" x14ac:dyDescent="0.25">
      <c r="H42" s="3">
        <v>44531</v>
      </c>
      <c r="I42" t="str">
        <f t="shared" si="0"/>
        <v>Dec-21</v>
      </c>
      <c r="J42" s="7">
        <f t="array" ref="J42:K42">_xll.QDates_DatesForPeriodCode(I42)</f>
        <v>44531</v>
      </c>
      <c r="K42" s="7">
        <v>44561</v>
      </c>
      <c r="L42" s="7">
        <f>_xll.QDates_SpecificLastWeekday(K42,"Friday",1)</f>
        <v>44561</v>
      </c>
      <c r="M42">
        <f ca="1">_xll.QCurves_GetPrice($O$5,L42)</f>
        <v>77.793645683231432</v>
      </c>
    </row>
    <row r="43" spans="8:13" x14ac:dyDescent="0.25">
      <c r="H43" s="3">
        <v>44562</v>
      </c>
      <c r="I43" t="str">
        <f t="shared" si="0"/>
        <v>Jan-22</v>
      </c>
      <c r="J43" s="7">
        <f t="array" ref="J43:K43">_xll.QDates_DatesForPeriodCode(I43)</f>
        <v>44562</v>
      </c>
      <c r="K43" s="7">
        <v>44592</v>
      </c>
      <c r="L43" s="7">
        <f>_xll.QDates_SpecificLastWeekday(K43,"Friday",1)</f>
        <v>44589</v>
      </c>
      <c r="M43">
        <f ca="1">_xll.QCurves_GetPrice($O$5,L43)</f>
        <v>77.793645683231432</v>
      </c>
    </row>
    <row r="44" spans="8:13" x14ac:dyDescent="0.25">
      <c r="H44" s="3">
        <v>44593</v>
      </c>
      <c r="I44" t="str">
        <f t="shared" si="0"/>
        <v>Feb-22</v>
      </c>
      <c r="J44" s="7">
        <f t="array" ref="J44:K44">_xll.QDates_DatesForPeriodCode(I44)</f>
        <v>44593</v>
      </c>
      <c r="K44" s="7">
        <v>44620</v>
      </c>
      <c r="L44" s="7">
        <f>_xll.QDates_SpecificLastWeekday(K44,"Friday",1)</f>
        <v>44617</v>
      </c>
      <c r="M44">
        <f ca="1">_xll.QCurves_GetPrice($O$5,L44)</f>
        <v>77.793645683231432</v>
      </c>
    </row>
    <row r="45" spans="8:13" x14ac:dyDescent="0.25">
      <c r="H45" s="3">
        <v>44621</v>
      </c>
      <c r="I45" t="str">
        <f t="shared" si="0"/>
        <v>Mar-22</v>
      </c>
      <c r="J45" s="7">
        <f t="array" ref="J45:K45">_xll.QDates_DatesForPeriodCode(I45)</f>
        <v>44621</v>
      </c>
      <c r="K45" s="7">
        <v>44651</v>
      </c>
      <c r="L45" s="7">
        <f>_xll.QDates_SpecificLastWeekday(K45,"Friday",1)</f>
        <v>44645</v>
      </c>
      <c r="M45">
        <f ca="1">_xll.QCurves_GetPrice($O$5,L45)</f>
        <v>77.793645683231432</v>
      </c>
    </row>
    <row r="46" spans="8:13" x14ac:dyDescent="0.25">
      <c r="H46" s="3">
        <v>44652</v>
      </c>
      <c r="I46" t="str">
        <f t="shared" si="0"/>
        <v>Apr-22</v>
      </c>
      <c r="J46" s="7">
        <f t="array" ref="J46:K46">_xll.QDates_DatesForPeriodCode(I46)</f>
        <v>44652</v>
      </c>
      <c r="K46" s="7">
        <v>44681</v>
      </c>
      <c r="L46" s="7">
        <f>_xll.QDates_SpecificLastWeekday(K46,"Friday",1)</f>
        <v>44680</v>
      </c>
      <c r="M46">
        <f ca="1">_xll.QCurves_GetPrice($O$5,L46)</f>
        <v>77.793645683231432</v>
      </c>
    </row>
    <row r="47" spans="8:13" x14ac:dyDescent="0.25">
      <c r="H47" s="3">
        <v>44682</v>
      </c>
      <c r="I47" t="str">
        <f t="shared" si="0"/>
        <v>May-22</v>
      </c>
      <c r="J47" s="7">
        <f t="array" ref="J47:K47">_xll.QDates_DatesForPeriodCode(I47)</f>
        <v>44682</v>
      </c>
      <c r="K47" s="7">
        <v>44712</v>
      </c>
      <c r="L47" s="7">
        <f>_xll.QDates_SpecificLastWeekday(K47,"Friday",1)</f>
        <v>44708</v>
      </c>
      <c r="M47">
        <f ca="1">_xll.QCurves_GetPrice($O$5,L47)</f>
        <v>77.793645683231432</v>
      </c>
    </row>
    <row r="48" spans="8:13" x14ac:dyDescent="0.25">
      <c r="H48" s="3">
        <v>44713</v>
      </c>
      <c r="I48" t="str">
        <f t="shared" si="0"/>
        <v>Jun-22</v>
      </c>
      <c r="J48" s="7">
        <f t="array" ref="J48:K48">_xll.QDates_DatesForPeriodCode(I48)</f>
        <v>44713</v>
      </c>
      <c r="K48" s="7">
        <v>44742</v>
      </c>
      <c r="L48" s="7">
        <f>_xll.QDates_SpecificLastWeekday(K48,"Friday",1)</f>
        <v>44736</v>
      </c>
      <c r="M48">
        <f ca="1">_xll.QCurves_GetPrice($O$5,L48)</f>
        <v>77.793645683231432</v>
      </c>
    </row>
    <row r="49" spans="8:13" x14ac:dyDescent="0.25">
      <c r="H49" s="3">
        <v>44743</v>
      </c>
      <c r="I49" t="str">
        <f t="shared" si="0"/>
        <v>Jul-22</v>
      </c>
      <c r="J49" s="7">
        <f t="array" ref="J49:K49">_xll.QDates_DatesForPeriodCode(I49)</f>
        <v>44743</v>
      </c>
      <c r="K49" s="7">
        <v>44773</v>
      </c>
      <c r="L49" s="7">
        <f>_xll.QDates_SpecificLastWeekday(K49,"Friday",1)</f>
        <v>44771</v>
      </c>
      <c r="M49">
        <f ca="1">_xll.QCurves_GetPrice($O$5,L49)</f>
        <v>77.793645683231432</v>
      </c>
    </row>
    <row r="50" spans="8:13" x14ac:dyDescent="0.25">
      <c r="H50" s="3">
        <v>44774</v>
      </c>
      <c r="I50" t="str">
        <f t="shared" si="0"/>
        <v>Aug-22</v>
      </c>
      <c r="J50" s="7">
        <f t="array" ref="J50:K50">_xll.QDates_DatesForPeriodCode(I50)</f>
        <v>44774</v>
      </c>
      <c r="K50" s="7">
        <v>44804</v>
      </c>
      <c r="L50" s="7">
        <f>_xll.QDates_SpecificLastWeekday(K50,"Friday",1)</f>
        <v>44799</v>
      </c>
      <c r="M50">
        <f ca="1">_xll.QCurves_GetPrice($O$5,L50)</f>
        <v>77.793645683231432</v>
      </c>
    </row>
    <row r="51" spans="8:13" x14ac:dyDescent="0.25">
      <c r="H51" s="3">
        <v>44805</v>
      </c>
      <c r="I51" t="str">
        <f t="shared" si="0"/>
        <v>Sep-22</v>
      </c>
      <c r="J51" s="7">
        <f t="array" ref="J51:K51">_xll.QDates_DatesForPeriodCode(I51)</f>
        <v>44805</v>
      </c>
      <c r="K51" s="7">
        <v>44834</v>
      </c>
      <c r="L51" s="7">
        <f>_xll.QDates_SpecificLastWeekday(K51,"Friday",1)</f>
        <v>44834</v>
      </c>
      <c r="M51">
        <f ca="1">_xll.QCurves_GetPrice($O$5,L51)</f>
        <v>77.793645683231432</v>
      </c>
    </row>
    <row r="52" spans="8:13" x14ac:dyDescent="0.25">
      <c r="H52" s="3">
        <v>44835</v>
      </c>
      <c r="I52" t="str">
        <f t="shared" si="0"/>
        <v>Oct-22</v>
      </c>
      <c r="J52" s="7">
        <f t="array" ref="J52:K52">_xll.QDates_DatesForPeriodCode(I52)</f>
        <v>44835</v>
      </c>
      <c r="K52" s="7">
        <v>44865</v>
      </c>
      <c r="L52" s="7">
        <f>_xll.QDates_SpecificLastWeekday(K52,"Friday",1)</f>
        <v>44862</v>
      </c>
      <c r="M52">
        <f ca="1">_xll.QCurves_GetPrice($O$5,L52)</f>
        <v>77.793645683231432</v>
      </c>
    </row>
    <row r="53" spans="8:13" x14ac:dyDescent="0.25">
      <c r="H53" s="3">
        <v>44866</v>
      </c>
      <c r="I53" t="str">
        <f t="shared" si="0"/>
        <v>Nov-22</v>
      </c>
      <c r="J53" s="7">
        <f t="array" ref="J53:K53">_xll.QDates_DatesForPeriodCode(I53)</f>
        <v>44866</v>
      </c>
      <c r="K53" s="7">
        <v>44895</v>
      </c>
      <c r="L53" s="7">
        <f>_xll.QDates_SpecificLastWeekday(K53,"Friday",1)</f>
        <v>44890</v>
      </c>
      <c r="M53">
        <f ca="1">_xll.QCurves_GetPrice($O$5,L53)</f>
        <v>77.793645683231432</v>
      </c>
    </row>
    <row r="54" spans="8:13" x14ac:dyDescent="0.25">
      <c r="H54" s="3">
        <v>44896</v>
      </c>
      <c r="I54" t="str">
        <f t="shared" si="0"/>
        <v>Dec-22</v>
      </c>
      <c r="J54" s="7">
        <f t="array" ref="J54:K54">_xll.QDates_DatesForPeriodCode(I54)</f>
        <v>44896</v>
      </c>
      <c r="K54" s="7">
        <v>44926</v>
      </c>
      <c r="L54" s="7">
        <f>_xll.QDates_SpecificLastWeekday(K54,"Friday",1)</f>
        <v>44925</v>
      </c>
      <c r="M54">
        <f ca="1">_xll.QCurves_GetPrice($O$5,L54)</f>
        <v>77.793645683231432</v>
      </c>
    </row>
    <row r="66" spans="3:7" x14ac:dyDescent="0.25">
      <c r="C66" s="3"/>
      <c r="E66" s="7"/>
      <c r="F66" s="7"/>
      <c r="G66" s="7"/>
    </row>
    <row r="67" spans="3:7" x14ac:dyDescent="0.25">
      <c r="C67" s="3"/>
      <c r="E67" s="7"/>
      <c r="F67" s="7"/>
      <c r="G67" s="7"/>
    </row>
    <row r="68" spans="3:7" x14ac:dyDescent="0.25">
      <c r="C68" s="3"/>
      <c r="E68" s="7"/>
      <c r="F68" s="7"/>
      <c r="G68" s="7"/>
    </row>
    <row r="69" spans="3:7" x14ac:dyDescent="0.25">
      <c r="C69" s="3"/>
      <c r="E69" s="7"/>
      <c r="F69" s="7"/>
      <c r="G69" s="7"/>
    </row>
    <row r="70" spans="3:7" x14ac:dyDescent="0.25">
      <c r="C70" s="3"/>
      <c r="E70" s="7"/>
      <c r="F70" s="7"/>
      <c r="G70" s="7"/>
    </row>
    <row r="71" spans="3:7" x14ac:dyDescent="0.25">
      <c r="C71" s="3"/>
      <c r="E71" s="7"/>
      <c r="F71" s="7"/>
      <c r="G71" s="7"/>
    </row>
    <row r="72" spans="3:7" x14ac:dyDescent="0.25">
      <c r="C72" s="3"/>
      <c r="E72" s="7"/>
      <c r="F72" s="7"/>
      <c r="G72" s="7"/>
    </row>
    <row r="73" spans="3:7" x14ac:dyDescent="0.25">
      <c r="C73" s="3"/>
      <c r="E73" s="7"/>
      <c r="F73" s="7"/>
      <c r="G73" s="7"/>
    </row>
    <row r="74" spans="3:7" x14ac:dyDescent="0.25">
      <c r="C74" s="3"/>
      <c r="E74" s="7"/>
      <c r="F74" s="7"/>
      <c r="G74" s="7"/>
    </row>
    <row r="75" spans="3:7" x14ac:dyDescent="0.25">
      <c r="C75" s="3"/>
      <c r="E75" s="7"/>
      <c r="F75" s="7"/>
      <c r="G75" s="7"/>
    </row>
    <row r="76" spans="3:7" x14ac:dyDescent="0.25">
      <c r="C76" s="3"/>
      <c r="E76" s="7"/>
      <c r="F76" s="7"/>
      <c r="G76" s="7"/>
    </row>
    <row r="77" spans="3:7" x14ac:dyDescent="0.25">
      <c r="C77" s="3"/>
      <c r="E77" s="7"/>
      <c r="F77" s="7"/>
      <c r="G77" s="7"/>
    </row>
    <row r="78" spans="3:7" x14ac:dyDescent="0.25">
      <c r="C78" s="3"/>
      <c r="E78" s="7"/>
      <c r="F78" s="7"/>
      <c r="G78" s="7"/>
    </row>
    <row r="79" spans="3:7" x14ac:dyDescent="0.25">
      <c r="C79" s="3"/>
      <c r="E79" s="7"/>
      <c r="F79" s="7"/>
      <c r="G79" s="7"/>
    </row>
    <row r="80" spans="3:7" x14ac:dyDescent="0.25">
      <c r="C80" s="3"/>
      <c r="E80" s="7"/>
      <c r="F80" s="7"/>
      <c r="G80" s="7"/>
    </row>
    <row r="81" spans="3:7" x14ac:dyDescent="0.25">
      <c r="C81" s="3"/>
      <c r="E81" s="7"/>
      <c r="F81" s="7"/>
      <c r="G81" s="7"/>
    </row>
    <row r="82" spans="3:7" x14ac:dyDescent="0.25">
      <c r="C82" s="3"/>
      <c r="E82" s="7"/>
      <c r="F82" s="7"/>
      <c r="G82" s="7"/>
    </row>
    <row r="83" spans="3:7" x14ac:dyDescent="0.25">
      <c r="C83" s="3"/>
      <c r="E83" s="7"/>
      <c r="F83" s="7"/>
      <c r="G83" s="7"/>
    </row>
    <row r="84" spans="3:7" x14ac:dyDescent="0.25">
      <c r="C84" s="3"/>
      <c r="E84" s="7"/>
      <c r="F84" s="7"/>
      <c r="G84" s="7"/>
    </row>
    <row r="85" spans="3:7" x14ac:dyDescent="0.25">
      <c r="C85" s="3"/>
      <c r="E85" s="7"/>
      <c r="F85" s="7"/>
      <c r="G85" s="7"/>
    </row>
    <row r="86" spans="3:7" x14ac:dyDescent="0.25">
      <c r="C86" s="3"/>
      <c r="E86" s="7"/>
      <c r="F86" s="7"/>
      <c r="G86" s="7"/>
    </row>
    <row r="87" spans="3:7" x14ac:dyDescent="0.25">
      <c r="C87" s="3"/>
      <c r="E87" s="7"/>
      <c r="F87" s="7"/>
      <c r="G87" s="7"/>
    </row>
    <row r="88" spans="3:7" x14ac:dyDescent="0.25">
      <c r="C88" s="3"/>
      <c r="E88" s="7"/>
      <c r="F88" s="7"/>
      <c r="G88" s="7"/>
    </row>
    <row r="89" spans="3:7" x14ac:dyDescent="0.25">
      <c r="C89" s="3"/>
      <c r="E89" s="7"/>
      <c r="F89" s="7"/>
      <c r="G89" s="7"/>
    </row>
    <row r="90" spans="3:7" x14ac:dyDescent="0.25">
      <c r="C90" s="3"/>
      <c r="E90" s="7"/>
      <c r="F90" s="7"/>
      <c r="G90" s="7"/>
    </row>
    <row r="91" spans="3:7" x14ac:dyDescent="0.25">
      <c r="C91" s="3"/>
      <c r="E91" s="7"/>
      <c r="F91" s="7"/>
      <c r="G91" s="7"/>
    </row>
    <row r="92" spans="3:7" x14ac:dyDescent="0.25">
      <c r="C92" s="3"/>
      <c r="E92" s="7"/>
      <c r="F92" s="7"/>
      <c r="G92" s="7"/>
    </row>
    <row r="93" spans="3:7" x14ac:dyDescent="0.25">
      <c r="C93" s="3"/>
      <c r="E93" s="7"/>
      <c r="F93" s="7"/>
      <c r="G93" s="7"/>
    </row>
    <row r="94" spans="3:7" x14ac:dyDescent="0.25">
      <c r="C94" s="3"/>
      <c r="E94" s="7"/>
      <c r="F94" s="7"/>
      <c r="G94" s="7"/>
    </row>
    <row r="95" spans="3:7" x14ac:dyDescent="0.25">
      <c r="C95" s="3"/>
      <c r="E95" s="7"/>
      <c r="F95" s="7"/>
      <c r="G95" s="7"/>
    </row>
    <row r="96" spans="3:7" x14ac:dyDescent="0.25">
      <c r="C96" s="3"/>
      <c r="E96" s="7"/>
      <c r="F96" s="7"/>
      <c r="G96" s="7"/>
    </row>
    <row r="97" spans="3:7" x14ac:dyDescent="0.25">
      <c r="C97" s="3"/>
      <c r="E97" s="7"/>
      <c r="F97" s="7"/>
      <c r="G97" s="7"/>
    </row>
    <row r="98" spans="3:7" x14ac:dyDescent="0.25">
      <c r="C98" s="3"/>
      <c r="E98" s="7"/>
      <c r="F98" s="7"/>
      <c r="G98" s="7"/>
    </row>
    <row r="99" spans="3:7" x14ac:dyDescent="0.25">
      <c r="C99" s="3"/>
      <c r="E99" s="7"/>
      <c r="F99" s="7"/>
      <c r="G99" s="7"/>
    </row>
    <row r="100" spans="3:7" x14ac:dyDescent="0.25">
      <c r="C100" s="3"/>
      <c r="E100" s="7"/>
      <c r="F100" s="7"/>
      <c r="G100" s="7"/>
    </row>
    <row r="101" spans="3:7" x14ac:dyDescent="0.25">
      <c r="C101" s="3"/>
      <c r="E101" s="7"/>
      <c r="F101" s="7"/>
      <c r="G101" s="7"/>
    </row>
    <row r="102" spans="3:7" x14ac:dyDescent="0.25">
      <c r="C102" s="3"/>
      <c r="E102" s="7"/>
      <c r="F102" s="7"/>
      <c r="G102" s="7"/>
    </row>
    <row r="103" spans="3:7" x14ac:dyDescent="0.25">
      <c r="C103" s="3"/>
      <c r="E103" s="7"/>
      <c r="F103" s="7"/>
      <c r="G103" s="7"/>
    </row>
    <row r="104" spans="3:7" x14ac:dyDescent="0.25">
      <c r="C104" s="3"/>
      <c r="E104" s="7"/>
      <c r="F104" s="7"/>
      <c r="G104" s="7"/>
    </row>
    <row r="105" spans="3:7" x14ac:dyDescent="0.25">
      <c r="C105" s="3"/>
      <c r="E105" s="7"/>
      <c r="F105" s="7"/>
      <c r="G105" s="7"/>
    </row>
    <row r="106" spans="3:7" x14ac:dyDescent="0.25">
      <c r="C106" s="3"/>
      <c r="E106" s="7"/>
      <c r="F106" s="7"/>
      <c r="G106" s="7"/>
    </row>
    <row r="107" spans="3:7" x14ac:dyDescent="0.25">
      <c r="C107" s="3"/>
      <c r="E107" s="7"/>
      <c r="F107" s="7"/>
      <c r="G107" s="7"/>
    </row>
    <row r="108" spans="3:7" x14ac:dyDescent="0.25">
      <c r="C108" s="3"/>
      <c r="E108" s="7"/>
      <c r="F108" s="7"/>
      <c r="G108" s="7"/>
    </row>
    <row r="109" spans="3:7" x14ac:dyDescent="0.25">
      <c r="C109" s="3"/>
      <c r="E109" s="7"/>
      <c r="F109" s="7"/>
      <c r="G109" s="7"/>
    </row>
    <row r="110" spans="3:7" x14ac:dyDescent="0.25">
      <c r="C110" s="3"/>
      <c r="E110" s="7"/>
      <c r="F110" s="7"/>
      <c r="G110" s="7"/>
    </row>
    <row r="111" spans="3:7" x14ac:dyDescent="0.25">
      <c r="C111" s="3"/>
      <c r="E111" s="7"/>
      <c r="F111" s="7"/>
      <c r="G111" s="7"/>
    </row>
    <row r="112" spans="3:7" x14ac:dyDescent="0.25">
      <c r="C112" s="3"/>
      <c r="E112" s="7"/>
      <c r="F112" s="7"/>
      <c r="G112" s="7"/>
    </row>
    <row r="113" spans="3:7" x14ac:dyDescent="0.25">
      <c r="C113" s="3"/>
      <c r="E113" s="7"/>
      <c r="F113" s="7"/>
      <c r="G113" s="7"/>
    </row>
    <row r="114" spans="3:7" x14ac:dyDescent="0.25">
      <c r="C114" s="3"/>
      <c r="E114" s="7"/>
      <c r="F114" s="7"/>
      <c r="G114" s="7"/>
    </row>
    <row r="115" spans="3:7" x14ac:dyDescent="0.25">
      <c r="C115" s="3"/>
      <c r="E115" s="7"/>
      <c r="F115" s="7"/>
      <c r="G115" s="7"/>
    </row>
    <row r="116" spans="3:7" x14ac:dyDescent="0.25">
      <c r="C116" s="3"/>
      <c r="E116" s="7"/>
      <c r="F116" s="7"/>
      <c r="G116" s="7"/>
    </row>
    <row r="117" spans="3:7" x14ac:dyDescent="0.25">
      <c r="C117" s="3"/>
      <c r="E117" s="7"/>
      <c r="F117" s="7"/>
      <c r="G117" s="7"/>
    </row>
    <row r="118" spans="3:7" x14ac:dyDescent="0.25">
      <c r="C118" s="3"/>
      <c r="E118" s="7"/>
      <c r="F118" s="7"/>
      <c r="G118" s="7"/>
    </row>
    <row r="119" spans="3:7" x14ac:dyDescent="0.25">
      <c r="C119" s="3"/>
      <c r="E119" s="7"/>
      <c r="F119" s="7"/>
      <c r="G119" s="7"/>
    </row>
    <row r="120" spans="3:7" x14ac:dyDescent="0.25">
      <c r="C120" s="3"/>
      <c r="E120" s="7"/>
      <c r="F120" s="7"/>
      <c r="G120" s="7"/>
    </row>
    <row r="121" spans="3:7" x14ac:dyDescent="0.25">
      <c r="C121" s="3"/>
      <c r="E121" s="7"/>
      <c r="F121" s="7"/>
      <c r="G121" s="7"/>
    </row>
    <row r="122" spans="3:7" x14ac:dyDescent="0.25">
      <c r="C122" s="3"/>
      <c r="E122" s="7"/>
      <c r="F122" s="7"/>
      <c r="G122" s="7"/>
    </row>
    <row r="123" spans="3:7" x14ac:dyDescent="0.25">
      <c r="C123" s="3"/>
      <c r="E123" s="7"/>
      <c r="F123" s="7"/>
      <c r="G123" s="7"/>
    </row>
    <row r="124" spans="3:7" x14ac:dyDescent="0.25">
      <c r="C124" s="3"/>
      <c r="E124" s="7"/>
      <c r="F124" s="7"/>
      <c r="G124" s="7"/>
    </row>
    <row r="125" spans="3:7" x14ac:dyDescent="0.25">
      <c r="C125" s="3"/>
      <c r="E125" s="7"/>
      <c r="F125" s="7"/>
      <c r="G125" s="7"/>
    </row>
    <row r="126" spans="3:7" x14ac:dyDescent="0.25">
      <c r="C126" s="3"/>
      <c r="E126" s="7"/>
      <c r="F126" s="7"/>
      <c r="G126" s="7"/>
    </row>
    <row r="127" spans="3:7" x14ac:dyDescent="0.25">
      <c r="C127" s="3"/>
      <c r="E127" s="7"/>
      <c r="F127" s="7"/>
      <c r="G127" s="7"/>
    </row>
    <row r="128" spans="3:7" x14ac:dyDescent="0.25">
      <c r="C128" s="3"/>
      <c r="E128" s="7"/>
      <c r="F128" s="7"/>
      <c r="G128" s="7"/>
    </row>
    <row r="129" spans="3:7" x14ac:dyDescent="0.25">
      <c r="C129" s="3"/>
      <c r="E129" s="7"/>
      <c r="F129" s="7"/>
      <c r="G129" s="7"/>
    </row>
    <row r="130" spans="3:7" x14ac:dyDescent="0.25">
      <c r="C130" s="3"/>
      <c r="E130" s="7"/>
      <c r="F130" s="7"/>
      <c r="G130" s="7"/>
    </row>
    <row r="131" spans="3:7" x14ac:dyDescent="0.25">
      <c r="C131" s="3"/>
      <c r="E131" s="7"/>
      <c r="F131" s="7"/>
      <c r="G131" s="7"/>
    </row>
    <row r="132" spans="3:7" x14ac:dyDescent="0.25">
      <c r="C132" s="3"/>
      <c r="E132" s="7"/>
      <c r="F132" s="7"/>
      <c r="G132" s="7"/>
    </row>
    <row r="133" spans="3:7" x14ac:dyDescent="0.25">
      <c r="C133" s="3"/>
      <c r="E133" s="7"/>
      <c r="F133" s="7"/>
      <c r="G133" s="7"/>
    </row>
    <row r="134" spans="3:7" x14ac:dyDescent="0.25">
      <c r="C134" s="3"/>
      <c r="E134" s="7"/>
      <c r="F134" s="7"/>
      <c r="G134" s="7"/>
    </row>
    <row r="135" spans="3:7" x14ac:dyDescent="0.25">
      <c r="C135" s="3"/>
      <c r="E135" s="7"/>
      <c r="F135" s="7"/>
      <c r="G135" s="7"/>
    </row>
    <row r="136" spans="3:7" x14ac:dyDescent="0.25">
      <c r="C136" s="3"/>
      <c r="E136" s="7"/>
      <c r="F136" s="7"/>
      <c r="G136" s="7"/>
    </row>
    <row r="137" spans="3:7" x14ac:dyDescent="0.25">
      <c r="C137" s="3"/>
      <c r="E137" s="7"/>
      <c r="F137" s="7"/>
      <c r="G137" s="7"/>
    </row>
    <row r="138" spans="3:7" x14ac:dyDescent="0.25">
      <c r="C138" s="3"/>
      <c r="E138" s="7"/>
      <c r="F138" s="7"/>
      <c r="G138" s="7"/>
    </row>
    <row r="139" spans="3:7" x14ac:dyDescent="0.25">
      <c r="C139" s="3"/>
      <c r="E139" s="7"/>
      <c r="F139" s="7"/>
      <c r="G139" s="7"/>
    </row>
    <row r="140" spans="3:7" x14ac:dyDescent="0.25">
      <c r="C140" s="3"/>
      <c r="E140" s="7"/>
      <c r="F140" s="7"/>
      <c r="G140" s="7"/>
    </row>
    <row r="141" spans="3:7" x14ac:dyDescent="0.25">
      <c r="C141" s="3"/>
      <c r="E141" s="7"/>
      <c r="F141" s="7"/>
      <c r="G141" s="7"/>
    </row>
    <row r="142" spans="3:7" x14ac:dyDescent="0.25">
      <c r="C142" s="3"/>
      <c r="E142" s="7"/>
      <c r="F142" s="7"/>
      <c r="G142" s="7"/>
    </row>
    <row r="143" spans="3:7" x14ac:dyDescent="0.25">
      <c r="C143" s="3"/>
      <c r="E143" s="7"/>
      <c r="F143" s="7"/>
      <c r="G143" s="7"/>
    </row>
    <row r="144" spans="3:7" x14ac:dyDescent="0.25">
      <c r="C144" s="3"/>
      <c r="E144" s="7"/>
      <c r="F144" s="7"/>
      <c r="G144" s="7"/>
    </row>
    <row r="145" spans="3:7" x14ac:dyDescent="0.25">
      <c r="C145" s="3"/>
      <c r="E145" s="7"/>
      <c r="F145" s="7"/>
      <c r="G145" s="7"/>
    </row>
    <row r="146" spans="3:7" x14ac:dyDescent="0.25">
      <c r="C146" s="3"/>
      <c r="E146" s="7"/>
      <c r="F146" s="7"/>
      <c r="G146" s="7"/>
    </row>
    <row r="147" spans="3:7" x14ac:dyDescent="0.25">
      <c r="C147" s="3"/>
      <c r="E147" s="7"/>
      <c r="F147" s="7"/>
      <c r="G147" s="7"/>
    </row>
    <row r="148" spans="3:7" x14ac:dyDescent="0.25">
      <c r="C148" s="3"/>
      <c r="E148" s="7"/>
      <c r="F148" s="7"/>
      <c r="G148" s="7"/>
    </row>
    <row r="149" spans="3:7" x14ac:dyDescent="0.25">
      <c r="C149" s="3"/>
      <c r="E149" s="7"/>
      <c r="F149" s="7"/>
      <c r="G149" s="7"/>
    </row>
    <row r="150" spans="3:7" x14ac:dyDescent="0.25">
      <c r="C150" s="3"/>
      <c r="E150" s="7"/>
      <c r="F150" s="7"/>
      <c r="G150" s="7"/>
    </row>
    <row r="151" spans="3:7" x14ac:dyDescent="0.25">
      <c r="C151" s="3"/>
      <c r="E151" s="7"/>
      <c r="F151" s="7"/>
      <c r="G151" s="7"/>
    </row>
    <row r="152" spans="3:7" x14ac:dyDescent="0.25">
      <c r="C152" s="3"/>
      <c r="E152" s="7"/>
      <c r="F152" s="7"/>
      <c r="G152" s="7"/>
    </row>
    <row r="153" spans="3:7" x14ac:dyDescent="0.25">
      <c r="C153" s="3"/>
      <c r="E153" s="7"/>
      <c r="F153" s="7"/>
      <c r="G153" s="7"/>
    </row>
    <row r="154" spans="3:7" x14ac:dyDescent="0.25">
      <c r="C154" s="3"/>
      <c r="E154" s="7"/>
      <c r="F154" s="7"/>
      <c r="G154" s="7"/>
    </row>
    <row r="155" spans="3:7" x14ac:dyDescent="0.25">
      <c r="C155" s="3"/>
      <c r="E155" s="7"/>
      <c r="F155" s="7"/>
      <c r="G155" s="7"/>
    </row>
    <row r="156" spans="3:7" x14ac:dyDescent="0.25">
      <c r="C156" s="3"/>
      <c r="E156" s="7"/>
      <c r="F156" s="7"/>
      <c r="G156" s="7"/>
    </row>
    <row r="157" spans="3:7" x14ac:dyDescent="0.25">
      <c r="C157" s="3"/>
      <c r="E157" s="7"/>
      <c r="F157" s="7"/>
      <c r="G157" s="7"/>
    </row>
    <row r="158" spans="3:7" x14ac:dyDescent="0.25">
      <c r="C158" s="3"/>
      <c r="E158" s="7"/>
      <c r="F158" s="7"/>
      <c r="G15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2018-08-01T08:00:50Z</dcterms:created>
  <dcterms:modified xsi:type="dcterms:W3CDTF">2018-09-11T10:04:54Z</dcterms:modified>
</cp:coreProperties>
</file>