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moran0551/Desktop/Assignemnt 3/amoran6/"/>
    </mc:Choice>
  </mc:AlternateContent>
  <bookViews>
    <workbookView xWindow="920" yWindow="460" windowWidth="24680" windowHeight="15540" tabRatio="500" activeTab="5" xr2:uid="{00000000-000D-0000-FFFF-FFFF00000000}"/>
  </bookViews>
  <sheets>
    <sheet name="K-Means" sheetId="7" r:id="rId1"/>
    <sheet name="EM" sheetId="8" r:id="rId2"/>
    <sheet name="PCA" sheetId="2" r:id="rId3"/>
    <sheet name="ICA" sheetId="9" r:id="rId4"/>
    <sheet name="RCA" sheetId="4" r:id="rId5"/>
    <sheet name="Correlation" sheetId="10" r:id="rId6"/>
    <sheet name="Neural Networks" sheetId="6" r:id="rId7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6" l="1"/>
  <c r="D27" i="6"/>
  <c r="C27" i="6"/>
  <c r="K26" i="6"/>
  <c r="K25" i="6"/>
  <c r="K24" i="6"/>
  <c r="K23" i="6"/>
  <c r="K22" i="6"/>
  <c r="K15" i="6"/>
  <c r="K16" i="6"/>
  <c r="K17" i="6"/>
  <c r="K18" i="6"/>
  <c r="E18" i="6" s="1"/>
  <c r="K14" i="6"/>
  <c r="D18" i="6"/>
  <c r="C18" i="6"/>
  <c r="J9" i="6"/>
  <c r="J8" i="6"/>
  <c r="J7" i="6"/>
  <c r="J6" i="6"/>
  <c r="D9" i="6"/>
  <c r="C9" i="6"/>
  <c r="G20" i="4"/>
  <c r="C20" i="4"/>
  <c r="G19" i="4"/>
  <c r="C19" i="4"/>
  <c r="G18" i="4"/>
  <c r="C18" i="4"/>
  <c r="G17" i="4"/>
  <c r="C17" i="4"/>
  <c r="G9" i="4"/>
  <c r="G8" i="4"/>
  <c r="G7" i="4"/>
  <c r="G6" i="4"/>
  <c r="C8" i="4"/>
  <c r="C7" i="4"/>
  <c r="C9" i="4"/>
  <c r="C6" i="4"/>
  <c r="E9" i="6" l="1"/>
  <c r="E27" i="6"/>
</calcChain>
</file>

<file path=xl/sharedStrings.xml><?xml version="1.0" encoding="utf-8"?>
<sst xmlns="http://schemas.openxmlformats.org/spreadsheetml/2006/main" count="494" uniqueCount="150">
  <si>
    <t>Attribute</t>
  </si>
  <si>
    <t>SSE</t>
  </si>
  <si>
    <t>Cluster 1</t>
  </si>
  <si>
    <t>PCA</t>
  </si>
  <si>
    <t>ICA</t>
  </si>
  <si>
    <t>None</t>
  </si>
  <si>
    <t>Em</t>
  </si>
  <si>
    <t>Build Time</t>
  </si>
  <si>
    <t>MSE</t>
  </si>
  <si>
    <t>Build time</t>
  </si>
  <si>
    <t>Category</t>
  </si>
  <si>
    <t>Reviews</t>
  </si>
  <si>
    <t>Installs</t>
  </si>
  <si>
    <t>Type</t>
  </si>
  <si>
    <t>Size</t>
  </si>
  <si>
    <t>Price</t>
  </si>
  <si>
    <t>Content Rating</t>
  </si>
  <si>
    <t>Genres</t>
  </si>
  <si>
    <t>Current Version</t>
  </si>
  <si>
    <t>EM</t>
  </si>
  <si>
    <t>vote_count</t>
  </si>
  <si>
    <t>runtime</t>
  </si>
  <si>
    <t>popularity</t>
  </si>
  <si>
    <t>original_language</t>
  </si>
  <si>
    <t>total_different_languages</t>
  </si>
  <si>
    <t>revenue</t>
  </si>
  <si>
    <t>budget</t>
  </si>
  <si>
    <t>total_production_countries</t>
  </si>
  <si>
    <t>total_production_companies</t>
  </si>
  <si>
    <t>total_genres</t>
  </si>
  <si>
    <t>Total Cast Count</t>
  </si>
  <si>
    <t>Male Cast Percentage</t>
  </si>
  <si>
    <t>Total Crew Count</t>
  </si>
  <si>
    <t>Male Crew Percentage</t>
  </si>
  <si>
    <t>Cumulative</t>
  </si>
  <si>
    <t>Variance Covered</t>
  </si>
  <si>
    <t>Eigenvalue</t>
  </si>
  <si>
    <t>Linear Combo  1</t>
  </si>
  <si>
    <t>Linear Combo  2</t>
  </si>
  <si>
    <t>Linear Combo  3</t>
  </si>
  <si>
    <t>Linear Combo  4</t>
  </si>
  <si>
    <t>Linear Combo  5</t>
  </si>
  <si>
    <t>Linear Combo  6</t>
  </si>
  <si>
    <t>Linear Combo  7</t>
  </si>
  <si>
    <t>Linear Combo  8</t>
  </si>
  <si>
    <t>Cluster 0</t>
  </si>
  <si>
    <t>Cluster 0 Mean</t>
  </si>
  <si>
    <t>Cluster 1 Mean</t>
  </si>
  <si>
    <t>Results</t>
  </si>
  <si>
    <t>1.27 seconds</t>
  </si>
  <si>
    <t>Number of Iterations</t>
  </si>
  <si>
    <t>Log Likilihood</t>
  </si>
  <si>
    <t>Classifying Value</t>
  </si>
  <si>
    <t>False (rating &lt; 80%)</t>
  </si>
  <si>
    <t>True (Rating &gt;= 80%)</t>
  </si>
  <si>
    <t>Samples per Cluster</t>
  </si>
  <si>
    <t>1208 (34%)</t>
  </si>
  <si>
    <t>2374 (66%)</t>
  </si>
  <si>
    <t>Classification Error:</t>
  </si>
  <si>
    <t>Movies Dataset</t>
  </si>
  <si>
    <t>Google Play Dataset</t>
  </si>
  <si>
    <t>1.68 seconds</t>
  </si>
  <si>
    <t>1078 (57%)</t>
  </si>
  <si>
    <t>898 (43%)</t>
  </si>
  <si>
    <t>True (Rating &gt;= 70%)</t>
  </si>
  <si>
    <t>False (rating &lt; 70%)</t>
  </si>
  <si>
    <t>2209 (62%)</t>
  </si>
  <si>
    <t>1373 (38%)</t>
  </si>
  <si>
    <t>0.04 seconds</t>
  </si>
  <si>
    <t>0.03 seconds</t>
  </si>
  <si>
    <t>668 (34%)</t>
  </si>
  <si>
    <t>1308 (66%)</t>
  </si>
  <si>
    <t>42.81%%</t>
  </si>
  <si>
    <t>K-Means</t>
  </si>
  <si>
    <t>Expectation Maximization</t>
  </si>
  <si>
    <t>2.98 seconds</t>
  </si>
  <si>
    <t>Results Before Remove LC 8</t>
  </si>
  <si>
    <t>Results After Remove LC 8</t>
  </si>
  <si>
    <t>2.58 seconds</t>
  </si>
  <si>
    <t>0.01 seconds</t>
  </si>
  <si>
    <t>0.02 seconds</t>
  </si>
  <si>
    <t>Linear Combo  9</t>
  </si>
  <si>
    <t>Linear Combo  11</t>
  </si>
  <si>
    <t>Linear Combo  12</t>
  </si>
  <si>
    <t>Linear Combo  10</t>
  </si>
  <si>
    <t>Results Before Remove LC 11 &amp; LC 12</t>
  </si>
  <si>
    <t>Results After Remove LC 11 &amp; LC 12</t>
  </si>
  <si>
    <t>41.60%%</t>
  </si>
  <si>
    <t>2.4 seconds</t>
  </si>
  <si>
    <t>2.31 seconds</t>
  </si>
  <si>
    <t>Kurtosis</t>
  </si>
  <si>
    <t>Source  1</t>
  </si>
  <si>
    <t>Source  2</t>
  </si>
  <si>
    <t>Source  3</t>
  </si>
  <si>
    <t>Source  4</t>
  </si>
  <si>
    <t>Source  5</t>
  </si>
  <si>
    <t>Source  6</t>
  </si>
  <si>
    <t>Source  7</t>
  </si>
  <si>
    <t>Source  8</t>
  </si>
  <si>
    <t>Source  9</t>
  </si>
  <si>
    <t>Source  10</t>
  </si>
  <si>
    <t>Source  11</t>
  </si>
  <si>
    <t>Source  12</t>
  </si>
  <si>
    <t>Source  13</t>
  </si>
  <si>
    <t>Source  0</t>
  </si>
  <si>
    <t>Results Before Remove Sources 0, 2, 6, 13</t>
  </si>
  <si>
    <t>Results After Remove Sources 0, 2, 6, 13</t>
  </si>
  <si>
    <t>Results Before Remove Sources 0, 1, 2, 3, 5, 8</t>
  </si>
  <si>
    <t>Results After Remove Sources 0, 1, 2, 3, 5, 8</t>
  </si>
  <si>
    <t>Cutoff</t>
  </si>
  <si>
    <t>4.58 seconds</t>
  </si>
  <si>
    <t>2.73 seconds</t>
  </si>
  <si>
    <t>2.03 seconds</t>
  </si>
  <si>
    <t>2.2 seconds</t>
  </si>
  <si>
    <t>seed 5</t>
  </si>
  <si>
    <t>seed 1</t>
  </si>
  <si>
    <t>seed 2</t>
  </si>
  <si>
    <t>seed 3</t>
  </si>
  <si>
    <t>seed 4</t>
  </si>
  <si>
    <t>Avg. Number of Iterations</t>
  </si>
  <si>
    <t>Avg. Build Time</t>
  </si>
  <si>
    <t>Avg. SSE</t>
  </si>
  <si>
    <t>Avg. Classification Error:</t>
  </si>
  <si>
    <t>Avg. Log Likilihood</t>
  </si>
  <si>
    <t>Classifictation Error</t>
  </si>
  <si>
    <t>K-means</t>
  </si>
  <si>
    <t>ll</t>
  </si>
  <si>
    <t>Correlation Score</t>
  </si>
  <si>
    <t>Results Before Remove Type, Genres, &amp; Category</t>
  </si>
  <si>
    <t>Results After Remove Type, Genres, &amp; Category</t>
  </si>
  <si>
    <t>Results Before Remove Scores &lt; 0.1</t>
  </si>
  <si>
    <t>Results After Remove Scores &lt; 0.1</t>
  </si>
  <si>
    <t>1.79 seconds</t>
  </si>
  <si>
    <t>0.97 seconds</t>
  </si>
  <si>
    <t>1.32 seconds</t>
  </si>
  <si>
    <t>1.74 seconds</t>
  </si>
  <si>
    <t>RCA</t>
  </si>
  <si>
    <t>Correlation</t>
  </si>
  <si>
    <t>Feature Selection</t>
  </si>
  <si>
    <t>Classification Percentage</t>
  </si>
  <si>
    <t>RCA Results</t>
  </si>
  <si>
    <t>Neural Networks without Cluster as Variable</t>
  </si>
  <si>
    <t>RCA Results k means</t>
  </si>
  <si>
    <t>RCA Results EM</t>
  </si>
  <si>
    <t>No Cluster</t>
  </si>
  <si>
    <t>Transformation</t>
  </si>
  <si>
    <t>Neural Networks with EM Cluster as Variable</t>
  </si>
  <si>
    <t>Neural Networks with K-means Cluster as Variable</t>
  </si>
  <si>
    <t>None (Just Cluster)</t>
  </si>
  <si>
    <t>None (All Features)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</si>
</sst>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0" xfId="0" applyNumberFormat="1"/>
    <xf numFmtId="0" fontId="3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/>
    </xf>
    <xf numFmtId="9" fontId="0" fillId="0" borderId="1" xfId="711" applyFont="1" applyBorder="1" applyAlignment="1">
      <alignment horizontal="center"/>
    </xf>
    <xf numFmtId="9" fontId="0" fillId="0" borderId="6" xfId="71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9" fontId="0" fillId="0" borderId="0" xfId="711" applyFont="1" applyAlignment="1">
      <alignment horizontal="center"/>
    </xf>
    <xf numFmtId="9" fontId="0" fillId="0" borderId="0" xfId="711" applyFont="1" applyBorder="1" applyAlignment="1">
      <alignment horizontal="center"/>
    </xf>
    <xf numFmtId="0" fontId="5" fillId="0" borderId="0" xfId="0" applyFont="1" applyAlignment="1"/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7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Normal" xfId="0" builtinId="0"/>
    <cellStyle name="Percent" xfId="71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Eigenvalues</a:t>
            </a:r>
            <a:r>
              <a:rPr lang="en-US" baseline="0"/>
              <a:t> vs Linear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Eigenvalues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PCA!$V$4:$V$11</c:f>
              <c:strCache>
                <c:ptCount val="8"/>
                <c:pt idx="0">
                  <c:v>Linear Combo  1</c:v>
                </c:pt>
                <c:pt idx="1">
                  <c:v>Linear Combo  2</c:v>
                </c:pt>
                <c:pt idx="2">
                  <c:v>Linear Combo  3</c:v>
                </c:pt>
                <c:pt idx="3">
                  <c:v>Linear Combo  4</c:v>
                </c:pt>
                <c:pt idx="4">
                  <c:v>Linear Combo  5</c:v>
                </c:pt>
                <c:pt idx="5">
                  <c:v>Linear Combo  6</c:v>
                </c:pt>
                <c:pt idx="6">
                  <c:v>Linear Combo  7</c:v>
                </c:pt>
                <c:pt idx="7">
                  <c:v>Linear Combo  8</c:v>
                </c:pt>
              </c:strCache>
            </c:strRef>
          </c:cat>
          <c:val>
            <c:numRef>
              <c:f>PCA!$W$4:$W$11</c:f>
              <c:numCache>
                <c:formatCode>0.000</c:formatCode>
                <c:ptCount val="8"/>
                <c:pt idx="0">
                  <c:v>1.89883</c:v>
                </c:pt>
                <c:pt idx="1">
                  <c:v>1.6530400000000001</c:v>
                </c:pt>
                <c:pt idx="2">
                  <c:v>1.26528</c:v>
                </c:pt>
                <c:pt idx="3">
                  <c:v>1.00386</c:v>
                </c:pt>
                <c:pt idx="4">
                  <c:v>0.98336000000000001</c:v>
                </c:pt>
                <c:pt idx="5">
                  <c:v>0.84287999999999996</c:v>
                </c:pt>
                <c:pt idx="6">
                  <c:v>0.72607999999999995</c:v>
                </c:pt>
                <c:pt idx="7">
                  <c:v>0.45711000000000002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A-F147-AF3E-7C5FC371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69007"/>
        <c:axId val="432899359"/>
      </c:barChart>
      <c:lineChart>
        <c:grouping val="standard"/>
        <c:varyColors val="0"/>
        <c:ser>
          <c:idx val="1"/>
          <c:order val="1"/>
          <c:tx>
            <c:v>Cumulative variance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PCA!$V$4:$V$11</c:f>
              <c:strCache>
                <c:ptCount val="8"/>
                <c:pt idx="0">
                  <c:v>Linear Combo  1</c:v>
                </c:pt>
                <c:pt idx="1">
                  <c:v>Linear Combo  2</c:v>
                </c:pt>
                <c:pt idx="2">
                  <c:v>Linear Combo  3</c:v>
                </c:pt>
                <c:pt idx="3">
                  <c:v>Linear Combo  4</c:v>
                </c:pt>
                <c:pt idx="4">
                  <c:v>Linear Combo  5</c:v>
                </c:pt>
                <c:pt idx="5">
                  <c:v>Linear Combo  6</c:v>
                </c:pt>
                <c:pt idx="6">
                  <c:v>Linear Combo  7</c:v>
                </c:pt>
                <c:pt idx="7">
                  <c:v>Linear Combo  8</c:v>
                </c:pt>
              </c:strCache>
            </c:strRef>
          </c:cat>
          <c:val>
            <c:numRef>
              <c:f>PCA!$X$4:$X$11</c:f>
              <c:numCache>
                <c:formatCode>General</c:formatCode>
                <c:ptCount val="8"/>
                <c:pt idx="0">
                  <c:v>0.21098</c:v>
                </c:pt>
                <c:pt idx="1">
                  <c:v>0.39465</c:v>
                </c:pt>
                <c:pt idx="2">
                  <c:v>0.53524000000000005</c:v>
                </c:pt>
                <c:pt idx="3">
                  <c:v>0.64678000000000002</c:v>
                </c:pt>
                <c:pt idx="4">
                  <c:v>0.75604000000000005</c:v>
                </c:pt>
                <c:pt idx="5">
                  <c:v>0.84968999999999995</c:v>
                </c:pt>
                <c:pt idx="6">
                  <c:v>0.93037000000000003</c:v>
                </c:pt>
                <c:pt idx="7">
                  <c:v>0.98116000000000003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A-F147-AF3E-7C5FC371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60735"/>
        <c:axId val="445214751"/>
      </c:lineChart>
      <c:catAx>
        <c:axId val="4329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99359"/>
        <c:crosses val="autoZero"/>
        <c:auto val="1"/>
        <c:lblAlgn val="ctr"/>
        <c:lblOffset val="100"/>
        <c:noMultiLvlLbl val="0"/>
      </c:catAx>
      <c:valAx>
        <c:axId val="432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9007"/>
        <c:crosses val="autoZero"/>
        <c:crossBetween val="between"/>
      </c:valAx>
      <c:valAx>
        <c:axId val="445214751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0735"/>
        <c:crosses val="max"/>
        <c:crossBetween val="between"/>
      </c:valAx>
      <c:catAx>
        <c:axId val="43316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214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Eigenvalues</a:t>
            </a:r>
            <a:r>
              <a:rPr lang="en-US" baseline="0"/>
              <a:t> vs Linear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Eigenvalues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PCA!$J$4:$J$15</c:f>
              <c:strCache>
                <c:ptCount val="12"/>
                <c:pt idx="0">
                  <c:v>Linear Combo  1</c:v>
                </c:pt>
                <c:pt idx="1">
                  <c:v>Linear Combo  2</c:v>
                </c:pt>
                <c:pt idx="2">
                  <c:v>Linear Combo  3</c:v>
                </c:pt>
                <c:pt idx="3">
                  <c:v>Linear Combo  4</c:v>
                </c:pt>
                <c:pt idx="4">
                  <c:v>Linear Combo  5</c:v>
                </c:pt>
                <c:pt idx="5">
                  <c:v>Linear Combo  6</c:v>
                </c:pt>
                <c:pt idx="6">
                  <c:v>Linear Combo  7</c:v>
                </c:pt>
                <c:pt idx="7">
                  <c:v>Linear Combo  8</c:v>
                </c:pt>
                <c:pt idx="8">
                  <c:v>Linear Combo  9</c:v>
                </c:pt>
                <c:pt idx="9">
                  <c:v>Linear Combo  10</c:v>
                </c:pt>
                <c:pt idx="10">
                  <c:v>Linear Combo  11</c:v>
                </c:pt>
                <c:pt idx="11">
                  <c:v>Linear Combo  12</c:v>
                </c:pt>
              </c:strCache>
            </c:strRef>
          </c:cat>
          <c:val>
            <c:numRef>
              <c:f>PCA!$K$4:$K$15</c:f>
              <c:numCache>
                <c:formatCode>0.000</c:formatCode>
                <c:ptCount val="12"/>
                <c:pt idx="0">
                  <c:v>4.1543700000000001</c:v>
                </c:pt>
                <c:pt idx="1">
                  <c:v>1.7156100000000001</c:v>
                </c:pt>
                <c:pt idx="2">
                  <c:v>1.30389</c:v>
                </c:pt>
                <c:pt idx="3">
                  <c:v>1.03942</c:v>
                </c:pt>
                <c:pt idx="4">
                  <c:v>0.99021999999999999</c:v>
                </c:pt>
                <c:pt idx="5">
                  <c:v>0.85038000000000002</c:v>
                </c:pt>
                <c:pt idx="6">
                  <c:v>0.78008</c:v>
                </c:pt>
                <c:pt idx="7">
                  <c:v>0.68528</c:v>
                </c:pt>
                <c:pt idx="8">
                  <c:v>0.62848999999999999</c:v>
                </c:pt>
                <c:pt idx="9">
                  <c:v>0.52651999999999999</c:v>
                </c:pt>
                <c:pt idx="10">
                  <c:v>0.49841999999999997</c:v>
                </c:pt>
                <c:pt idx="11">
                  <c:v>0.46215000000000001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3-5A46-9C6D-CDABDD2C9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69007"/>
        <c:axId val="432899359"/>
      </c:barChart>
      <c:lineChart>
        <c:grouping val="standard"/>
        <c:varyColors val="0"/>
        <c:ser>
          <c:idx val="1"/>
          <c:order val="1"/>
          <c:tx>
            <c:v>Cumulative variance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PCA!$J$4:$J$15</c:f>
              <c:strCache>
                <c:ptCount val="12"/>
                <c:pt idx="0">
                  <c:v>Linear Combo  1</c:v>
                </c:pt>
                <c:pt idx="1">
                  <c:v>Linear Combo  2</c:v>
                </c:pt>
                <c:pt idx="2">
                  <c:v>Linear Combo  3</c:v>
                </c:pt>
                <c:pt idx="3">
                  <c:v>Linear Combo  4</c:v>
                </c:pt>
                <c:pt idx="4">
                  <c:v>Linear Combo  5</c:v>
                </c:pt>
                <c:pt idx="5">
                  <c:v>Linear Combo  6</c:v>
                </c:pt>
                <c:pt idx="6">
                  <c:v>Linear Combo  7</c:v>
                </c:pt>
                <c:pt idx="7">
                  <c:v>Linear Combo  8</c:v>
                </c:pt>
                <c:pt idx="8">
                  <c:v>Linear Combo  9</c:v>
                </c:pt>
                <c:pt idx="9">
                  <c:v>Linear Combo  10</c:v>
                </c:pt>
                <c:pt idx="10">
                  <c:v>Linear Combo  11</c:v>
                </c:pt>
                <c:pt idx="11">
                  <c:v>Linear Combo  12</c:v>
                </c:pt>
              </c:strCache>
            </c:strRef>
          </c:cat>
          <c:val>
            <c:numRef>
              <c:f>PCA!$L$4:$L$15</c:f>
              <c:numCache>
                <c:formatCode>General</c:formatCode>
                <c:ptCount val="12"/>
                <c:pt idx="0">
                  <c:v>0.29674</c:v>
                </c:pt>
                <c:pt idx="1">
                  <c:v>0.41927999999999999</c:v>
                </c:pt>
                <c:pt idx="2">
                  <c:v>0.51241999999999999</c:v>
                </c:pt>
                <c:pt idx="3">
                  <c:v>0.58665999999999996</c:v>
                </c:pt>
                <c:pt idx="4">
                  <c:v>0.65739000000000003</c:v>
                </c:pt>
                <c:pt idx="5">
                  <c:v>0.71813000000000005</c:v>
                </c:pt>
                <c:pt idx="6">
                  <c:v>0.77385000000000004</c:v>
                </c:pt>
                <c:pt idx="7">
                  <c:v>0.82279999999999998</c:v>
                </c:pt>
                <c:pt idx="8">
                  <c:v>0.86770000000000003</c:v>
                </c:pt>
                <c:pt idx="9">
                  <c:v>0.90529999999999999</c:v>
                </c:pt>
                <c:pt idx="10">
                  <c:v>0.94091000000000002</c:v>
                </c:pt>
                <c:pt idx="11">
                  <c:v>0.97392000000000001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3-5A46-9C6D-CDABDD2C9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60735"/>
        <c:axId val="445214751"/>
      </c:lineChart>
      <c:catAx>
        <c:axId val="4329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99359"/>
        <c:crosses val="autoZero"/>
        <c:auto val="1"/>
        <c:lblAlgn val="ctr"/>
        <c:lblOffset val="100"/>
        <c:noMultiLvlLbl val="0"/>
      </c:catAx>
      <c:valAx>
        <c:axId val="432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9007"/>
        <c:crosses val="autoZero"/>
        <c:crossBetween val="between"/>
      </c:valAx>
      <c:valAx>
        <c:axId val="445214751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60735"/>
        <c:crosses val="max"/>
        <c:crossBetween val="between"/>
      </c:valAx>
      <c:catAx>
        <c:axId val="43316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214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Kurtosis</a:t>
            </a:r>
            <a:r>
              <a:rPr lang="en-US" baseline="0"/>
              <a:t> vs Source Transformations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Kurtosis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ICA!$J$4:$J$17</c:f>
              <c:strCache>
                <c:ptCount val="14"/>
                <c:pt idx="0">
                  <c:v>Source  0</c:v>
                </c:pt>
                <c:pt idx="1">
                  <c:v>Source  1</c:v>
                </c:pt>
                <c:pt idx="2">
                  <c:v>Source  2</c:v>
                </c:pt>
                <c:pt idx="3">
                  <c:v>Source  3</c:v>
                </c:pt>
                <c:pt idx="4">
                  <c:v>Source  4</c:v>
                </c:pt>
                <c:pt idx="5">
                  <c:v>Source  5</c:v>
                </c:pt>
                <c:pt idx="6">
                  <c:v>Source  6</c:v>
                </c:pt>
                <c:pt idx="7">
                  <c:v>Source  7</c:v>
                </c:pt>
                <c:pt idx="8">
                  <c:v>Source  8</c:v>
                </c:pt>
                <c:pt idx="9">
                  <c:v>Source  9</c:v>
                </c:pt>
                <c:pt idx="10">
                  <c:v>Source  10</c:v>
                </c:pt>
                <c:pt idx="11">
                  <c:v>Source  11</c:v>
                </c:pt>
                <c:pt idx="12">
                  <c:v>Source  12</c:v>
                </c:pt>
                <c:pt idx="13">
                  <c:v>Source  13</c:v>
                </c:pt>
              </c:strCache>
            </c:strRef>
          </c:cat>
          <c:val>
            <c:numRef>
              <c:f>ICA!$K$4:$K$17</c:f>
              <c:numCache>
                <c:formatCode>0.0</c:formatCode>
                <c:ptCount val="14"/>
                <c:pt idx="0">
                  <c:v>36.473222604467743</c:v>
                </c:pt>
                <c:pt idx="1">
                  <c:v>5.0116986825739644</c:v>
                </c:pt>
                <c:pt idx="2">
                  <c:v>8.154368631626161</c:v>
                </c:pt>
                <c:pt idx="3">
                  <c:v>3.6765777358491771</c:v>
                </c:pt>
                <c:pt idx="4">
                  <c:v>3.2370817752403216</c:v>
                </c:pt>
                <c:pt idx="5">
                  <c:v>2.6423870403148735</c:v>
                </c:pt>
                <c:pt idx="6">
                  <c:v>12.482222758403603</c:v>
                </c:pt>
                <c:pt idx="7">
                  <c:v>3.1198753147903453</c:v>
                </c:pt>
                <c:pt idx="8">
                  <c:v>5.7135916769502177</c:v>
                </c:pt>
                <c:pt idx="9">
                  <c:v>1.3631728160098522</c:v>
                </c:pt>
                <c:pt idx="10">
                  <c:v>5.4185920243383272</c:v>
                </c:pt>
                <c:pt idx="11">
                  <c:v>2.7614414304296107</c:v>
                </c:pt>
                <c:pt idx="12">
                  <c:v>3.6148273719801045</c:v>
                </c:pt>
                <c:pt idx="13">
                  <c:v>8.5330300261797536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4-CA4C-AD8A-C2676DB7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69007"/>
        <c:axId val="432899359"/>
      </c:barChart>
      <c:lineChart>
        <c:grouping val="standard"/>
        <c:varyColors val="0"/>
        <c:ser>
          <c:idx val="1"/>
          <c:order val="1"/>
          <c:tx>
            <c:v>Cutoff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ICA!$L$4:$L$17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D4-CA4C-AD8A-C2676DB7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69007"/>
        <c:axId val="432899359"/>
      </c:lineChart>
      <c:catAx>
        <c:axId val="4329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99359"/>
        <c:crosses val="autoZero"/>
        <c:auto val="1"/>
        <c:lblAlgn val="ctr"/>
        <c:lblOffset val="100"/>
        <c:noMultiLvlLbl val="0"/>
      </c:catAx>
      <c:valAx>
        <c:axId val="432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Kurtosis</a:t>
            </a:r>
            <a:r>
              <a:rPr lang="en-US" baseline="0"/>
              <a:t> vs Source Transformations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Kurtosis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ICA!$V$4:$V$12</c:f>
              <c:strCache>
                <c:ptCount val="9"/>
                <c:pt idx="0">
                  <c:v>Source  0</c:v>
                </c:pt>
                <c:pt idx="1">
                  <c:v>Source  1</c:v>
                </c:pt>
                <c:pt idx="2">
                  <c:v>Source  2</c:v>
                </c:pt>
                <c:pt idx="3">
                  <c:v>Source  3</c:v>
                </c:pt>
                <c:pt idx="4">
                  <c:v>Source  4</c:v>
                </c:pt>
                <c:pt idx="5">
                  <c:v>Source  5</c:v>
                </c:pt>
                <c:pt idx="6">
                  <c:v>Source  6</c:v>
                </c:pt>
                <c:pt idx="7">
                  <c:v>Source  7</c:v>
                </c:pt>
                <c:pt idx="8">
                  <c:v>Source  8</c:v>
                </c:pt>
              </c:strCache>
            </c:strRef>
          </c:cat>
          <c:val>
            <c:numRef>
              <c:f>ICA!$W$4:$W$12</c:f>
              <c:numCache>
                <c:formatCode>0.0</c:formatCode>
                <c:ptCount val="9"/>
                <c:pt idx="0">
                  <c:v>87.941246892069017</c:v>
                </c:pt>
                <c:pt idx="1">
                  <c:v>94.625055041522202</c:v>
                </c:pt>
                <c:pt idx="2">
                  <c:v>39.142139363678687</c:v>
                </c:pt>
                <c:pt idx="3">
                  <c:v>31.762468450218034</c:v>
                </c:pt>
                <c:pt idx="4">
                  <c:v>37.79334218976684</c:v>
                </c:pt>
                <c:pt idx="5">
                  <c:v>0.42860726690842377</c:v>
                </c:pt>
                <c:pt idx="6">
                  <c:v>3.3667825410633525</c:v>
                </c:pt>
                <c:pt idx="7">
                  <c:v>7.1305643068780071</c:v>
                </c:pt>
                <c:pt idx="8">
                  <c:v>25.814720152679627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0-8E48-B5EA-B2DCFC98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69007"/>
        <c:axId val="432899359"/>
      </c:barChart>
      <c:lineChart>
        <c:grouping val="standard"/>
        <c:varyColors val="0"/>
        <c:ser>
          <c:idx val="1"/>
          <c:order val="1"/>
          <c:tx>
            <c:v>Cutoff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ICA!$X$4:$X$12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0-8E48-B5EA-B2DCFC98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69007"/>
        <c:axId val="432899359"/>
      </c:lineChart>
      <c:catAx>
        <c:axId val="4329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99359"/>
        <c:crosses val="autoZero"/>
        <c:auto val="1"/>
        <c:lblAlgn val="ctr"/>
        <c:lblOffset val="100"/>
        <c:noMultiLvlLbl val="0"/>
      </c:catAx>
      <c:valAx>
        <c:axId val="432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Score vs Source Transformations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Correlation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Correlation!$J$4:$J$17</c:f>
              <c:strCache>
                <c:ptCount val="14"/>
                <c:pt idx="0">
                  <c:v>vote_count</c:v>
                </c:pt>
                <c:pt idx="1">
                  <c:v>runtime</c:v>
                </c:pt>
                <c:pt idx="2">
                  <c:v>popularity</c:v>
                </c:pt>
                <c:pt idx="3">
                  <c:v>Total Cast Count</c:v>
                </c:pt>
                <c:pt idx="4">
                  <c:v>Male Cast Percentage</c:v>
                </c:pt>
                <c:pt idx="5">
                  <c:v>revenue</c:v>
                </c:pt>
                <c:pt idx="6">
                  <c:v>original_language</c:v>
                </c:pt>
                <c:pt idx="7">
                  <c:v>Total Crew Count</c:v>
                </c:pt>
                <c:pt idx="8">
                  <c:v>total_different_languages</c:v>
                </c:pt>
                <c:pt idx="9">
                  <c:v>total_production_countries</c:v>
                </c:pt>
                <c:pt idx="10">
                  <c:v>total_genres</c:v>
                </c:pt>
                <c:pt idx="11">
                  <c:v>total_production_companies</c:v>
                </c:pt>
                <c:pt idx="12">
                  <c:v>Male Crew Percentage</c:v>
                </c:pt>
                <c:pt idx="13">
                  <c:v>budget</c:v>
                </c:pt>
              </c:strCache>
            </c:strRef>
          </c:cat>
          <c:val>
            <c:numRef>
              <c:f>Correlation!$K$4:$K$17</c:f>
              <c:numCache>
                <c:formatCode>0.000</c:formatCode>
                <c:ptCount val="14"/>
                <c:pt idx="0">
                  <c:v>0.30778</c:v>
                </c:pt>
                <c:pt idx="1">
                  <c:v>0.29404999999999998</c:v>
                </c:pt>
                <c:pt idx="2">
                  <c:v>0.25307000000000002</c:v>
                </c:pt>
                <c:pt idx="3">
                  <c:v>0.20685000000000001</c:v>
                </c:pt>
                <c:pt idx="4">
                  <c:v>0.16789000000000001</c:v>
                </c:pt>
                <c:pt idx="5">
                  <c:v>0.16227</c:v>
                </c:pt>
                <c:pt idx="6">
                  <c:v>0.12199</c:v>
                </c:pt>
                <c:pt idx="7">
                  <c:v>0.12055</c:v>
                </c:pt>
                <c:pt idx="8">
                  <c:v>7.1400000000000005E-2</c:v>
                </c:pt>
                <c:pt idx="9">
                  <c:v>5.178E-2</c:v>
                </c:pt>
                <c:pt idx="10">
                  <c:v>5.0819999999999997E-2</c:v>
                </c:pt>
                <c:pt idx="11">
                  <c:v>4.7149999999999997E-2</c:v>
                </c:pt>
                <c:pt idx="12">
                  <c:v>2.9569999999999999E-2</c:v>
                </c:pt>
                <c:pt idx="13">
                  <c:v>8.2900000000000005E-3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8-C64B-B95A-2200639C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69007"/>
        <c:axId val="432899359"/>
      </c:barChart>
      <c:lineChart>
        <c:grouping val="standard"/>
        <c:varyColors val="0"/>
        <c:ser>
          <c:idx val="1"/>
          <c:order val="1"/>
          <c:tx>
            <c:v>Cutoff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Correlation!$L$4:$L$17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8-C64B-B95A-2200639C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69007"/>
        <c:axId val="432899359"/>
      </c:lineChart>
      <c:catAx>
        <c:axId val="4329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99359"/>
        <c:crosses val="autoZero"/>
        <c:auto val="1"/>
        <c:lblAlgn val="ctr"/>
        <c:lblOffset val="100"/>
        <c:noMultiLvlLbl val="0"/>
      </c:catAx>
      <c:valAx>
        <c:axId val="432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Score vs Source Transformations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Correlation 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Correlation!$V$4:$V$12</c:f>
              <c:strCache>
                <c:ptCount val="9"/>
                <c:pt idx="0">
                  <c:v>Size</c:v>
                </c:pt>
                <c:pt idx="1">
                  <c:v>Reviews</c:v>
                </c:pt>
                <c:pt idx="2">
                  <c:v>Installs</c:v>
                </c:pt>
                <c:pt idx="3">
                  <c:v>Content Rating</c:v>
                </c:pt>
                <c:pt idx="4">
                  <c:v>Price</c:v>
                </c:pt>
                <c:pt idx="5">
                  <c:v>Current Version</c:v>
                </c:pt>
                <c:pt idx="6">
                  <c:v>Type</c:v>
                </c:pt>
                <c:pt idx="7">
                  <c:v>Genres</c:v>
                </c:pt>
                <c:pt idx="8">
                  <c:v>Category</c:v>
                </c:pt>
              </c:strCache>
            </c:strRef>
          </c:cat>
          <c:val>
            <c:numRef>
              <c:f>Correlation!$W$4:$W$12</c:f>
              <c:numCache>
                <c:formatCode>0.000</c:formatCode>
                <c:ptCount val="9"/>
                <c:pt idx="0">
                  <c:v>0.12548999999999999</c:v>
                </c:pt>
                <c:pt idx="1">
                  <c:v>0.11634</c:v>
                </c:pt>
                <c:pt idx="2">
                  <c:v>6.6890000000000005E-2</c:v>
                </c:pt>
                <c:pt idx="3">
                  <c:v>2.3550000000000001E-2</c:v>
                </c:pt>
                <c:pt idx="4">
                  <c:v>2.349E-2</c:v>
                </c:pt>
                <c:pt idx="5">
                  <c:v>2.307E-2</c:v>
                </c:pt>
                <c:pt idx="6">
                  <c:v>1.3350000000000001E-2</c:v>
                </c:pt>
                <c:pt idx="7">
                  <c:v>1.2319999999999999E-2</c:v>
                </c:pt>
                <c:pt idx="8">
                  <c:v>7.6899999999999998E-3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3-F94A-84E9-141722F40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69007"/>
        <c:axId val="432899359"/>
      </c:barChart>
      <c:lineChart>
        <c:grouping val="standard"/>
        <c:varyColors val="0"/>
        <c:ser>
          <c:idx val="1"/>
          <c:order val="1"/>
          <c:tx>
            <c:v>Cutoff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Correlation!$X$4:$X$12</c:f>
              <c:numCache>
                <c:formatCode>General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3-F94A-84E9-141722F40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69007"/>
        <c:axId val="432899359"/>
      </c:lineChart>
      <c:catAx>
        <c:axId val="4329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99359"/>
        <c:crosses val="autoZero"/>
        <c:auto val="1"/>
        <c:lblAlgn val="ctr"/>
        <c:lblOffset val="100"/>
        <c:noMultiLvlLbl val="0"/>
      </c:catAx>
      <c:valAx>
        <c:axId val="432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Neural Network Correct Classification Percentages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'Neural Networks'!$J$34</c:f>
              <c:strCache>
                <c:ptCount val="1"/>
                <c:pt idx="0">
                  <c:v>No Cluster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'Neural Networks'!$I$35:$I$40</c:f>
              <c:strCache>
                <c:ptCount val="6"/>
                <c:pt idx="0">
                  <c:v>Correlation</c:v>
                </c:pt>
                <c:pt idx="1">
                  <c:v>ICA</c:v>
                </c:pt>
                <c:pt idx="2">
                  <c:v>None (Just Cluster)</c:v>
                </c:pt>
                <c:pt idx="3">
                  <c:v>None (All Features)</c:v>
                </c:pt>
                <c:pt idx="4">
                  <c:v>PCA</c:v>
                </c:pt>
                <c:pt idx="5">
                  <c:v>RCA</c:v>
                </c:pt>
              </c:strCache>
            </c:strRef>
          </c:cat>
          <c:val>
            <c:numRef>
              <c:f>'Neural Networks'!$J$35:$J$40</c:f>
              <c:numCache>
                <c:formatCode>0%</c:formatCode>
                <c:ptCount val="6"/>
                <c:pt idx="0">
                  <c:v>0.71558699999999997</c:v>
                </c:pt>
                <c:pt idx="1">
                  <c:v>0.69332000000000005</c:v>
                </c:pt>
                <c:pt idx="3">
                  <c:v>0.73633599999999999</c:v>
                </c:pt>
                <c:pt idx="4">
                  <c:v>0.71204500000000004</c:v>
                </c:pt>
                <c:pt idx="5">
                  <c:v>0.69493939999999998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D-844C-BCCC-D25AB4D03FA7}"/>
            </c:ext>
          </c:extLst>
        </c:ser>
        <c:ser>
          <c:idx val="1"/>
          <c:order val="1"/>
          <c:tx>
            <c:strRef>
              <c:f>'Neural Networks'!$K$34</c:f>
              <c:strCache>
                <c:ptCount val="1"/>
                <c:pt idx="0">
                  <c:v>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'Neural Networks'!$I$35:$I$40</c:f>
              <c:strCache>
                <c:ptCount val="6"/>
                <c:pt idx="0">
                  <c:v>Correlation</c:v>
                </c:pt>
                <c:pt idx="1">
                  <c:v>ICA</c:v>
                </c:pt>
                <c:pt idx="2">
                  <c:v>None (Just Cluster)</c:v>
                </c:pt>
                <c:pt idx="3">
                  <c:v>None (All Features)</c:v>
                </c:pt>
                <c:pt idx="4">
                  <c:v>PCA</c:v>
                </c:pt>
                <c:pt idx="5">
                  <c:v>RCA</c:v>
                </c:pt>
              </c:strCache>
            </c:strRef>
          </c:cat>
          <c:val>
            <c:numRef>
              <c:f>'Neural Networks'!$K$35:$K$40</c:f>
              <c:numCache>
                <c:formatCode>0%</c:formatCode>
                <c:ptCount val="6"/>
                <c:pt idx="0">
                  <c:v>0.72419</c:v>
                </c:pt>
                <c:pt idx="1">
                  <c:v>0.71052599999999999</c:v>
                </c:pt>
                <c:pt idx="2">
                  <c:v>0.56730800000000003</c:v>
                </c:pt>
                <c:pt idx="3">
                  <c:v>0.71862300000000001</c:v>
                </c:pt>
                <c:pt idx="4">
                  <c:v>0.72216599999999997</c:v>
                </c:pt>
                <c:pt idx="5">
                  <c:v>0.69291499999999995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D-844C-BCCC-D25AB4D03FA7}"/>
            </c:ext>
          </c:extLst>
        </c:ser>
        <c:ser>
          <c:idx val="2"/>
          <c:order val="2"/>
          <c:tx>
            <c:strRef>
              <c:f>'Neural Networks'!$L$34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'Neural Networks'!$I$35:$I$40</c:f>
              <c:strCache>
                <c:ptCount val="6"/>
                <c:pt idx="0">
                  <c:v>Correlation</c:v>
                </c:pt>
                <c:pt idx="1">
                  <c:v>ICA</c:v>
                </c:pt>
                <c:pt idx="2">
                  <c:v>None (Just Cluster)</c:v>
                </c:pt>
                <c:pt idx="3">
                  <c:v>None (All Features)</c:v>
                </c:pt>
                <c:pt idx="4">
                  <c:v>PCA</c:v>
                </c:pt>
                <c:pt idx="5">
                  <c:v>RCA</c:v>
                </c:pt>
              </c:strCache>
            </c:strRef>
          </c:cat>
          <c:val>
            <c:numRef>
              <c:f>'Neural Networks'!$L$35:$L$40</c:f>
              <c:numCache>
                <c:formatCode>0%</c:formatCode>
                <c:ptCount val="6"/>
                <c:pt idx="0">
                  <c:v>0.71356299999999995</c:v>
                </c:pt>
                <c:pt idx="1">
                  <c:v>0.71457499999999996</c:v>
                </c:pt>
                <c:pt idx="2">
                  <c:v>0.55971700000000002</c:v>
                </c:pt>
                <c:pt idx="3">
                  <c:v>0.69939300000000004</c:v>
                </c:pt>
                <c:pt idx="4">
                  <c:v>0.70748999999999995</c:v>
                </c:pt>
                <c:pt idx="5">
                  <c:v>0.68643719999999997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D-844C-BCCC-D25AB4D03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52575"/>
        <c:axId val="493654271"/>
      </c:barChart>
      <c:catAx>
        <c:axId val="49365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4271"/>
        <c:crosses val="autoZero"/>
        <c:auto val="1"/>
        <c:lblAlgn val="ctr"/>
        <c:lblOffset val="100"/>
        <c:noMultiLvlLbl val="0"/>
      </c:catAx>
      <c:valAx>
        <c:axId val="49365427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82550</xdr:rowOff>
    </xdr:from>
    <xdr:to>
      <xdr:col>20</xdr:col>
      <xdr:colOff>25400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4741A-E0A9-B645-8BA4-B144CDC5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2</xdr:row>
      <xdr:rowOff>50800</xdr:rowOff>
    </xdr:from>
    <xdr:to>
      <xdr:col>7</xdr:col>
      <xdr:colOff>0</xdr:colOff>
      <xdr:row>18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3AA17C-E860-5C48-994B-B7FD89B37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2</xdr:row>
      <xdr:rowOff>50800</xdr:rowOff>
    </xdr:from>
    <xdr:to>
      <xdr:col>7</xdr:col>
      <xdr:colOff>114300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25BB35-1B31-984A-8EFF-40921D17B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2</xdr:row>
      <xdr:rowOff>50800</xdr:rowOff>
    </xdr:from>
    <xdr:to>
      <xdr:col>19</xdr:col>
      <xdr:colOff>38100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455A2-3A1C-4A48-9946-DF65A00EF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50800</xdr:rowOff>
    </xdr:from>
    <xdr:to>
      <xdr:col>6</xdr:col>
      <xdr:colOff>1498600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7165F-123D-F24B-8D2A-A84830A6D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2</xdr:row>
      <xdr:rowOff>50800</xdr:rowOff>
    </xdr:from>
    <xdr:to>
      <xdr:col>19</xdr:col>
      <xdr:colOff>0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FF600-9C9C-D245-B69D-6139320E0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33</xdr:row>
      <xdr:rowOff>25400</xdr:rowOff>
    </xdr:from>
    <xdr:to>
      <xdr:col>7</xdr:col>
      <xdr:colOff>177800</xdr:colOff>
      <xdr:row>52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1501A-A86F-2549-90FD-F5D2087C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A063-EB7C-4547-82F3-B2E1C5196599}">
  <dimension ref="B2:L34"/>
  <sheetViews>
    <sheetView showGridLines="0" workbookViewId="0">
      <selection activeCell="L29" sqref="L29"/>
    </sheetView>
  </sheetViews>
  <sheetFormatPr baseColWidth="10" defaultRowHeight="16" x14ac:dyDescent="0.2"/>
  <cols>
    <col min="2" max="2" width="20.83203125" customWidth="1"/>
    <col min="3" max="3" width="19.33203125" customWidth="1"/>
    <col min="4" max="4" width="18.6640625" bestFit="1" customWidth="1"/>
    <col min="5" max="5" width="5" customWidth="1"/>
    <col min="6" max="6" width="24.83203125" bestFit="1" customWidth="1"/>
    <col min="7" max="7" width="17.83203125" bestFit="1" customWidth="1"/>
    <col min="8" max="8" width="18.6640625" bestFit="1" customWidth="1"/>
    <col min="9" max="9" width="20.1640625" customWidth="1"/>
  </cols>
  <sheetData>
    <row r="2" spans="2:8" x14ac:dyDescent="0.2">
      <c r="C2" t="s">
        <v>60</v>
      </c>
      <c r="G2" t="s">
        <v>59</v>
      </c>
    </row>
    <row r="3" spans="2:8" x14ac:dyDescent="0.2">
      <c r="B3" s="12" t="s">
        <v>0</v>
      </c>
      <c r="C3" s="12" t="s">
        <v>46</v>
      </c>
      <c r="D3" s="12" t="s">
        <v>47</v>
      </c>
      <c r="F3" s="12" t="s">
        <v>0</v>
      </c>
      <c r="G3" s="12" t="s">
        <v>46</v>
      </c>
      <c r="H3" s="12" t="s">
        <v>47</v>
      </c>
    </row>
    <row r="4" spans="2:8" x14ac:dyDescent="0.2">
      <c r="B4" s="20" t="s">
        <v>10</v>
      </c>
      <c r="C4" s="8">
        <v>24.314</v>
      </c>
      <c r="D4" s="8">
        <v>13.687200000000001</v>
      </c>
      <c r="F4" s="19" t="s">
        <v>20</v>
      </c>
      <c r="G4" s="8">
        <v>3.0300000000000001E-2</v>
      </c>
      <c r="H4" s="8">
        <v>0.15029999999999999</v>
      </c>
    </row>
    <row r="5" spans="2:8" x14ac:dyDescent="0.2">
      <c r="B5" s="20" t="s">
        <v>11</v>
      </c>
      <c r="C5" s="8">
        <v>94136.938200000004</v>
      </c>
      <c r="D5" s="8">
        <v>262025.55850000001</v>
      </c>
      <c r="F5" s="19" t="s">
        <v>21</v>
      </c>
      <c r="G5" s="8">
        <v>106.51990000000001</v>
      </c>
      <c r="H5" s="8">
        <v>121.70659999999999</v>
      </c>
    </row>
    <row r="6" spans="2:8" x14ac:dyDescent="0.2">
      <c r="B6" s="20" t="s">
        <v>12</v>
      </c>
      <c r="C6" s="8">
        <v>6276424.7213000003</v>
      </c>
      <c r="D6" s="8">
        <v>8130079.1364000002</v>
      </c>
      <c r="F6" s="19" t="s">
        <v>22</v>
      </c>
      <c r="G6" s="8">
        <v>15.6213</v>
      </c>
      <c r="H6" s="8">
        <v>49.7239</v>
      </c>
    </row>
    <row r="7" spans="2:8" x14ac:dyDescent="0.2">
      <c r="B7" s="20" t="s">
        <v>13</v>
      </c>
      <c r="C7" s="8">
        <v>0.1022</v>
      </c>
      <c r="D7" s="8">
        <v>5.9400000000000001E-2</v>
      </c>
      <c r="F7" s="19" t="s">
        <v>23</v>
      </c>
      <c r="G7" s="8">
        <v>0.78979999999999995</v>
      </c>
      <c r="H7" s="8">
        <v>0.34129999999999999</v>
      </c>
    </row>
    <row r="8" spans="2:8" x14ac:dyDescent="0.2">
      <c r="B8" s="20" t="s">
        <v>14</v>
      </c>
      <c r="C8" s="8">
        <v>16.522200000000002</v>
      </c>
      <c r="D8" s="8">
        <v>25.043800000000001</v>
      </c>
      <c r="F8" s="19" t="s">
        <v>24</v>
      </c>
      <c r="G8" s="8">
        <v>1.3493999999999999</v>
      </c>
      <c r="H8" s="8">
        <v>1.8383</v>
      </c>
    </row>
    <row r="9" spans="2:8" x14ac:dyDescent="0.2">
      <c r="B9" s="20" t="s">
        <v>15</v>
      </c>
      <c r="C9" s="8">
        <v>0.60870000000000002</v>
      </c>
      <c r="D9" s="8">
        <v>1.9872000000000001</v>
      </c>
      <c r="F9" s="19" t="s">
        <v>25</v>
      </c>
      <c r="G9" s="8">
        <v>1.35E-2</v>
      </c>
      <c r="H9" s="8">
        <v>7.9899999999999999E-2</v>
      </c>
    </row>
    <row r="10" spans="2:8" x14ac:dyDescent="0.2">
      <c r="B10" s="20" t="s">
        <v>16</v>
      </c>
      <c r="C10" s="8">
        <v>0.18010000000000001</v>
      </c>
      <c r="D10" s="8">
        <v>0.4158</v>
      </c>
      <c r="F10" s="19" t="s">
        <v>26</v>
      </c>
      <c r="G10" s="8">
        <v>3.6600000000000001E-2</v>
      </c>
      <c r="H10" s="8">
        <v>0.15429999999999999</v>
      </c>
    </row>
    <row r="11" spans="2:8" x14ac:dyDescent="0.2">
      <c r="B11" s="20" t="s">
        <v>17</v>
      </c>
      <c r="C11" s="8">
        <v>86.158799999999999</v>
      </c>
      <c r="D11" s="8">
        <v>22.572900000000001</v>
      </c>
      <c r="F11" s="19" t="s">
        <v>27</v>
      </c>
      <c r="G11" s="8">
        <v>1.276</v>
      </c>
      <c r="H11" s="8">
        <v>1.5719000000000001</v>
      </c>
    </row>
    <row r="12" spans="2:8" x14ac:dyDescent="0.2">
      <c r="B12" s="20" t="s">
        <v>18</v>
      </c>
      <c r="C12" s="8">
        <v>2.3984999999999999</v>
      </c>
      <c r="D12" s="8">
        <v>2.1863000000000001</v>
      </c>
      <c r="F12" s="19" t="s">
        <v>28</v>
      </c>
      <c r="G12" s="8">
        <v>2.6284000000000001</v>
      </c>
      <c r="H12" s="8">
        <v>3.7290000000000001</v>
      </c>
    </row>
    <row r="13" spans="2:8" x14ac:dyDescent="0.2">
      <c r="F13" s="19" t="s">
        <v>29</v>
      </c>
      <c r="G13" s="8">
        <v>2.0428000000000002</v>
      </c>
      <c r="H13" s="8">
        <v>3.4281000000000001</v>
      </c>
    </row>
    <row r="14" spans="2:8" x14ac:dyDescent="0.2">
      <c r="F14" s="19" t="s">
        <v>30</v>
      </c>
      <c r="G14" s="8">
        <v>18.5321</v>
      </c>
      <c r="H14" s="8">
        <v>37.223100000000002</v>
      </c>
    </row>
    <row r="15" spans="2:8" x14ac:dyDescent="0.2">
      <c r="F15" s="19" t="s">
        <v>31</v>
      </c>
      <c r="G15" s="8">
        <v>0.72799999999999998</v>
      </c>
      <c r="H15" s="8">
        <v>0.84119999999999995</v>
      </c>
    </row>
    <row r="16" spans="2:8" x14ac:dyDescent="0.2">
      <c r="F16" s="19" t="s">
        <v>32</v>
      </c>
      <c r="G16" s="8">
        <v>19.279800000000002</v>
      </c>
      <c r="H16" s="8">
        <v>50.305399999999999</v>
      </c>
    </row>
    <row r="17" spans="2:12" x14ac:dyDescent="0.2">
      <c r="F17" s="19" t="s">
        <v>33</v>
      </c>
      <c r="G17" s="8">
        <v>0.88749999999999996</v>
      </c>
      <c r="H17" s="8">
        <v>0.91700000000000004</v>
      </c>
    </row>
    <row r="19" spans="2:12" x14ac:dyDescent="0.2">
      <c r="B19" s="4"/>
      <c r="C19" s="12" t="s">
        <v>45</v>
      </c>
      <c r="D19" s="12" t="s">
        <v>2</v>
      </c>
      <c r="F19" s="4"/>
      <c r="G19" s="12" t="s">
        <v>45</v>
      </c>
      <c r="H19" s="12" t="s">
        <v>2</v>
      </c>
    </row>
    <row r="20" spans="2:12" x14ac:dyDescent="0.2">
      <c r="B20" s="5" t="s">
        <v>52</v>
      </c>
      <c r="C20" s="5" t="s">
        <v>53</v>
      </c>
      <c r="D20" s="5" t="s">
        <v>54</v>
      </c>
      <c r="F20" s="5" t="s">
        <v>52</v>
      </c>
      <c r="G20" s="5" t="s">
        <v>65</v>
      </c>
      <c r="H20" s="5" t="s">
        <v>64</v>
      </c>
    </row>
    <row r="21" spans="2:12" x14ac:dyDescent="0.2">
      <c r="B21" s="5" t="s">
        <v>55</v>
      </c>
      <c r="C21" s="5" t="s">
        <v>67</v>
      </c>
      <c r="D21" s="5" t="s">
        <v>66</v>
      </c>
      <c r="F21" s="5" t="s">
        <v>55</v>
      </c>
      <c r="G21" s="5" t="s">
        <v>71</v>
      </c>
      <c r="H21" s="5" t="s">
        <v>70</v>
      </c>
    </row>
    <row r="24" spans="2:12" x14ac:dyDescent="0.2">
      <c r="B24" s="36" t="s">
        <v>48</v>
      </c>
      <c r="C24" s="37"/>
      <c r="F24" s="35" t="s">
        <v>48</v>
      </c>
      <c r="G24" s="35"/>
    </row>
    <row r="25" spans="2:12" x14ac:dyDescent="0.2">
      <c r="B25" s="5" t="s">
        <v>50</v>
      </c>
      <c r="C25" s="5">
        <v>6</v>
      </c>
      <c r="F25" s="5" t="s">
        <v>50</v>
      </c>
      <c r="G25" s="5">
        <v>24</v>
      </c>
    </row>
    <row r="26" spans="2:12" x14ac:dyDescent="0.2">
      <c r="B26" s="5" t="s">
        <v>7</v>
      </c>
      <c r="C26" s="5" t="s">
        <v>68</v>
      </c>
      <c r="F26" s="5" t="s">
        <v>7</v>
      </c>
      <c r="G26" s="5" t="s">
        <v>69</v>
      </c>
    </row>
    <row r="27" spans="2:12" x14ac:dyDescent="0.2">
      <c r="B27" s="5" t="s">
        <v>1</v>
      </c>
      <c r="C27" s="8">
        <v>783.67</v>
      </c>
      <c r="F27" s="5" t="s">
        <v>1</v>
      </c>
      <c r="G27" s="8">
        <v>267.77</v>
      </c>
      <c r="L27" s="15"/>
    </row>
    <row r="28" spans="2:12" x14ac:dyDescent="0.2">
      <c r="B28" s="5" t="s">
        <v>58</v>
      </c>
      <c r="C28" s="7">
        <v>0.48799999999999999</v>
      </c>
      <c r="F28" s="5" t="s">
        <v>58</v>
      </c>
      <c r="G28" s="7" t="s">
        <v>72</v>
      </c>
    </row>
    <row r="34" spans="4:4" x14ac:dyDescent="0.2">
      <c r="D34" s="15"/>
    </row>
  </sheetData>
  <mergeCells count="2">
    <mergeCell ref="F24:G24"/>
    <mergeCell ref="B24:C2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C64F-D09B-EE42-94E0-1D85B24BEF95}">
  <dimension ref="B2:H28"/>
  <sheetViews>
    <sheetView showGridLines="0" workbookViewId="0">
      <selection activeCell="L4" sqref="L4"/>
    </sheetView>
  </sheetViews>
  <sheetFormatPr baseColWidth="10" defaultRowHeight="16" x14ac:dyDescent="0.2"/>
  <cols>
    <col min="2" max="2" width="19" customWidth="1"/>
    <col min="3" max="3" width="20" customWidth="1"/>
    <col min="4" max="4" width="18.6640625" bestFit="1" customWidth="1"/>
    <col min="6" max="6" width="24.83203125" bestFit="1" customWidth="1"/>
    <col min="7" max="7" width="17.83203125" bestFit="1" customWidth="1"/>
    <col min="8" max="8" width="18.6640625" bestFit="1" customWidth="1"/>
  </cols>
  <sheetData>
    <row r="2" spans="2:8" x14ac:dyDescent="0.2">
      <c r="C2" s="21" t="s">
        <v>60</v>
      </c>
      <c r="G2" s="21" t="s">
        <v>59</v>
      </c>
    </row>
    <row r="3" spans="2:8" x14ac:dyDescent="0.2">
      <c r="B3" s="12" t="s">
        <v>0</v>
      </c>
      <c r="C3" s="12" t="s">
        <v>46</v>
      </c>
      <c r="D3" s="12" t="s">
        <v>47</v>
      </c>
      <c r="F3" s="12" t="s">
        <v>0</v>
      </c>
      <c r="G3" s="12" t="s">
        <v>46</v>
      </c>
      <c r="H3" s="12" t="s">
        <v>47</v>
      </c>
    </row>
    <row r="4" spans="2:8" x14ac:dyDescent="0.2">
      <c r="B4" s="20" t="s">
        <v>10</v>
      </c>
      <c r="C4" s="8">
        <v>24.562100000000001</v>
      </c>
      <c r="D4" s="8">
        <v>14.361499999999999</v>
      </c>
      <c r="F4" s="19" t="s">
        <v>20</v>
      </c>
      <c r="G4" s="8">
        <v>1.5699999999999999E-2</v>
      </c>
      <c r="H4" s="8">
        <v>0.1439</v>
      </c>
    </row>
    <row r="5" spans="2:8" x14ac:dyDescent="0.2">
      <c r="B5" s="20" t="s">
        <v>11</v>
      </c>
      <c r="C5" s="8">
        <v>23146.450400000002</v>
      </c>
      <c r="D5" s="8">
        <v>250213.2458</v>
      </c>
      <c r="F5" s="19" t="s">
        <v>21</v>
      </c>
      <c r="G5" s="8">
        <v>105.5583</v>
      </c>
      <c r="H5" s="8">
        <v>119.72490000000001</v>
      </c>
    </row>
    <row r="6" spans="2:8" x14ac:dyDescent="0.2">
      <c r="B6" s="20" t="s">
        <v>12</v>
      </c>
      <c r="C6" s="8">
        <v>4836759.2018999998</v>
      </c>
      <c r="D6" s="8">
        <v>6506360.2553000003</v>
      </c>
      <c r="F6" s="19" t="s">
        <v>22</v>
      </c>
      <c r="G6" s="8">
        <v>10.57</v>
      </c>
      <c r="H6" s="8">
        <v>49.103200000000001</v>
      </c>
    </row>
    <row r="7" spans="2:8" x14ac:dyDescent="0.2">
      <c r="B7" s="20" t="s">
        <v>13</v>
      </c>
      <c r="C7" s="8">
        <v>0.01</v>
      </c>
      <c r="D7" s="8">
        <v>0.1022</v>
      </c>
      <c r="F7" s="19" t="s">
        <v>23</v>
      </c>
      <c r="G7" s="8">
        <v>1.1192</v>
      </c>
      <c r="H7" s="8">
        <v>1.1999999999999999E-3</v>
      </c>
    </row>
    <row r="8" spans="2:8" x14ac:dyDescent="0.2">
      <c r="B8" s="20" t="s">
        <v>14</v>
      </c>
      <c r="C8" s="8">
        <v>14.9716</v>
      </c>
      <c r="D8" s="8">
        <v>24.276900000000001</v>
      </c>
      <c r="F8" s="19" t="s">
        <v>24</v>
      </c>
      <c r="G8" s="8">
        <v>1.3642000000000001</v>
      </c>
      <c r="H8" s="8">
        <v>1.714</v>
      </c>
    </row>
    <row r="9" spans="2:8" x14ac:dyDescent="0.2">
      <c r="B9" s="20" t="s">
        <v>15</v>
      </c>
      <c r="C9" s="8">
        <v>9.9000000000000008E-3</v>
      </c>
      <c r="D9" s="8">
        <v>2.1511999999999998</v>
      </c>
      <c r="F9" s="19" t="s">
        <v>25</v>
      </c>
      <c r="G9" s="8">
        <v>6.0000000000000001E-3</v>
      </c>
      <c r="H9" s="8">
        <v>7.5499999999999998E-2</v>
      </c>
    </row>
    <row r="10" spans="2:8" x14ac:dyDescent="0.2">
      <c r="B10" s="20" t="s">
        <v>16</v>
      </c>
      <c r="C10" s="8">
        <v>0.19409999999999999</v>
      </c>
      <c r="D10" s="8">
        <v>0.40060000000000001</v>
      </c>
      <c r="F10" s="19" t="s">
        <v>26</v>
      </c>
      <c r="G10" s="8">
        <v>2.5000000000000001E-2</v>
      </c>
      <c r="H10" s="8">
        <v>0.14449999999999999</v>
      </c>
    </row>
    <row r="11" spans="2:8" x14ac:dyDescent="0.2">
      <c r="B11" s="20" t="s">
        <v>17</v>
      </c>
      <c r="C11" s="8">
        <v>86.744</v>
      </c>
      <c r="D11" s="8">
        <v>26.6557</v>
      </c>
      <c r="F11" s="19" t="s">
        <v>27</v>
      </c>
      <c r="G11" s="8">
        <v>1.2797000000000001</v>
      </c>
      <c r="H11" s="8">
        <v>1.5036</v>
      </c>
    </row>
    <row r="12" spans="2:8" x14ac:dyDescent="0.2">
      <c r="B12" s="20" t="s">
        <v>18</v>
      </c>
      <c r="C12" s="8">
        <v>2.4123000000000001</v>
      </c>
      <c r="D12" s="8">
        <v>2.2138</v>
      </c>
      <c r="F12" s="19" t="s">
        <v>28</v>
      </c>
      <c r="G12" s="8">
        <v>2.5023</v>
      </c>
      <c r="H12" s="8">
        <v>3.6602000000000001</v>
      </c>
    </row>
    <row r="13" spans="2:8" x14ac:dyDescent="0.2">
      <c r="F13" s="19" t="s">
        <v>29</v>
      </c>
      <c r="G13" s="8">
        <v>2.3191999999999999</v>
      </c>
      <c r="H13" s="8">
        <v>2.7652999999999999</v>
      </c>
    </row>
    <row r="14" spans="2:8" x14ac:dyDescent="0.2">
      <c r="F14" s="19" t="s">
        <v>30</v>
      </c>
      <c r="G14" s="8">
        <v>15.9551</v>
      </c>
      <c r="H14" s="8">
        <v>36.629300000000001</v>
      </c>
    </row>
    <row r="15" spans="2:8" x14ac:dyDescent="0.2">
      <c r="F15" s="19" t="s">
        <v>31</v>
      </c>
      <c r="G15" s="8">
        <v>0.74780000000000002</v>
      </c>
      <c r="H15" s="8">
        <v>0.79079999999999995</v>
      </c>
    </row>
    <row r="16" spans="2:8" x14ac:dyDescent="0.2">
      <c r="F16" s="19" t="s">
        <v>32</v>
      </c>
      <c r="G16" s="8">
        <v>13.779400000000001</v>
      </c>
      <c r="H16" s="8">
        <v>50.938800000000001</v>
      </c>
    </row>
    <row r="17" spans="2:8" x14ac:dyDescent="0.2">
      <c r="F17" s="19" t="s">
        <v>33</v>
      </c>
      <c r="G17" s="8">
        <v>0.89670000000000005</v>
      </c>
      <c r="H17" s="8">
        <v>0.89849999999999997</v>
      </c>
    </row>
    <row r="19" spans="2:8" x14ac:dyDescent="0.2">
      <c r="B19" s="4"/>
      <c r="C19" s="12" t="s">
        <v>45</v>
      </c>
      <c r="D19" s="12" t="s">
        <v>2</v>
      </c>
      <c r="F19" s="4"/>
      <c r="G19" s="12" t="s">
        <v>45</v>
      </c>
      <c r="H19" s="12" t="s">
        <v>2</v>
      </c>
    </row>
    <row r="20" spans="2:8" x14ac:dyDescent="0.2">
      <c r="B20" s="5" t="s">
        <v>52</v>
      </c>
      <c r="C20" s="5" t="s">
        <v>53</v>
      </c>
      <c r="D20" s="5" t="s">
        <v>54</v>
      </c>
      <c r="F20" s="5" t="s">
        <v>52</v>
      </c>
      <c r="G20" s="5" t="s">
        <v>65</v>
      </c>
      <c r="H20" s="5" t="s">
        <v>64</v>
      </c>
    </row>
    <row r="21" spans="2:8" x14ac:dyDescent="0.2">
      <c r="B21" s="5" t="s">
        <v>55</v>
      </c>
      <c r="C21" s="5" t="s">
        <v>56</v>
      </c>
      <c r="D21" s="5" t="s">
        <v>57</v>
      </c>
      <c r="F21" s="5" t="s">
        <v>55</v>
      </c>
      <c r="G21" s="5" t="s">
        <v>62</v>
      </c>
      <c r="H21" s="5" t="s">
        <v>63</v>
      </c>
    </row>
    <row r="24" spans="2:8" x14ac:dyDescent="0.2">
      <c r="B24" s="36" t="s">
        <v>48</v>
      </c>
      <c r="C24" s="37"/>
      <c r="F24" s="35" t="s">
        <v>48</v>
      </c>
      <c r="G24" s="35"/>
    </row>
    <row r="25" spans="2:8" x14ac:dyDescent="0.2">
      <c r="B25" s="5" t="s">
        <v>50</v>
      </c>
      <c r="C25" s="5">
        <v>6</v>
      </c>
      <c r="F25" s="5" t="s">
        <v>50</v>
      </c>
      <c r="G25" s="5">
        <v>5</v>
      </c>
    </row>
    <row r="26" spans="2:8" x14ac:dyDescent="0.2">
      <c r="B26" s="5" t="s">
        <v>7</v>
      </c>
      <c r="C26" s="5" t="s">
        <v>49</v>
      </c>
      <c r="F26" s="5" t="s">
        <v>7</v>
      </c>
      <c r="G26" s="5" t="s">
        <v>61</v>
      </c>
    </row>
    <row r="27" spans="2:8" x14ac:dyDescent="0.2">
      <c r="B27" s="5" t="s">
        <v>51</v>
      </c>
      <c r="C27" s="8">
        <v>-51.289050000000003</v>
      </c>
      <c r="F27" s="5" t="s">
        <v>51</v>
      </c>
      <c r="G27" s="8">
        <v>-18.829999999999998</v>
      </c>
    </row>
    <row r="28" spans="2:8" x14ac:dyDescent="0.2">
      <c r="B28" s="5" t="s">
        <v>58</v>
      </c>
      <c r="C28" s="7">
        <v>0.47319899999999998</v>
      </c>
      <c r="F28" s="5" t="s">
        <v>58</v>
      </c>
      <c r="G28" s="7">
        <v>0.42509999999999998</v>
      </c>
    </row>
  </sheetData>
  <mergeCells count="2">
    <mergeCell ref="F24:G24"/>
    <mergeCell ref="B24:C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Y47"/>
  <sheetViews>
    <sheetView showGridLines="0" workbookViewId="0">
      <selection activeCell="K20" sqref="K20"/>
    </sheetView>
  </sheetViews>
  <sheetFormatPr baseColWidth="10" defaultRowHeight="16" x14ac:dyDescent="0.2"/>
  <cols>
    <col min="1" max="2" width="10.83203125" style="2"/>
    <col min="3" max="3" width="18.5" style="2" bestFit="1" customWidth="1"/>
    <col min="4" max="4" width="14" style="2" customWidth="1"/>
    <col min="5" max="5" width="10.83203125" style="2"/>
    <col min="6" max="6" width="18.5" style="2" bestFit="1" customWidth="1"/>
    <col min="7" max="7" width="15.1640625" style="2" customWidth="1"/>
    <col min="8" max="8" width="8" style="2" customWidth="1"/>
    <col min="9" max="9" width="7" style="2" customWidth="1"/>
    <col min="10" max="10" width="12.5" style="2" bestFit="1" customWidth="1"/>
    <col min="11" max="11" width="10" style="2" bestFit="1" customWidth="1"/>
    <col min="12" max="12" width="10.33203125" style="2" bestFit="1" customWidth="1"/>
    <col min="13" max="13" width="15.33203125" style="2" bestFit="1" customWidth="1"/>
    <col min="14" max="14" width="13.1640625" style="2" customWidth="1"/>
    <col min="15" max="15" width="11.6640625" style="2" bestFit="1" customWidth="1"/>
    <col min="16" max="16" width="18.5" style="2" bestFit="1" customWidth="1"/>
    <col min="17" max="17" width="11.6640625" style="2" bestFit="1" customWidth="1"/>
    <col min="18" max="18" width="15.33203125" style="2" bestFit="1" customWidth="1"/>
    <col min="19" max="19" width="18.5" style="2" bestFit="1" customWidth="1"/>
    <col min="20" max="20" width="11.6640625" style="2" bestFit="1" customWidth="1"/>
    <col min="21" max="21" width="22.6640625" style="2" customWidth="1"/>
    <col min="22" max="22" width="18.5" style="2" bestFit="1" customWidth="1"/>
    <col min="23" max="23" width="11.6640625" style="2" bestFit="1" customWidth="1"/>
    <col min="24" max="24" width="10.33203125" style="2" bestFit="1" customWidth="1"/>
    <col min="25" max="25" width="15.33203125" style="2" bestFit="1" customWidth="1"/>
    <col min="26" max="26" width="13.83203125" style="2" customWidth="1"/>
    <col min="27" max="27" width="10.83203125" style="2"/>
    <col min="28" max="28" width="13.83203125" style="2" customWidth="1"/>
    <col min="29" max="16384" width="10.83203125" style="2"/>
  </cols>
  <sheetData>
    <row r="2" spans="3:25" x14ac:dyDescent="0.2">
      <c r="C2" s="39" t="s">
        <v>59</v>
      </c>
      <c r="D2" s="39"/>
      <c r="E2" s="39"/>
      <c r="F2" s="39"/>
      <c r="G2" s="39"/>
      <c r="R2" s="17" t="s">
        <v>60</v>
      </c>
    </row>
    <row r="3" spans="3:25" x14ac:dyDescent="0.2">
      <c r="J3" s="2" t="s">
        <v>0</v>
      </c>
      <c r="K3" s="2" t="s">
        <v>36</v>
      </c>
      <c r="L3" s="2" t="s">
        <v>34</v>
      </c>
      <c r="M3" s="2" t="s">
        <v>35</v>
      </c>
      <c r="V3" s="2" t="s">
        <v>0</v>
      </c>
      <c r="W3" s="2" t="s">
        <v>36</v>
      </c>
      <c r="X3" s="2" t="s">
        <v>34</v>
      </c>
      <c r="Y3" s="2" t="s">
        <v>35</v>
      </c>
    </row>
    <row r="4" spans="3:25" x14ac:dyDescent="0.2">
      <c r="J4" s="18" t="s">
        <v>37</v>
      </c>
      <c r="K4" s="13">
        <v>4.1543700000000001</v>
      </c>
      <c r="L4" s="16">
        <v>0.29674</v>
      </c>
      <c r="M4" s="5">
        <v>0.29674</v>
      </c>
      <c r="V4" s="18" t="s">
        <v>37</v>
      </c>
      <c r="W4" s="13">
        <v>1.89883</v>
      </c>
      <c r="X4" s="16">
        <v>0.21098</v>
      </c>
      <c r="Y4" s="5">
        <v>0.21098</v>
      </c>
    </row>
    <row r="5" spans="3:25" x14ac:dyDescent="0.2">
      <c r="J5" s="18" t="s">
        <v>38</v>
      </c>
      <c r="K5" s="13">
        <v>1.7156100000000001</v>
      </c>
      <c r="L5" s="16">
        <v>0.41927999999999999</v>
      </c>
      <c r="M5" s="5">
        <v>0.12254</v>
      </c>
      <c r="V5" s="18" t="s">
        <v>38</v>
      </c>
      <c r="W5" s="13">
        <v>1.6530400000000001</v>
      </c>
      <c r="X5" s="16">
        <v>0.39465</v>
      </c>
      <c r="Y5" s="5">
        <v>0.18367</v>
      </c>
    </row>
    <row r="6" spans="3:25" x14ac:dyDescent="0.2">
      <c r="J6" s="18" t="s">
        <v>39</v>
      </c>
      <c r="K6" s="13">
        <v>1.30389</v>
      </c>
      <c r="L6" s="16">
        <v>0.51241999999999999</v>
      </c>
      <c r="M6" s="5">
        <v>9.3130000000000004E-2</v>
      </c>
      <c r="V6" s="18" t="s">
        <v>39</v>
      </c>
      <c r="W6" s="13">
        <v>1.26528</v>
      </c>
      <c r="X6" s="16">
        <v>0.53524000000000005</v>
      </c>
      <c r="Y6" s="5">
        <v>0.14058999999999999</v>
      </c>
    </row>
    <row r="7" spans="3:25" x14ac:dyDescent="0.2">
      <c r="J7" s="18" t="s">
        <v>40</v>
      </c>
      <c r="K7" s="13">
        <v>1.03942</v>
      </c>
      <c r="L7" s="16">
        <v>0.58665999999999996</v>
      </c>
      <c r="M7" s="5">
        <v>7.424E-2</v>
      </c>
      <c r="V7" s="18" t="s">
        <v>40</v>
      </c>
      <c r="W7" s="13">
        <v>1.00386</v>
      </c>
      <c r="X7" s="16">
        <v>0.64678000000000002</v>
      </c>
      <c r="Y7" s="5">
        <v>0.11154</v>
      </c>
    </row>
    <row r="8" spans="3:25" x14ac:dyDescent="0.2">
      <c r="J8" s="18" t="s">
        <v>41</v>
      </c>
      <c r="K8" s="13">
        <v>0.99021999999999999</v>
      </c>
      <c r="L8" s="16">
        <v>0.65739000000000003</v>
      </c>
      <c r="M8" s="5">
        <v>7.0730000000000001E-2</v>
      </c>
      <c r="V8" s="18" t="s">
        <v>41</v>
      </c>
      <c r="W8" s="13">
        <v>0.98336000000000001</v>
      </c>
      <c r="X8" s="16">
        <v>0.75604000000000005</v>
      </c>
      <c r="Y8" s="5">
        <v>0.10926</v>
      </c>
    </row>
    <row r="9" spans="3:25" x14ac:dyDescent="0.2">
      <c r="J9" s="18" t="s">
        <v>42</v>
      </c>
      <c r="K9" s="13">
        <v>0.85038000000000002</v>
      </c>
      <c r="L9" s="16">
        <v>0.71813000000000005</v>
      </c>
      <c r="M9" s="5">
        <v>6.0740000000000002E-2</v>
      </c>
      <c r="V9" s="18" t="s">
        <v>42</v>
      </c>
      <c r="W9" s="13">
        <v>0.84287999999999996</v>
      </c>
      <c r="X9" s="16">
        <v>0.84968999999999995</v>
      </c>
      <c r="Y9" s="5">
        <v>9.3649999999999997E-2</v>
      </c>
    </row>
    <row r="10" spans="3:25" x14ac:dyDescent="0.2">
      <c r="J10" s="18" t="s">
        <v>43</v>
      </c>
      <c r="K10" s="13">
        <v>0.78008</v>
      </c>
      <c r="L10" s="16">
        <v>0.77385000000000004</v>
      </c>
      <c r="M10" s="5">
        <v>5.5719999999999999E-2</v>
      </c>
      <c r="V10" s="18" t="s">
        <v>43</v>
      </c>
      <c r="W10" s="13">
        <v>0.72607999999999995</v>
      </c>
      <c r="X10" s="16">
        <v>0.93037000000000003</v>
      </c>
      <c r="Y10" s="5">
        <v>8.0680000000000002E-2</v>
      </c>
    </row>
    <row r="11" spans="3:25" x14ac:dyDescent="0.2">
      <c r="J11" s="18" t="s">
        <v>44</v>
      </c>
      <c r="K11" s="13">
        <v>0.68528</v>
      </c>
      <c r="L11" s="16">
        <v>0.82279999999999998</v>
      </c>
      <c r="M11" s="5">
        <v>4.895E-2</v>
      </c>
      <c r="V11" s="18" t="s">
        <v>44</v>
      </c>
      <c r="W11" s="13">
        <v>0.45711000000000002</v>
      </c>
      <c r="X11" s="16">
        <v>0.98116000000000003</v>
      </c>
      <c r="Y11" s="5">
        <v>5.0790000000000002E-2</v>
      </c>
    </row>
    <row r="12" spans="3:25" x14ac:dyDescent="0.2">
      <c r="J12" s="18" t="s">
        <v>81</v>
      </c>
      <c r="K12" s="13">
        <v>0.62848999999999999</v>
      </c>
      <c r="L12" s="16">
        <v>0.86770000000000003</v>
      </c>
      <c r="M12" s="5">
        <v>4.4889999999999999E-2</v>
      </c>
    </row>
    <row r="13" spans="3:25" x14ac:dyDescent="0.2">
      <c r="J13" s="18" t="s">
        <v>84</v>
      </c>
      <c r="K13" s="13">
        <v>0.52651999999999999</v>
      </c>
      <c r="L13" s="16">
        <v>0.90529999999999999</v>
      </c>
      <c r="M13" s="5">
        <v>3.7609999999999998E-2</v>
      </c>
    </row>
    <row r="14" spans="3:25" x14ac:dyDescent="0.2">
      <c r="J14" s="18" t="s">
        <v>82</v>
      </c>
      <c r="K14" s="13">
        <v>0.49841999999999997</v>
      </c>
      <c r="L14" s="16">
        <v>0.94091000000000002</v>
      </c>
      <c r="M14" s="5">
        <v>3.56E-2</v>
      </c>
    </row>
    <row r="15" spans="3:25" x14ac:dyDescent="0.2">
      <c r="J15" s="18" t="s">
        <v>83</v>
      </c>
      <c r="K15" s="13">
        <v>0.46215000000000001</v>
      </c>
      <c r="L15" s="16">
        <v>0.97392000000000001</v>
      </c>
      <c r="M15" s="5">
        <v>3.3009999999999998E-2</v>
      </c>
    </row>
    <row r="16" spans="3:25" x14ac:dyDescent="0.2"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3:24" x14ac:dyDescent="0.2">
      <c r="S17" s="10"/>
      <c r="T17" s="10"/>
      <c r="U17" s="10"/>
      <c r="V17" s="10"/>
      <c r="W17" s="10"/>
      <c r="X17" s="10"/>
    </row>
    <row r="18" spans="3:24" x14ac:dyDescent="0.2"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20" spans="3:24" x14ac:dyDescent="0.2">
      <c r="C20" s="38" t="s">
        <v>73</v>
      </c>
      <c r="D20" s="38"/>
      <c r="F20" s="38" t="s">
        <v>74</v>
      </c>
      <c r="G20" s="38"/>
      <c r="P20" s="38" t="s">
        <v>73</v>
      </c>
      <c r="Q20" s="38"/>
      <c r="S20" s="38" t="s">
        <v>74</v>
      </c>
      <c r="T20" s="38"/>
    </row>
    <row r="21" spans="3:24" x14ac:dyDescent="0.2">
      <c r="C21" s="36" t="s">
        <v>85</v>
      </c>
      <c r="D21" s="37"/>
      <c r="F21" s="36" t="s">
        <v>85</v>
      </c>
      <c r="G21" s="37"/>
      <c r="P21" s="35" t="s">
        <v>76</v>
      </c>
      <c r="Q21" s="35"/>
      <c r="S21" s="35" t="s">
        <v>76</v>
      </c>
      <c r="T21" s="35"/>
    </row>
    <row r="22" spans="3:24" x14ac:dyDescent="0.2">
      <c r="C22" s="5" t="s">
        <v>50</v>
      </c>
      <c r="D22" s="5">
        <v>14</v>
      </c>
      <c r="F22" s="5" t="s">
        <v>50</v>
      </c>
      <c r="G22" s="5">
        <v>26</v>
      </c>
      <c r="O22" s="10"/>
      <c r="P22" s="5" t="s">
        <v>50</v>
      </c>
      <c r="Q22" s="5">
        <v>9</v>
      </c>
      <c r="S22" s="5" t="s">
        <v>50</v>
      </c>
      <c r="T22" s="5">
        <v>62</v>
      </c>
      <c r="X22" s="10"/>
    </row>
    <row r="23" spans="3:24" x14ac:dyDescent="0.2">
      <c r="C23" s="5" t="s">
        <v>7</v>
      </c>
      <c r="D23" s="5" t="s">
        <v>80</v>
      </c>
      <c r="E23" s="10"/>
      <c r="F23" s="5" t="s">
        <v>7</v>
      </c>
      <c r="G23" s="5" t="s">
        <v>89</v>
      </c>
      <c r="P23" s="5" t="s">
        <v>7</v>
      </c>
      <c r="Q23" s="5" t="s">
        <v>80</v>
      </c>
      <c r="R23" s="10"/>
      <c r="S23" s="5" t="s">
        <v>7</v>
      </c>
      <c r="T23" s="5" t="s">
        <v>75</v>
      </c>
      <c r="X23" s="10"/>
    </row>
    <row r="24" spans="3:24" x14ac:dyDescent="0.2">
      <c r="C24" s="5" t="s">
        <v>1</v>
      </c>
      <c r="D24" s="8">
        <v>183.62</v>
      </c>
      <c r="E24" s="10"/>
      <c r="F24" s="5" t="s">
        <v>51</v>
      </c>
      <c r="G24" s="8">
        <v>-14.88</v>
      </c>
      <c r="P24" s="5" t="s">
        <v>1</v>
      </c>
      <c r="Q24" s="8">
        <v>212.98</v>
      </c>
      <c r="R24" s="10"/>
      <c r="S24" s="5" t="s">
        <v>51</v>
      </c>
      <c r="T24" s="8">
        <v>-6.76</v>
      </c>
    </row>
    <row r="25" spans="3:24" x14ac:dyDescent="0.2">
      <c r="C25" s="5" t="s">
        <v>58</v>
      </c>
      <c r="D25" s="7" t="s">
        <v>87</v>
      </c>
      <c r="F25" s="5" t="s">
        <v>58</v>
      </c>
      <c r="G25" s="7">
        <v>0.41699999999999998</v>
      </c>
      <c r="P25" s="5" t="s">
        <v>58</v>
      </c>
      <c r="Q25" s="7">
        <v>0.48099999999999998</v>
      </c>
      <c r="S25" s="5" t="s">
        <v>58</v>
      </c>
      <c r="T25" s="7">
        <v>0.46839999999999998</v>
      </c>
    </row>
    <row r="27" spans="3:24" x14ac:dyDescent="0.2">
      <c r="C27" s="36" t="s">
        <v>86</v>
      </c>
      <c r="D27" s="37"/>
      <c r="F27" s="36" t="s">
        <v>86</v>
      </c>
      <c r="G27" s="37"/>
      <c r="P27" s="35" t="s">
        <v>77</v>
      </c>
      <c r="Q27" s="35"/>
      <c r="S27" s="35" t="s">
        <v>77</v>
      </c>
      <c r="T27" s="35"/>
    </row>
    <row r="28" spans="3:24" x14ac:dyDescent="0.2">
      <c r="C28" s="5" t="s">
        <v>50</v>
      </c>
      <c r="D28" s="5">
        <v>15</v>
      </c>
      <c r="F28" s="5" t="s">
        <v>50</v>
      </c>
      <c r="G28" s="5">
        <v>28</v>
      </c>
      <c r="P28" s="5" t="s">
        <v>50</v>
      </c>
      <c r="Q28" s="5">
        <v>7</v>
      </c>
      <c r="S28" s="5" t="s">
        <v>50</v>
      </c>
      <c r="T28" s="5">
        <v>32</v>
      </c>
    </row>
    <row r="29" spans="3:24" x14ac:dyDescent="0.2">
      <c r="C29" s="5" t="s">
        <v>7</v>
      </c>
      <c r="D29" s="5" t="s">
        <v>80</v>
      </c>
      <c r="F29" s="5" t="s">
        <v>7</v>
      </c>
      <c r="G29" s="5" t="s">
        <v>88</v>
      </c>
      <c r="P29" s="5" t="s">
        <v>7</v>
      </c>
      <c r="Q29" s="5" t="s">
        <v>79</v>
      </c>
      <c r="S29" s="5" t="s">
        <v>7</v>
      </c>
      <c r="T29" s="5" t="s">
        <v>78</v>
      </c>
    </row>
    <row r="30" spans="3:24" x14ac:dyDescent="0.2">
      <c r="C30" s="5" t="s">
        <v>1</v>
      </c>
      <c r="D30" s="5">
        <v>150.13</v>
      </c>
      <c r="F30" s="5" t="s">
        <v>51</v>
      </c>
      <c r="G30" s="8">
        <v>-12.96</v>
      </c>
      <c r="P30" s="5" t="s">
        <v>1</v>
      </c>
      <c r="Q30" s="5">
        <v>211.26</v>
      </c>
      <c r="S30" s="5" t="s">
        <v>51</v>
      </c>
      <c r="T30" s="8">
        <v>-7.03</v>
      </c>
    </row>
    <row r="31" spans="3:24" x14ac:dyDescent="0.2">
      <c r="C31" s="5" t="s">
        <v>58</v>
      </c>
      <c r="D31" s="7">
        <v>0.41699999999999998</v>
      </c>
      <c r="F31" s="5" t="s">
        <v>58</v>
      </c>
      <c r="G31" s="7">
        <v>0.41089999999999999</v>
      </c>
      <c r="P31" s="5" t="s">
        <v>58</v>
      </c>
      <c r="Q31" s="7">
        <v>0.48209999999999997</v>
      </c>
      <c r="S31" s="5" t="s">
        <v>58</v>
      </c>
      <c r="T31" s="7">
        <v>0.47489999999999999</v>
      </c>
    </row>
    <row r="32" spans="3:24" x14ac:dyDescent="0.2"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5:24" x14ac:dyDescent="0.2">
      <c r="S33" s="10"/>
      <c r="T33" s="10"/>
      <c r="U33" s="10"/>
      <c r="V33" s="10"/>
      <c r="W33" s="10"/>
      <c r="X33" s="10"/>
    </row>
    <row r="47" spans="15:24" x14ac:dyDescent="0.2">
      <c r="O47" s="11"/>
    </row>
  </sheetData>
  <mergeCells count="13">
    <mergeCell ref="P27:Q27"/>
    <mergeCell ref="P21:Q21"/>
    <mergeCell ref="P20:Q20"/>
    <mergeCell ref="S27:T27"/>
    <mergeCell ref="S21:T21"/>
    <mergeCell ref="S20:T20"/>
    <mergeCell ref="C20:D20"/>
    <mergeCell ref="F20:G20"/>
    <mergeCell ref="C2:G2"/>
    <mergeCell ref="C27:D27"/>
    <mergeCell ref="F27:G27"/>
    <mergeCell ref="F21:G21"/>
    <mergeCell ref="C21:D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150C-2594-AF41-9B04-B1C9B20CF808}">
  <dimension ref="C2:X31"/>
  <sheetViews>
    <sheetView showGridLines="0" workbookViewId="0">
      <selection activeCell="V21" sqref="V21"/>
    </sheetView>
  </sheetViews>
  <sheetFormatPr baseColWidth="10" defaultRowHeight="16" x14ac:dyDescent="0.2"/>
  <cols>
    <col min="1" max="2" width="10.83203125" style="2"/>
    <col min="3" max="3" width="18.5" style="2" bestFit="1" customWidth="1"/>
    <col min="4" max="4" width="20.33203125" style="2" customWidth="1"/>
    <col min="5" max="5" width="7" style="2" customWidth="1"/>
    <col min="6" max="6" width="18.5" style="2" bestFit="1" customWidth="1"/>
    <col min="7" max="7" width="19.83203125" style="2" customWidth="1"/>
    <col min="8" max="8" width="8" style="2" customWidth="1"/>
    <col min="9" max="9" width="7" style="2" customWidth="1"/>
    <col min="10" max="10" width="12.5" style="2" bestFit="1" customWidth="1"/>
    <col min="11" max="11" width="10" style="2" bestFit="1" customWidth="1"/>
    <col min="12" max="12" width="6.1640625" style="2" bestFit="1" customWidth="1"/>
    <col min="13" max="13" width="13.1640625" style="2" customWidth="1"/>
    <col min="14" max="14" width="10.83203125" style="2"/>
    <col min="15" max="15" width="24" style="2" customWidth="1"/>
    <col min="16" max="16" width="14" style="2" customWidth="1"/>
    <col min="17" max="17" width="7.5" style="2" customWidth="1"/>
    <col min="18" max="18" width="20.5" style="2" customWidth="1"/>
    <col min="19" max="19" width="18.1640625" style="2" customWidth="1"/>
    <col min="20" max="20" width="10.83203125" style="2"/>
    <col min="21" max="21" width="3.83203125" style="2" customWidth="1"/>
    <col min="22" max="16384" width="10.83203125" style="2"/>
  </cols>
  <sheetData>
    <row r="2" spans="3:24" x14ac:dyDescent="0.2">
      <c r="C2" s="39" t="s">
        <v>59</v>
      </c>
      <c r="D2" s="39"/>
      <c r="E2" s="39"/>
      <c r="F2" s="39"/>
      <c r="G2" s="39"/>
      <c r="O2" s="39" t="s">
        <v>60</v>
      </c>
      <c r="P2" s="39"/>
      <c r="Q2" s="39"/>
      <c r="R2" s="39"/>
      <c r="S2" s="39"/>
    </row>
    <row r="3" spans="3:24" x14ac:dyDescent="0.2">
      <c r="J3" s="2" t="s">
        <v>0</v>
      </c>
      <c r="K3" s="2" t="s">
        <v>90</v>
      </c>
      <c r="L3" s="2" t="s">
        <v>109</v>
      </c>
      <c r="V3" s="2" t="s">
        <v>0</v>
      </c>
      <c r="W3" s="2" t="s">
        <v>90</v>
      </c>
      <c r="X3" s="2" t="s">
        <v>109</v>
      </c>
    </row>
    <row r="4" spans="3:24" x14ac:dyDescent="0.2">
      <c r="J4" s="18" t="s">
        <v>104</v>
      </c>
      <c r="K4" s="14">
        <v>36.473222604467743</v>
      </c>
      <c r="L4" s="5">
        <v>6</v>
      </c>
      <c r="M4" s="3"/>
      <c r="V4" s="18" t="s">
        <v>104</v>
      </c>
      <c r="W4" s="14">
        <v>87.941246892069017</v>
      </c>
      <c r="X4" s="5">
        <v>8</v>
      </c>
    </row>
    <row r="5" spans="3:24" x14ac:dyDescent="0.2">
      <c r="J5" s="18" t="s">
        <v>91</v>
      </c>
      <c r="K5" s="14">
        <v>5.0116986825739644</v>
      </c>
      <c r="L5" s="5">
        <v>6</v>
      </c>
      <c r="M5" s="3"/>
      <c r="V5" s="18" t="s">
        <v>91</v>
      </c>
      <c r="W5" s="14">
        <v>94.625055041522202</v>
      </c>
      <c r="X5" s="5">
        <v>8</v>
      </c>
    </row>
    <row r="6" spans="3:24" x14ac:dyDescent="0.2">
      <c r="J6" s="18" t="s">
        <v>92</v>
      </c>
      <c r="K6" s="14">
        <v>8.154368631626161</v>
      </c>
      <c r="L6" s="5">
        <v>6</v>
      </c>
      <c r="M6" s="3"/>
      <c r="V6" s="18" t="s">
        <v>92</v>
      </c>
      <c r="W6" s="14">
        <v>39.142139363678687</v>
      </c>
      <c r="X6" s="5">
        <v>8</v>
      </c>
    </row>
    <row r="7" spans="3:24" x14ac:dyDescent="0.2">
      <c r="J7" s="18" t="s">
        <v>93</v>
      </c>
      <c r="K7" s="14">
        <v>3.6765777358491771</v>
      </c>
      <c r="L7" s="5">
        <v>6</v>
      </c>
      <c r="M7" s="3"/>
      <c r="V7" s="18" t="s">
        <v>93</v>
      </c>
      <c r="W7" s="14">
        <v>31.762468450218034</v>
      </c>
      <c r="X7" s="5">
        <v>8</v>
      </c>
    </row>
    <row r="8" spans="3:24" x14ac:dyDescent="0.2">
      <c r="J8" s="18" t="s">
        <v>94</v>
      </c>
      <c r="K8" s="14">
        <v>3.2370817752403216</v>
      </c>
      <c r="L8" s="5">
        <v>6</v>
      </c>
      <c r="M8" s="3"/>
      <c r="V8" s="18" t="s">
        <v>94</v>
      </c>
      <c r="W8" s="14">
        <v>37.79334218976684</v>
      </c>
      <c r="X8" s="5">
        <v>8</v>
      </c>
    </row>
    <row r="9" spans="3:24" x14ac:dyDescent="0.2">
      <c r="J9" s="18" t="s">
        <v>95</v>
      </c>
      <c r="K9" s="14">
        <v>2.6423870403148735</v>
      </c>
      <c r="L9" s="5">
        <v>6</v>
      </c>
      <c r="M9" s="3"/>
      <c r="V9" s="18" t="s">
        <v>95</v>
      </c>
      <c r="W9" s="14">
        <v>0.42860726690842377</v>
      </c>
      <c r="X9" s="5">
        <v>8</v>
      </c>
    </row>
    <row r="10" spans="3:24" x14ac:dyDescent="0.2">
      <c r="J10" s="18" t="s">
        <v>96</v>
      </c>
      <c r="K10" s="14">
        <v>12.482222758403603</v>
      </c>
      <c r="L10" s="5">
        <v>6</v>
      </c>
      <c r="M10" s="3"/>
      <c r="V10" s="18" t="s">
        <v>96</v>
      </c>
      <c r="W10" s="14">
        <v>3.3667825410633525</v>
      </c>
      <c r="X10" s="5">
        <v>8</v>
      </c>
    </row>
    <row r="11" spans="3:24" x14ac:dyDescent="0.2">
      <c r="J11" s="18" t="s">
        <v>97</v>
      </c>
      <c r="K11" s="14">
        <v>3.1198753147903453</v>
      </c>
      <c r="L11" s="5">
        <v>6</v>
      </c>
      <c r="M11" s="3"/>
      <c r="V11" s="18" t="s">
        <v>97</v>
      </c>
      <c r="W11" s="14">
        <v>7.1305643068780071</v>
      </c>
      <c r="X11" s="5">
        <v>8</v>
      </c>
    </row>
    <row r="12" spans="3:24" x14ac:dyDescent="0.2">
      <c r="J12" s="18" t="s">
        <v>98</v>
      </c>
      <c r="K12" s="14">
        <v>5.7135916769502177</v>
      </c>
      <c r="L12" s="5">
        <v>6</v>
      </c>
      <c r="M12" s="3"/>
      <c r="V12" s="18" t="s">
        <v>98</v>
      </c>
      <c r="W12" s="14">
        <v>25.814720152679627</v>
      </c>
      <c r="X12" s="5">
        <v>8</v>
      </c>
    </row>
    <row r="13" spans="3:24" x14ac:dyDescent="0.2">
      <c r="J13" s="18" t="s">
        <v>99</v>
      </c>
      <c r="K13" s="14">
        <v>1.3631728160098522</v>
      </c>
      <c r="L13" s="5">
        <v>6</v>
      </c>
      <c r="M13" s="3"/>
    </row>
    <row r="14" spans="3:24" x14ac:dyDescent="0.2">
      <c r="J14" s="18" t="s">
        <v>100</v>
      </c>
      <c r="K14" s="14">
        <v>5.4185920243383272</v>
      </c>
      <c r="L14" s="5">
        <v>6</v>
      </c>
      <c r="M14" s="3"/>
    </row>
    <row r="15" spans="3:24" x14ac:dyDescent="0.2">
      <c r="J15" s="18" t="s">
        <v>101</v>
      </c>
      <c r="K15" s="14">
        <v>2.7614414304296107</v>
      </c>
      <c r="L15" s="5">
        <v>6</v>
      </c>
      <c r="M15" s="3"/>
    </row>
    <row r="16" spans="3:24" x14ac:dyDescent="0.2">
      <c r="J16" s="18" t="s">
        <v>102</v>
      </c>
      <c r="K16" s="14">
        <v>3.6148273719801045</v>
      </c>
      <c r="L16" s="5">
        <v>6</v>
      </c>
      <c r="M16" s="3"/>
    </row>
    <row r="17" spans="3:19" x14ac:dyDescent="0.2">
      <c r="J17" s="18" t="s">
        <v>103</v>
      </c>
      <c r="K17" s="14">
        <v>8.5330300261797536</v>
      </c>
      <c r="L17" s="5">
        <v>6</v>
      </c>
      <c r="M17" s="3"/>
    </row>
    <row r="20" spans="3:19" x14ac:dyDescent="0.2">
      <c r="C20" s="38" t="s">
        <v>73</v>
      </c>
      <c r="D20" s="38"/>
      <c r="F20" s="38" t="s">
        <v>74</v>
      </c>
      <c r="G20" s="38"/>
      <c r="O20" s="38" t="s">
        <v>73</v>
      </c>
      <c r="P20" s="38"/>
      <c r="R20" s="38" t="s">
        <v>74</v>
      </c>
      <c r="S20" s="38"/>
    </row>
    <row r="21" spans="3:19" x14ac:dyDescent="0.2">
      <c r="C21" s="36" t="s">
        <v>105</v>
      </c>
      <c r="D21" s="37"/>
      <c r="F21" s="36" t="s">
        <v>105</v>
      </c>
      <c r="G21" s="37"/>
      <c r="O21" s="36" t="s">
        <v>107</v>
      </c>
      <c r="P21" s="37"/>
      <c r="R21" s="36" t="s">
        <v>107</v>
      </c>
      <c r="S21" s="37"/>
    </row>
    <row r="22" spans="3:19" x14ac:dyDescent="0.2">
      <c r="C22" s="5" t="s">
        <v>50</v>
      </c>
      <c r="D22" s="5">
        <v>14</v>
      </c>
      <c r="F22" s="5" t="s">
        <v>50</v>
      </c>
      <c r="G22" s="5">
        <v>18</v>
      </c>
      <c r="O22" s="5" t="s">
        <v>50</v>
      </c>
      <c r="P22" s="5">
        <v>9</v>
      </c>
      <c r="R22" s="5" t="s">
        <v>50</v>
      </c>
      <c r="S22" s="5">
        <v>50</v>
      </c>
    </row>
    <row r="23" spans="3:19" x14ac:dyDescent="0.2">
      <c r="C23" s="5" t="s">
        <v>7</v>
      </c>
      <c r="D23" s="5" t="s">
        <v>69</v>
      </c>
      <c r="E23" s="10"/>
      <c r="F23" s="5" t="s">
        <v>7</v>
      </c>
      <c r="G23" s="5" t="s">
        <v>113</v>
      </c>
      <c r="O23" s="5" t="s">
        <v>7</v>
      </c>
      <c r="P23" s="5" t="s">
        <v>80</v>
      </c>
      <c r="Q23" s="10"/>
      <c r="R23" s="5" t="s">
        <v>7</v>
      </c>
      <c r="S23" s="5" t="s">
        <v>110</v>
      </c>
    </row>
    <row r="24" spans="3:19" x14ac:dyDescent="0.2">
      <c r="C24" s="5" t="s">
        <v>1</v>
      </c>
      <c r="D24" s="8">
        <v>178.2</v>
      </c>
      <c r="E24" s="10"/>
      <c r="F24" s="5" t="s">
        <v>51</v>
      </c>
      <c r="G24" s="8">
        <v>35.15</v>
      </c>
      <c r="O24" s="5" t="s">
        <v>1</v>
      </c>
      <c r="P24" s="8">
        <v>133.63</v>
      </c>
      <c r="Q24" s="10"/>
      <c r="R24" s="5" t="s">
        <v>51</v>
      </c>
      <c r="S24" s="8">
        <v>26.2</v>
      </c>
    </row>
    <row r="25" spans="3:19" x14ac:dyDescent="0.2">
      <c r="C25" s="5" t="s">
        <v>58</v>
      </c>
      <c r="D25" s="7">
        <v>0.45240000000000002</v>
      </c>
      <c r="F25" s="5" t="s">
        <v>58</v>
      </c>
      <c r="G25" s="7">
        <v>0.41449999999999998</v>
      </c>
      <c r="O25" s="5" t="s">
        <v>58</v>
      </c>
      <c r="P25" s="7">
        <v>0.47770000000000001</v>
      </c>
      <c r="R25" s="5" t="s">
        <v>58</v>
      </c>
      <c r="S25" s="7">
        <v>0.48970000000000002</v>
      </c>
    </row>
    <row r="27" spans="3:19" x14ac:dyDescent="0.2">
      <c r="C27" s="36" t="s">
        <v>106</v>
      </c>
      <c r="D27" s="37"/>
      <c r="F27" s="36" t="s">
        <v>106</v>
      </c>
      <c r="G27" s="37"/>
      <c r="O27" s="36" t="s">
        <v>108</v>
      </c>
      <c r="P27" s="37"/>
      <c r="R27" s="36" t="s">
        <v>108</v>
      </c>
      <c r="S27" s="37"/>
    </row>
    <row r="28" spans="3:19" x14ac:dyDescent="0.2">
      <c r="C28" s="5" t="s">
        <v>50</v>
      </c>
      <c r="D28" s="5">
        <v>39</v>
      </c>
      <c r="F28" s="5" t="s">
        <v>50</v>
      </c>
      <c r="G28" s="5">
        <v>24</v>
      </c>
      <c r="O28" s="5" t="s">
        <v>50</v>
      </c>
      <c r="P28" s="5">
        <v>23</v>
      </c>
      <c r="R28" s="5" t="s">
        <v>50</v>
      </c>
      <c r="S28" s="5">
        <v>53</v>
      </c>
    </row>
    <row r="29" spans="3:19" x14ac:dyDescent="0.2">
      <c r="C29" s="5" t="s">
        <v>7</v>
      </c>
      <c r="D29" s="5" t="s">
        <v>69</v>
      </c>
      <c r="F29" s="5" t="s">
        <v>7</v>
      </c>
      <c r="G29" s="5" t="s">
        <v>112</v>
      </c>
      <c r="O29" s="5" t="s">
        <v>7</v>
      </c>
      <c r="P29" s="5" t="s">
        <v>80</v>
      </c>
      <c r="R29" s="5" t="s">
        <v>7</v>
      </c>
      <c r="S29" s="5" t="s">
        <v>111</v>
      </c>
    </row>
    <row r="30" spans="3:19" x14ac:dyDescent="0.2">
      <c r="C30" s="5" t="s">
        <v>1</v>
      </c>
      <c r="D30" s="5">
        <v>107.88</v>
      </c>
      <c r="F30" s="5" t="s">
        <v>51</v>
      </c>
      <c r="G30" s="8">
        <v>25.26</v>
      </c>
      <c r="O30" s="5" t="s">
        <v>1</v>
      </c>
      <c r="P30" s="5">
        <v>39.28</v>
      </c>
      <c r="R30" s="5" t="s">
        <v>51</v>
      </c>
      <c r="S30" s="8">
        <v>8.43</v>
      </c>
    </row>
    <row r="31" spans="3:19" x14ac:dyDescent="0.2">
      <c r="C31" s="5" t="s">
        <v>58</v>
      </c>
      <c r="D31" s="7">
        <v>0.43219999999999997</v>
      </c>
      <c r="F31" s="5" t="s">
        <v>58</v>
      </c>
      <c r="G31" s="7">
        <v>0.41949999999999998</v>
      </c>
      <c r="O31" s="5" t="s">
        <v>58</v>
      </c>
      <c r="P31" s="7">
        <v>0.4738</v>
      </c>
      <c r="R31" s="5" t="s">
        <v>58</v>
      </c>
      <c r="S31" s="7">
        <v>0.47099999999999997</v>
      </c>
    </row>
  </sheetData>
  <mergeCells count="14">
    <mergeCell ref="C2:G2"/>
    <mergeCell ref="C27:D27"/>
    <mergeCell ref="F27:G27"/>
    <mergeCell ref="O27:P27"/>
    <mergeCell ref="O20:P20"/>
    <mergeCell ref="C20:D20"/>
    <mergeCell ref="F20:G20"/>
    <mergeCell ref="C21:D21"/>
    <mergeCell ref="F21:G21"/>
    <mergeCell ref="O2:S2"/>
    <mergeCell ref="R20:S20"/>
    <mergeCell ref="O21:P21"/>
    <mergeCell ref="R21:S21"/>
    <mergeCell ref="R27:S27"/>
  </mergeCells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P20"/>
  <sheetViews>
    <sheetView showGridLines="0" workbookViewId="0">
      <selection activeCell="B14" sqref="B14:G14"/>
    </sheetView>
  </sheetViews>
  <sheetFormatPr baseColWidth="10" defaultRowHeight="16" x14ac:dyDescent="0.2"/>
  <cols>
    <col min="1" max="1" width="10.83203125" style="2"/>
    <col min="2" max="2" width="22.6640625" style="2" bestFit="1" customWidth="1"/>
    <col min="3" max="3" width="17.33203125" style="2" customWidth="1"/>
    <col min="4" max="4" width="2.33203125" style="2" customWidth="1"/>
    <col min="5" max="5" width="3.83203125" style="2" customWidth="1"/>
    <col min="6" max="6" width="21.6640625" style="2" customWidth="1"/>
    <col min="7" max="7" width="14.1640625" style="2" customWidth="1"/>
    <col min="8" max="8" width="18.1640625" style="2" customWidth="1"/>
    <col min="9" max="16384" width="10.83203125" style="2"/>
  </cols>
  <sheetData>
    <row r="3" spans="2:16" x14ac:dyDescent="0.2">
      <c r="B3" s="39" t="s">
        <v>59</v>
      </c>
      <c r="C3" s="39"/>
      <c r="D3" s="39"/>
      <c r="E3" s="39"/>
      <c r="F3" s="39"/>
      <c r="G3" s="39"/>
    </row>
    <row r="4" spans="2:16" x14ac:dyDescent="0.2">
      <c r="B4" s="38" t="s">
        <v>73</v>
      </c>
      <c r="C4" s="38"/>
      <c r="F4" s="38" t="s">
        <v>74</v>
      </c>
      <c r="G4" s="38"/>
    </row>
    <row r="5" spans="2:16" x14ac:dyDescent="0.2">
      <c r="B5" s="36" t="s">
        <v>48</v>
      </c>
      <c r="C5" s="37"/>
      <c r="F5" s="36" t="s">
        <v>48</v>
      </c>
      <c r="G5" s="37"/>
      <c r="I5" s="2" t="s">
        <v>125</v>
      </c>
      <c r="M5" s="2" t="s">
        <v>19</v>
      </c>
    </row>
    <row r="6" spans="2:16" x14ac:dyDescent="0.2">
      <c r="B6" s="5" t="s">
        <v>119</v>
      </c>
      <c r="C6" s="5">
        <f>AVERAGE(I7:I11)</f>
        <v>17</v>
      </c>
      <c r="F6" s="5" t="s">
        <v>119</v>
      </c>
      <c r="G6" s="5">
        <f>AVERAGE(M7:M11)</f>
        <v>19.8</v>
      </c>
      <c r="I6" s="2" t="s">
        <v>50</v>
      </c>
      <c r="J6" s="9" t="s">
        <v>7</v>
      </c>
      <c r="K6" s="2" t="s">
        <v>1</v>
      </c>
      <c r="L6" s="2" t="s">
        <v>124</v>
      </c>
      <c r="M6" s="2" t="s">
        <v>50</v>
      </c>
      <c r="N6" s="9" t="s">
        <v>7</v>
      </c>
      <c r="O6" s="2" t="s">
        <v>126</v>
      </c>
      <c r="P6" s="2" t="s">
        <v>124</v>
      </c>
    </row>
    <row r="7" spans="2:16" x14ac:dyDescent="0.2">
      <c r="B7" s="5" t="s">
        <v>120</v>
      </c>
      <c r="C7" s="8">
        <f>AVERAGE(J7:J11)</f>
        <v>1.6E-2</v>
      </c>
      <c r="D7" s="10"/>
      <c r="F7" s="5" t="s">
        <v>120</v>
      </c>
      <c r="G7" s="8">
        <f>AVERAGE(N7:N11)</f>
        <v>1.546</v>
      </c>
      <c r="H7" s="2" t="s">
        <v>115</v>
      </c>
      <c r="I7" s="2">
        <v>19</v>
      </c>
      <c r="J7" s="9">
        <v>0.02</v>
      </c>
      <c r="K7" s="2">
        <v>68.632021636617694</v>
      </c>
      <c r="L7" s="2">
        <v>34.918999999999997</v>
      </c>
      <c r="M7" s="2">
        <v>27</v>
      </c>
      <c r="N7" s="2">
        <v>1.76</v>
      </c>
      <c r="O7" s="2">
        <v>-49.7</v>
      </c>
      <c r="P7" s="2">
        <v>34.817799999999998</v>
      </c>
    </row>
    <row r="8" spans="2:16" x14ac:dyDescent="0.2">
      <c r="B8" s="5" t="s">
        <v>121</v>
      </c>
      <c r="C8" s="8">
        <f>AVERAGE(K7:K11)</f>
        <v>92.77880741220028</v>
      </c>
      <c r="D8" s="10"/>
      <c r="F8" s="5" t="s">
        <v>123</v>
      </c>
      <c r="G8" s="8">
        <f>AVERAGE(O7:O11)</f>
        <v>-46.915925999999999</v>
      </c>
      <c r="H8" s="2" t="s">
        <v>116</v>
      </c>
      <c r="I8" s="2">
        <v>16</v>
      </c>
      <c r="J8" s="9">
        <v>0.02</v>
      </c>
      <c r="K8" s="2">
        <v>122.90722790332499</v>
      </c>
      <c r="L8" s="2">
        <v>48.076900000000002</v>
      </c>
      <c r="M8" s="2">
        <v>15</v>
      </c>
      <c r="N8" s="2">
        <v>1.3</v>
      </c>
      <c r="O8" s="2">
        <v>-44.103099999999998</v>
      </c>
      <c r="P8" s="2">
        <v>38.815800000000003</v>
      </c>
    </row>
    <row r="9" spans="2:16" x14ac:dyDescent="0.2">
      <c r="B9" s="5" t="s">
        <v>122</v>
      </c>
      <c r="C9" s="7">
        <f>AVERAGE(L7:L11) / 100</f>
        <v>0.39919020000000005</v>
      </c>
      <c r="F9" s="5" t="s">
        <v>122</v>
      </c>
      <c r="G9" s="7">
        <f>AVERAGE(P7:P11) / 100</f>
        <v>0.37793500000000002</v>
      </c>
      <c r="H9" s="2" t="s">
        <v>117</v>
      </c>
      <c r="I9" s="2">
        <v>16</v>
      </c>
      <c r="J9" s="9">
        <v>0.01</v>
      </c>
      <c r="K9" s="2">
        <v>74.280120323335595</v>
      </c>
      <c r="L9" s="2">
        <v>37.550600000000003</v>
      </c>
      <c r="M9" s="2">
        <v>25</v>
      </c>
      <c r="N9" s="2">
        <v>1.68</v>
      </c>
      <c r="O9" s="2">
        <v>-52.333739999999999</v>
      </c>
      <c r="P9" s="2">
        <v>37.753</v>
      </c>
    </row>
    <row r="10" spans="2:16" x14ac:dyDescent="0.2">
      <c r="H10" s="2" t="s">
        <v>118</v>
      </c>
      <c r="I10" s="2">
        <v>19</v>
      </c>
      <c r="J10" s="9">
        <v>0.01</v>
      </c>
      <c r="K10" s="2">
        <v>119.689409642165</v>
      </c>
      <c r="L10" s="2">
        <v>36.740900000000003</v>
      </c>
      <c r="M10" s="2">
        <v>16</v>
      </c>
      <c r="N10" s="2">
        <v>1.58</v>
      </c>
      <c r="O10" s="2">
        <v>-39.439990000000002</v>
      </c>
      <c r="P10" s="2">
        <v>39.068800000000003</v>
      </c>
    </row>
    <row r="11" spans="2:16" x14ac:dyDescent="0.2">
      <c r="H11" s="2" t="s">
        <v>114</v>
      </c>
      <c r="I11" s="2">
        <v>15</v>
      </c>
      <c r="J11" s="2">
        <v>0.02</v>
      </c>
      <c r="K11" s="2">
        <v>78.385257555558098</v>
      </c>
      <c r="L11" s="2">
        <v>42.307699999999997</v>
      </c>
      <c r="M11" s="2">
        <v>16</v>
      </c>
      <c r="N11" s="2">
        <v>1.41</v>
      </c>
      <c r="O11" s="2">
        <v>-49.002800000000001</v>
      </c>
      <c r="P11" s="2">
        <v>38.512099999999997</v>
      </c>
    </row>
    <row r="14" spans="2:16" x14ac:dyDescent="0.2">
      <c r="B14" s="39" t="s">
        <v>60</v>
      </c>
      <c r="C14" s="39"/>
      <c r="D14" s="39"/>
      <c r="E14" s="39"/>
      <c r="F14" s="39"/>
      <c r="G14" s="39"/>
      <c r="I14" s="2" t="s">
        <v>125</v>
      </c>
      <c r="M14" s="2" t="s">
        <v>19</v>
      </c>
    </row>
    <row r="15" spans="2:16" x14ac:dyDescent="0.2">
      <c r="B15" s="38" t="s">
        <v>73</v>
      </c>
      <c r="C15" s="38"/>
      <c r="F15" s="38" t="s">
        <v>74</v>
      </c>
      <c r="G15" s="38"/>
      <c r="I15" s="2" t="s">
        <v>50</v>
      </c>
      <c r="J15" s="9" t="s">
        <v>7</v>
      </c>
      <c r="K15" s="2" t="s">
        <v>1</v>
      </c>
      <c r="L15" s="2" t="s">
        <v>124</v>
      </c>
      <c r="M15" s="2" t="s">
        <v>50</v>
      </c>
      <c r="N15" s="9" t="s">
        <v>7</v>
      </c>
      <c r="O15" s="2" t="s">
        <v>126</v>
      </c>
      <c r="P15" s="2" t="s">
        <v>124</v>
      </c>
    </row>
    <row r="16" spans="2:16" x14ac:dyDescent="0.2">
      <c r="B16" s="36" t="s">
        <v>48</v>
      </c>
      <c r="C16" s="37"/>
      <c r="F16" s="36" t="s">
        <v>48</v>
      </c>
      <c r="G16" s="37"/>
      <c r="H16" s="2" t="s">
        <v>115</v>
      </c>
      <c r="I16" s="2">
        <v>9</v>
      </c>
      <c r="J16" s="9">
        <v>0.06</v>
      </c>
      <c r="K16" s="2">
        <v>20.9840770023423</v>
      </c>
      <c r="L16" s="2">
        <v>49.860399999999998</v>
      </c>
      <c r="M16" s="2">
        <v>18</v>
      </c>
      <c r="N16" s="2">
        <v>2.16</v>
      </c>
      <c r="O16" s="2">
        <v>-120.19571000000001</v>
      </c>
      <c r="P16" s="2">
        <v>38.6935</v>
      </c>
    </row>
    <row r="17" spans="2:16" x14ac:dyDescent="0.2">
      <c r="B17" s="5" t="s">
        <v>119</v>
      </c>
      <c r="C17" s="5">
        <f>AVERAGE(I16:I20)</f>
        <v>7.2</v>
      </c>
      <c r="F17" s="5" t="s">
        <v>119</v>
      </c>
      <c r="G17" s="5">
        <f>AVERAGE(M16:M20)</f>
        <v>19.8</v>
      </c>
      <c r="H17" s="2" t="s">
        <v>116</v>
      </c>
      <c r="I17" s="2">
        <v>4</v>
      </c>
      <c r="J17" s="9">
        <v>0.01</v>
      </c>
      <c r="K17" s="2">
        <v>343.21056281160799</v>
      </c>
      <c r="L17" s="2">
        <v>48.548299999999998</v>
      </c>
      <c r="M17" s="2">
        <v>20</v>
      </c>
      <c r="N17" s="2">
        <v>2.0499999999999998</v>
      </c>
      <c r="O17" s="2">
        <v>-116.40544</v>
      </c>
      <c r="P17" s="2">
        <v>47.096600000000002</v>
      </c>
    </row>
    <row r="18" spans="2:16" x14ac:dyDescent="0.2">
      <c r="B18" s="5" t="s">
        <v>120</v>
      </c>
      <c r="C18" s="8">
        <f>AVERAGE(J16:J20)</f>
        <v>2.1999999999999999E-2</v>
      </c>
      <c r="D18" s="10"/>
      <c r="F18" s="5" t="s">
        <v>120</v>
      </c>
      <c r="G18" s="8">
        <f>AVERAGE(N16:N20)</f>
        <v>2.6280000000000001</v>
      </c>
      <c r="H18" s="2" t="s">
        <v>117</v>
      </c>
      <c r="I18" s="2">
        <v>5</v>
      </c>
      <c r="J18" s="9">
        <v>0.01</v>
      </c>
      <c r="K18" s="2">
        <v>137.764532195947</v>
      </c>
      <c r="L18" s="2">
        <v>48.799599999999998</v>
      </c>
      <c r="M18" s="2">
        <v>5</v>
      </c>
      <c r="N18" s="2">
        <v>1.96</v>
      </c>
      <c r="O18" s="2">
        <v>-108.50241</v>
      </c>
      <c r="P18" s="2">
        <v>39.028500000000001</v>
      </c>
    </row>
    <row r="19" spans="2:16" x14ac:dyDescent="0.2">
      <c r="B19" s="5" t="s">
        <v>121</v>
      </c>
      <c r="C19" s="8">
        <f>AVERAGE(K16:K20)</f>
        <v>182.85043803441826</v>
      </c>
      <c r="D19" s="10"/>
      <c r="F19" s="5" t="s">
        <v>123</v>
      </c>
      <c r="G19" s="8">
        <f>AVERAGE(O16:O20)</f>
        <v>-95.753280000000004</v>
      </c>
      <c r="H19" s="2" t="s">
        <v>118</v>
      </c>
      <c r="I19" s="2">
        <v>5</v>
      </c>
      <c r="J19" s="9">
        <v>0.01</v>
      </c>
      <c r="K19" s="2">
        <v>296.01734097406302</v>
      </c>
      <c r="L19" s="2">
        <v>48.157499999999999</v>
      </c>
      <c r="M19" s="2">
        <v>2</v>
      </c>
      <c r="N19" s="2">
        <v>1.33</v>
      </c>
      <c r="O19" s="2">
        <v>-55.994349999999997</v>
      </c>
      <c r="P19" s="2">
        <v>48.4925</v>
      </c>
    </row>
    <row r="20" spans="2:16" x14ac:dyDescent="0.2">
      <c r="B20" s="5" t="s">
        <v>122</v>
      </c>
      <c r="C20" s="7">
        <f>AVERAGE(L16:L20) / 100</f>
        <v>0.48230060000000002</v>
      </c>
      <c r="F20" s="5" t="s">
        <v>122</v>
      </c>
      <c r="G20" s="7">
        <f>AVERAGE(P16:P20) / 100</f>
        <v>0.4177556</v>
      </c>
      <c r="H20" s="2" t="s">
        <v>114</v>
      </c>
      <c r="I20" s="2">
        <v>13</v>
      </c>
      <c r="J20" s="2">
        <v>0.02</v>
      </c>
      <c r="K20" s="2">
        <v>116.275677188131</v>
      </c>
      <c r="L20" s="2">
        <v>45.784500000000001</v>
      </c>
      <c r="M20" s="2">
        <v>54</v>
      </c>
      <c r="N20" s="2">
        <v>5.64</v>
      </c>
      <c r="O20" s="2">
        <v>-77.668490000000006</v>
      </c>
      <c r="P20" s="2">
        <v>35.566699999999997</v>
      </c>
    </row>
  </sheetData>
  <mergeCells count="10">
    <mergeCell ref="B3:G3"/>
    <mergeCell ref="B4:C4"/>
    <mergeCell ref="F4:G4"/>
    <mergeCell ref="B5:C5"/>
    <mergeCell ref="F5:G5"/>
    <mergeCell ref="B15:C15"/>
    <mergeCell ref="F15:G15"/>
    <mergeCell ref="B16:C16"/>
    <mergeCell ref="F16:G16"/>
    <mergeCell ref="B14:G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78F1-A9E3-944F-9F48-576DCB66BB59}">
  <dimension ref="C2:X31"/>
  <sheetViews>
    <sheetView showGridLines="0" tabSelected="1" topLeftCell="I1" workbookViewId="0">
      <selection activeCell="V22" sqref="V22"/>
    </sheetView>
  </sheetViews>
  <sheetFormatPr baseColWidth="10" defaultRowHeight="16" x14ac:dyDescent="0.2"/>
  <cols>
    <col min="1" max="2" width="10.83203125" style="2"/>
    <col min="3" max="3" width="18.5" style="2" bestFit="1" customWidth="1"/>
    <col min="4" max="4" width="20.33203125" style="2" customWidth="1"/>
    <col min="5" max="5" width="7" style="2" customWidth="1"/>
    <col min="6" max="6" width="18.5" style="2" bestFit="1" customWidth="1"/>
    <col min="7" max="7" width="19.83203125" style="2" customWidth="1"/>
    <col min="8" max="8" width="8" style="2" customWidth="1"/>
    <col min="9" max="9" width="7" style="2" customWidth="1"/>
    <col min="10" max="10" width="21" style="2" customWidth="1"/>
    <col min="11" max="11" width="15.1640625" style="2" bestFit="1" customWidth="1"/>
    <col min="12" max="12" width="6.1640625" style="2" bestFit="1" customWidth="1"/>
    <col min="13" max="13" width="13.1640625" style="2" customWidth="1"/>
    <col min="14" max="14" width="10.83203125" style="2"/>
    <col min="15" max="15" width="24" style="2" customWidth="1"/>
    <col min="16" max="16" width="18.33203125" style="2" customWidth="1"/>
    <col min="17" max="17" width="7.5" style="2" customWidth="1"/>
    <col min="18" max="18" width="20.5" style="2" customWidth="1"/>
    <col min="19" max="19" width="21" style="2" customWidth="1"/>
    <col min="20" max="20" width="10.83203125" style="2"/>
    <col min="21" max="21" width="3.83203125" style="2" customWidth="1"/>
    <col min="22" max="22" width="10.83203125" style="2"/>
    <col min="23" max="23" width="15.1640625" style="2" bestFit="1" customWidth="1"/>
    <col min="24" max="16384" width="10.83203125" style="2"/>
  </cols>
  <sheetData>
    <row r="2" spans="3:24" x14ac:dyDescent="0.2">
      <c r="C2" s="39" t="s">
        <v>59</v>
      </c>
      <c r="D2" s="39"/>
      <c r="E2" s="39"/>
      <c r="F2" s="39"/>
      <c r="G2" s="39"/>
      <c r="O2" s="39" t="s">
        <v>60</v>
      </c>
      <c r="P2" s="39"/>
      <c r="Q2" s="39"/>
      <c r="R2" s="39"/>
      <c r="S2" s="39"/>
      <c r="T2" s="34"/>
      <c r="U2" s="34"/>
    </row>
    <row r="3" spans="3:24" x14ac:dyDescent="0.2">
      <c r="J3" s="2" t="s">
        <v>0</v>
      </c>
      <c r="K3" s="2" t="s">
        <v>127</v>
      </c>
      <c r="L3" s="2" t="s">
        <v>109</v>
      </c>
      <c r="V3" s="2" t="s">
        <v>0</v>
      </c>
      <c r="W3" s="2" t="s">
        <v>127</v>
      </c>
      <c r="X3" s="2" t="s">
        <v>109</v>
      </c>
    </row>
    <row r="4" spans="3:24" x14ac:dyDescent="0.2">
      <c r="J4" s="22" t="s">
        <v>20</v>
      </c>
      <c r="K4" s="13">
        <v>0.30778</v>
      </c>
      <c r="L4" s="5">
        <v>0.1</v>
      </c>
      <c r="M4" s="3"/>
      <c r="V4" s="22" t="s">
        <v>14</v>
      </c>
      <c r="W4" s="13">
        <v>0.12548999999999999</v>
      </c>
      <c r="X4" s="5">
        <v>0.02</v>
      </c>
    </row>
    <row r="5" spans="3:24" x14ac:dyDescent="0.2">
      <c r="J5" s="22" t="s">
        <v>21</v>
      </c>
      <c r="K5" s="13">
        <v>0.29404999999999998</v>
      </c>
      <c r="L5" s="5">
        <v>0.1</v>
      </c>
      <c r="M5" s="3"/>
      <c r="V5" s="22" t="s">
        <v>11</v>
      </c>
      <c r="W5" s="13">
        <v>0.11634</v>
      </c>
      <c r="X5" s="5">
        <v>0.02</v>
      </c>
    </row>
    <row r="6" spans="3:24" x14ac:dyDescent="0.2">
      <c r="J6" s="22" t="s">
        <v>22</v>
      </c>
      <c r="K6" s="13">
        <v>0.25307000000000002</v>
      </c>
      <c r="L6" s="5">
        <v>0.1</v>
      </c>
      <c r="M6" s="3"/>
      <c r="V6" s="22" t="s">
        <v>12</v>
      </c>
      <c r="W6" s="13">
        <v>6.6890000000000005E-2</v>
      </c>
      <c r="X6" s="5">
        <v>0.02</v>
      </c>
    </row>
    <row r="7" spans="3:24" x14ac:dyDescent="0.2">
      <c r="J7" s="22" t="s">
        <v>30</v>
      </c>
      <c r="K7" s="13">
        <v>0.20685000000000001</v>
      </c>
      <c r="L7" s="5">
        <v>0.1</v>
      </c>
      <c r="M7" s="3"/>
      <c r="V7" s="22" t="s">
        <v>16</v>
      </c>
      <c r="W7" s="13">
        <v>2.3550000000000001E-2</v>
      </c>
      <c r="X7" s="5">
        <v>0.02</v>
      </c>
    </row>
    <row r="8" spans="3:24" x14ac:dyDescent="0.2">
      <c r="J8" s="22" t="s">
        <v>31</v>
      </c>
      <c r="K8" s="13">
        <v>0.16789000000000001</v>
      </c>
      <c r="L8" s="5">
        <v>0.1</v>
      </c>
      <c r="M8" s="3"/>
      <c r="V8" s="22" t="s">
        <v>15</v>
      </c>
      <c r="W8" s="13">
        <v>2.349E-2</v>
      </c>
      <c r="X8" s="5">
        <v>0.02</v>
      </c>
    </row>
    <row r="9" spans="3:24" x14ac:dyDescent="0.2">
      <c r="J9" s="22" t="s">
        <v>25</v>
      </c>
      <c r="K9" s="13">
        <v>0.16227</v>
      </c>
      <c r="L9" s="5">
        <v>0.1</v>
      </c>
      <c r="M9" s="3"/>
      <c r="V9" s="22" t="s">
        <v>18</v>
      </c>
      <c r="W9" s="13">
        <v>2.307E-2</v>
      </c>
      <c r="X9" s="5">
        <v>0.02</v>
      </c>
    </row>
    <row r="10" spans="3:24" x14ac:dyDescent="0.2">
      <c r="J10" s="22" t="s">
        <v>23</v>
      </c>
      <c r="K10" s="13">
        <v>0.12199</v>
      </c>
      <c r="L10" s="5">
        <v>0.1</v>
      </c>
      <c r="M10" s="3"/>
      <c r="V10" s="22" t="s">
        <v>13</v>
      </c>
      <c r="W10" s="13">
        <v>1.3350000000000001E-2</v>
      </c>
      <c r="X10" s="5">
        <v>0.02</v>
      </c>
    </row>
    <row r="11" spans="3:24" x14ac:dyDescent="0.2">
      <c r="J11" s="22" t="s">
        <v>32</v>
      </c>
      <c r="K11" s="13">
        <v>0.12055</v>
      </c>
      <c r="L11" s="5">
        <v>0.1</v>
      </c>
      <c r="M11" s="3"/>
      <c r="V11" s="22" t="s">
        <v>17</v>
      </c>
      <c r="W11" s="13">
        <v>1.2319999999999999E-2</v>
      </c>
      <c r="X11" s="5">
        <v>0.02</v>
      </c>
    </row>
    <row r="12" spans="3:24" x14ac:dyDescent="0.2">
      <c r="J12" s="22" t="s">
        <v>24</v>
      </c>
      <c r="K12" s="13">
        <v>7.1400000000000005E-2</v>
      </c>
      <c r="L12" s="5">
        <v>0.1</v>
      </c>
      <c r="M12" s="3"/>
      <c r="V12" s="22" t="s">
        <v>10</v>
      </c>
      <c r="W12" s="13">
        <v>7.6899999999999998E-3</v>
      </c>
      <c r="X12" s="5">
        <v>0.02</v>
      </c>
    </row>
    <row r="13" spans="3:24" x14ac:dyDescent="0.2">
      <c r="J13" s="22" t="s">
        <v>27</v>
      </c>
      <c r="K13" s="13">
        <v>5.178E-2</v>
      </c>
      <c r="L13" s="5">
        <v>0.1</v>
      </c>
      <c r="M13" s="3"/>
    </row>
    <row r="14" spans="3:24" x14ac:dyDescent="0.2">
      <c r="J14" s="22" t="s">
        <v>29</v>
      </c>
      <c r="K14" s="13">
        <v>5.0819999999999997E-2</v>
      </c>
      <c r="L14" s="5">
        <v>0.1</v>
      </c>
      <c r="M14" s="3"/>
    </row>
    <row r="15" spans="3:24" x14ac:dyDescent="0.2">
      <c r="J15" s="22" t="s">
        <v>28</v>
      </c>
      <c r="K15" s="13">
        <v>4.7149999999999997E-2</v>
      </c>
      <c r="L15" s="5">
        <v>0.1</v>
      </c>
      <c r="M15" s="3"/>
    </row>
    <row r="16" spans="3:24" x14ac:dyDescent="0.2">
      <c r="J16" s="22" t="s">
        <v>33</v>
      </c>
      <c r="K16" s="13">
        <v>2.9569999999999999E-2</v>
      </c>
      <c r="L16" s="5">
        <v>0.1</v>
      </c>
      <c r="M16" s="3"/>
    </row>
    <row r="17" spans="3:19" x14ac:dyDescent="0.2">
      <c r="J17" s="22" t="s">
        <v>26</v>
      </c>
      <c r="K17" s="13">
        <v>8.2900000000000005E-3</v>
      </c>
      <c r="L17" s="5">
        <v>0.1</v>
      </c>
      <c r="M17" s="3"/>
    </row>
    <row r="20" spans="3:19" x14ac:dyDescent="0.2">
      <c r="C20" s="38" t="s">
        <v>73</v>
      </c>
      <c r="D20" s="38"/>
      <c r="F20" s="38" t="s">
        <v>74</v>
      </c>
      <c r="G20" s="38"/>
      <c r="O20" s="38" t="s">
        <v>73</v>
      </c>
      <c r="P20" s="38"/>
      <c r="R20" s="38" t="s">
        <v>74</v>
      </c>
      <c r="S20" s="38"/>
    </row>
    <row r="21" spans="3:19" x14ac:dyDescent="0.2">
      <c r="C21" s="36" t="s">
        <v>130</v>
      </c>
      <c r="D21" s="37"/>
      <c r="F21" s="36" t="s">
        <v>130</v>
      </c>
      <c r="G21" s="37"/>
      <c r="O21" s="36" t="s">
        <v>128</v>
      </c>
      <c r="P21" s="37"/>
      <c r="R21" s="36" t="s">
        <v>128</v>
      </c>
      <c r="S21" s="37"/>
    </row>
    <row r="22" spans="3:19" x14ac:dyDescent="0.2">
      <c r="C22" s="5" t="s">
        <v>50</v>
      </c>
      <c r="D22" s="5">
        <v>24</v>
      </c>
      <c r="F22" s="5" t="s">
        <v>50</v>
      </c>
      <c r="G22" s="5">
        <v>5</v>
      </c>
      <c r="O22" s="5" t="s">
        <v>50</v>
      </c>
      <c r="P22" s="5">
        <v>4</v>
      </c>
      <c r="R22" s="5" t="s">
        <v>50</v>
      </c>
      <c r="S22" s="5">
        <v>7</v>
      </c>
    </row>
    <row r="23" spans="3:19" x14ac:dyDescent="0.2">
      <c r="C23" s="5" t="s">
        <v>7</v>
      </c>
      <c r="D23" s="5" t="s">
        <v>80</v>
      </c>
      <c r="E23" s="10"/>
      <c r="F23" s="5" t="s">
        <v>7</v>
      </c>
      <c r="G23" s="5" t="s">
        <v>132</v>
      </c>
      <c r="O23" s="5" t="s">
        <v>7</v>
      </c>
      <c r="P23" s="5" t="s">
        <v>79</v>
      </c>
      <c r="Q23" s="10"/>
      <c r="R23" s="5" t="s">
        <v>7</v>
      </c>
      <c r="S23" s="5" t="s">
        <v>134</v>
      </c>
    </row>
    <row r="24" spans="3:19" x14ac:dyDescent="0.2">
      <c r="C24" s="5" t="s">
        <v>1</v>
      </c>
      <c r="D24" s="8">
        <v>267.771337918038</v>
      </c>
      <c r="E24" s="10"/>
      <c r="F24" s="5" t="s">
        <v>51</v>
      </c>
      <c r="G24" s="8">
        <v>-18.83305</v>
      </c>
      <c r="O24" s="5" t="s">
        <v>1</v>
      </c>
      <c r="P24" s="8">
        <v>783.74559052914299</v>
      </c>
      <c r="Q24" s="10"/>
      <c r="R24" s="5" t="s">
        <v>51</v>
      </c>
      <c r="S24" s="8">
        <v>-44.748669999999997</v>
      </c>
    </row>
    <row r="25" spans="3:19" x14ac:dyDescent="0.2">
      <c r="C25" s="5" t="s">
        <v>58</v>
      </c>
      <c r="D25" s="7">
        <v>0.42813800000000002</v>
      </c>
      <c r="F25" s="5" t="s">
        <v>58</v>
      </c>
      <c r="G25" s="7">
        <v>0.42510100000000001</v>
      </c>
      <c r="O25" s="5" t="s">
        <v>58</v>
      </c>
      <c r="P25" s="7">
        <v>0.48408699999999999</v>
      </c>
      <c r="R25" s="5" t="s">
        <v>58</v>
      </c>
      <c r="S25" s="7">
        <v>0.47487400000000002</v>
      </c>
    </row>
    <row r="27" spans="3:19" x14ac:dyDescent="0.2">
      <c r="C27" s="36" t="s">
        <v>131</v>
      </c>
      <c r="D27" s="37"/>
      <c r="F27" s="36" t="s">
        <v>131</v>
      </c>
      <c r="G27" s="37"/>
      <c r="O27" s="36" t="s">
        <v>129</v>
      </c>
      <c r="P27" s="37"/>
      <c r="R27" s="36" t="s">
        <v>129</v>
      </c>
      <c r="S27" s="37"/>
    </row>
    <row r="28" spans="3:19" x14ac:dyDescent="0.2">
      <c r="C28" s="5" t="s">
        <v>50</v>
      </c>
      <c r="D28" s="5">
        <v>7</v>
      </c>
      <c r="F28" s="5" t="s">
        <v>50</v>
      </c>
      <c r="G28" s="5">
        <v>2</v>
      </c>
      <c r="O28" s="5" t="s">
        <v>50</v>
      </c>
      <c r="P28" s="5">
        <v>14</v>
      </c>
      <c r="R28" s="5" t="s">
        <v>50</v>
      </c>
      <c r="S28" s="5">
        <v>3</v>
      </c>
    </row>
    <row r="29" spans="3:19" x14ac:dyDescent="0.2">
      <c r="C29" s="5" t="s">
        <v>7</v>
      </c>
      <c r="D29" s="5" t="s">
        <v>79</v>
      </c>
      <c r="F29" s="5" t="s">
        <v>7</v>
      </c>
      <c r="G29" s="5" t="s">
        <v>133</v>
      </c>
      <c r="O29" s="5" t="s">
        <v>7</v>
      </c>
      <c r="P29" s="5" t="s">
        <v>80</v>
      </c>
      <c r="R29" s="5" t="s">
        <v>7</v>
      </c>
      <c r="S29" s="5" t="s">
        <v>135</v>
      </c>
    </row>
    <row r="30" spans="3:19" x14ac:dyDescent="0.2">
      <c r="C30" s="5" t="s">
        <v>1</v>
      </c>
      <c r="D30" s="8">
        <v>122.955687912537</v>
      </c>
      <c r="F30" s="5" t="s">
        <v>51</v>
      </c>
      <c r="G30" s="8">
        <v>-15.11246</v>
      </c>
      <c r="O30" s="5" t="s">
        <v>1</v>
      </c>
      <c r="P30" s="8">
        <v>307.738422888473</v>
      </c>
      <c r="R30" s="5" t="s">
        <v>51</v>
      </c>
      <c r="S30" s="8">
        <v>-39.812249999999999</v>
      </c>
    </row>
    <row r="31" spans="3:19" x14ac:dyDescent="0.2">
      <c r="C31" s="5" t="s">
        <v>58</v>
      </c>
      <c r="D31" s="7">
        <v>0.38309700000000002</v>
      </c>
      <c r="F31" s="5" t="s">
        <v>58</v>
      </c>
      <c r="G31" s="7">
        <v>0.3952</v>
      </c>
      <c r="O31" s="5" t="s">
        <v>58</v>
      </c>
      <c r="P31" s="7">
        <v>0.45951999999999998</v>
      </c>
      <c r="R31" s="5" t="s">
        <v>58</v>
      </c>
      <c r="S31" s="7">
        <v>0.39921800000000002</v>
      </c>
    </row>
  </sheetData>
  <mergeCells count="14">
    <mergeCell ref="C20:D20"/>
    <mergeCell ref="F20:G20"/>
    <mergeCell ref="O20:P20"/>
    <mergeCell ref="R20:S20"/>
    <mergeCell ref="C2:G2"/>
    <mergeCell ref="O2:S2"/>
    <mergeCell ref="C21:D21"/>
    <mergeCell ref="F21:G21"/>
    <mergeCell ref="O21:P21"/>
    <mergeCell ref="R21:S21"/>
    <mergeCell ref="C27:D27"/>
    <mergeCell ref="F27:G27"/>
    <mergeCell ref="O27:P27"/>
    <mergeCell ref="R27:S27"/>
  </mergeCells>
  <pageMargins left="0.75" right="0.75" top="1" bottom="1" header="0.5" footer="0.5"/>
  <pageSetup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45"/>
  <sheetViews>
    <sheetView showGridLines="0" workbookViewId="0">
      <selection activeCell="G30" sqref="G30"/>
    </sheetView>
  </sheetViews>
  <sheetFormatPr baseColWidth="10" defaultRowHeight="16" x14ac:dyDescent="0.2"/>
  <cols>
    <col min="2" max="2" width="20.83203125" customWidth="1"/>
    <col min="3" max="3" width="10" bestFit="1" customWidth="1"/>
    <col min="4" max="4" width="9.33203125" customWidth="1"/>
    <col min="5" max="5" width="22" bestFit="1" customWidth="1"/>
    <col min="9" max="9" width="16.6640625" customWidth="1"/>
    <col min="10" max="11" width="22" bestFit="1" customWidth="1"/>
    <col min="14" max="14" width="22" bestFit="1" customWidth="1"/>
  </cols>
  <sheetData>
    <row r="2" spans="2:11" x14ac:dyDescent="0.2">
      <c r="B2" s="21" t="s">
        <v>59</v>
      </c>
    </row>
    <row r="4" spans="2:11" x14ac:dyDescent="0.2">
      <c r="B4" s="40" t="s">
        <v>141</v>
      </c>
      <c r="C4" s="40"/>
      <c r="D4" s="40"/>
      <c r="E4" s="40"/>
      <c r="G4" s="1" t="s">
        <v>140</v>
      </c>
      <c r="H4" s="2"/>
      <c r="I4" s="2"/>
      <c r="J4" s="2"/>
    </row>
    <row r="5" spans="2:11" x14ac:dyDescent="0.2">
      <c r="B5" s="12" t="s">
        <v>138</v>
      </c>
      <c r="C5" s="12" t="s">
        <v>7</v>
      </c>
      <c r="D5" s="12" t="s">
        <v>8</v>
      </c>
      <c r="E5" s="12" t="s">
        <v>139</v>
      </c>
      <c r="G5" s="2"/>
      <c r="H5" s="2" t="s">
        <v>9</v>
      </c>
      <c r="I5" s="2" t="s">
        <v>8</v>
      </c>
      <c r="J5" t="s">
        <v>139</v>
      </c>
    </row>
    <row r="6" spans="2:11" x14ac:dyDescent="0.2">
      <c r="B6" s="24" t="s">
        <v>5</v>
      </c>
      <c r="C6" s="5">
        <v>2.56</v>
      </c>
      <c r="D6" s="5">
        <v>0.32840000000000003</v>
      </c>
      <c r="E6" s="25">
        <v>0.73633599999999999</v>
      </c>
      <c r="F6" s="2"/>
      <c r="G6" s="2" t="s">
        <v>115</v>
      </c>
      <c r="H6" s="2">
        <v>1.72</v>
      </c>
      <c r="I6" s="23">
        <v>0.3926</v>
      </c>
      <c r="J6" s="2">
        <f>69.8381 / 100</f>
        <v>0.69838099999999992</v>
      </c>
    </row>
    <row r="7" spans="2:11" x14ac:dyDescent="0.2">
      <c r="B7" s="5" t="s">
        <v>3</v>
      </c>
      <c r="C7" s="5">
        <v>1.67</v>
      </c>
      <c r="D7" s="5">
        <v>0.34699999999999998</v>
      </c>
      <c r="E7" s="25">
        <v>0.71204500000000004</v>
      </c>
      <c r="G7" s="2" t="s">
        <v>116</v>
      </c>
      <c r="H7" s="2">
        <v>1.74</v>
      </c>
      <c r="I7" s="23">
        <v>0.3926</v>
      </c>
      <c r="J7" s="2">
        <f>69.8381 / 100</f>
        <v>0.69838099999999992</v>
      </c>
    </row>
    <row r="8" spans="2:11" x14ac:dyDescent="0.2">
      <c r="B8" s="5" t="s">
        <v>4</v>
      </c>
      <c r="C8" s="5">
        <v>1.67</v>
      </c>
      <c r="D8" s="5">
        <v>0.37659999999999999</v>
      </c>
      <c r="E8" s="25">
        <v>0.69332000000000005</v>
      </c>
      <c r="G8" s="2" t="s">
        <v>117</v>
      </c>
      <c r="H8" s="2">
        <v>1.69</v>
      </c>
      <c r="I8" s="23">
        <v>0.39729999999999999</v>
      </c>
      <c r="J8" s="2">
        <f>69.6862 / 100</f>
        <v>0.69686199999999998</v>
      </c>
    </row>
    <row r="9" spans="2:11" x14ac:dyDescent="0.2">
      <c r="B9" s="5" t="s">
        <v>136</v>
      </c>
      <c r="C9" s="5">
        <f>AVERAGE(H6:H10)</f>
        <v>1.7260000000000002</v>
      </c>
      <c r="D9" s="5">
        <f>AVERAGE(I6:I10)</f>
        <v>0.39256000000000002</v>
      </c>
      <c r="E9" s="25">
        <f>AVERAGE(J6:J10)</f>
        <v>0.69493939999999998</v>
      </c>
      <c r="G9" s="2" t="s">
        <v>118</v>
      </c>
      <c r="H9" s="2">
        <v>1.76</v>
      </c>
      <c r="I9" s="23">
        <v>0.37969999999999998</v>
      </c>
      <c r="J9" s="2">
        <f>69.585 / 100</f>
        <v>0.69584999999999997</v>
      </c>
    </row>
    <row r="10" spans="2:11" x14ac:dyDescent="0.2">
      <c r="B10" s="5" t="s">
        <v>137</v>
      </c>
      <c r="C10" s="5">
        <v>1.28</v>
      </c>
      <c r="D10" s="5">
        <v>0.36180000000000001</v>
      </c>
      <c r="E10" s="25">
        <v>0.71558699999999997</v>
      </c>
      <c r="G10" s="2" t="s">
        <v>114</v>
      </c>
      <c r="H10" s="2">
        <v>1.72</v>
      </c>
      <c r="I10" s="23">
        <v>0.40060000000000001</v>
      </c>
      <c r="J10" s="2">
        <f>68.5223 / 100</f>
        <v>0.68522300000000003</v>
      </c>
    </row>
    <row r="12" spans="2:11" x14ac:dyDescent="0.2">
      <c r="B12" s="40" t="s">
        <v>147</v>
      </c>
      <c r="C12" s="40"/>
      <c r="D12" s="40"/>
      <c r="E12" s="40"/>
      <c r="G12" s="1" t="s">
        <v>142</v>
      </c>
      <c r="H12" s="2"/>
      <c r="I12" s="2"/>
      <c r="J12" s="2"/>
    </row>
    <row r="13" spans="2:11" x14ac:dyDescent="0.2">
      <c r="B13" s="12" t="s">
        <v>138</v>
      </c>
      <c r="C13" s="12" t="s">
        <v>7</v>
      </c>
      <c r="D13" s="12" t="s">
        <v>8</v>
      </c>
      <c r="E13" s="12" t="s">
        <v>139</v>
      </c>
      <c r="G13" s="2"/>
      <c r="H13" s="2" t="s">
        <v>9</v>
      </c>
      <c r="I13" s="2" t="s">
        <v>8</v>
      </c>
      <c r="J13" t="s">
        <v>139</v>
      </c>
    </row>
    <row r="14" spans="2:11" x14ac:dyDescent="0.2">
      <c r="B14" s="24" t="s">
        <v>148</v>
      </c>
      <c r="C14" s="5">
        <v>0.53</v>
      </c>
      <c r="D14" s="5">
        <v>0.48880000000000001</v>
      </c>
      <c r="E14" s="25">
        <v>0.55971700000000002</v>
      </c>
      <c r="G14" s="2" t="s">
        <v>115</v>
      </c>
      <c r="H14" s="2">
        <v>1.72</v>
      </c>
      <c r="I14" s="23">
        <v>0.45440000000000003</v>
      </c>
      <c r="J14" s="2">
        <v>68.775300000000001</v>
      </c>
      <c r="K14">
        <f>J14/100</f>
        <v>0.68775300000000006</v>
      </c>
    </row>
    <row r="15" spans="2:11" x14ac:dyDescent="0.2">
      <c r="B15" s="24" t="s">
        <v>149</v>
      </c>
      <c r="C15" s="5">
        <v>2.64</v>
      </c>
      <c r="D15" s="5">
        <v>0.3417</v>
      </c>
      <c r="E15" s="25">
        <v>0.69939300000000004</v>
      </c>
      <c r="G15" s="2" t="s">
        <v>116</v>
      </c>
      <c r="H15" s="2">
        <v>1.73</v>
      </c>
      <c r="I15" s="23">
        <v>0.40239999999999998</v>
      </c>
      <c r="J15" s="2">
        <v>68.876499999999993</v>
      </c>
      <c r="K15">
        <f t="shared" ref="K15:K18" si="0">J15/100</f>
        <v>0.68876499999999996</v>
      </c>
    </row>
    <row r="16" spans="2:11" x14ac:dyDescent="0.2">
      <c r="B16" s="5" t="s">
        <v>3</v>
      </c>
      <c r="C16" s="5">
        <v>1.64</v>
      </c>
      <c r="D16" s="5">
        <v>0.34849999999999998</v>
      </c>
      <c r="E16" s="25">
        <v>0.70748999999999995</v>
      </c>
      <c r="G16" s="2" t="s">
        <v>117</v>
      </c>
      <c r="H16" s="2">
        <v>1.71</v>
      </c>
      <c r="I16" s="23">
        <v>0.39679999999999999</v>
      </c>
      <c r="J16" s="2">
        <v>68.876499999999993</v>
      </c>
      <c r="K16">
        <f t="shared" si="0"/>
        <v>0.68876499999999996</v>
      </c>
    </row>
    <row r="17" spans="2:11" x14ac:dyDescent="0.2">
      <c r="B17" s="5" t="s">
        <v>4</v>
      </c>
      <c r="C17" s="5">
        <v>1.76</v>
      </c>
      <c r="D17" s="5">
        <v>0.3448</v>
      </c>
      <c r="E17" s="25">
        <v>0.71457499999999996</v>
      </c>
      <c r="G17" s="2" t="s">
        <v>118</v>
      </c>
      <c r="H17" s="2">
        <v>1.79</v>
      </c>
      <c r="I17" s="23">
        <v>0.4002</v>
      </c>
      <c r="J17" s="2">
        <v>68.269199999999998</v>
      </c>
      <c r="K17">
        <f t="shared" si="0"/>
        <v>0.68269199999999997</v>
      </c>
    </row>
    <row r="18" spans="2:11" x14ac:dyDescent="0.2">
      <c r="B18" s="5" t="s">
        <v>136</v>
      </c>
      <c r="C18" s="5">
        <f>AVERAGE(H14:H18)</f>
        <v>1.736</v>
      </c>
      <c r="D18" s="5">
        <f>AVERAGE(I14:I18)</f>
        <v>0.41020000000000001</v>
      </c>
      <c r="E18" s="25">
        <f>AVERAGE(K14:K18)</f>
        <v>0.68643719999999997</v>
      </c>
      <c r="G18" s="2" t="s">
        <v>114</v>
      </c>
      <c r="H18" s="2">
        <v>1.73</v>
      </c>
      <c r="I18" s="23">
        <v>0.3972</v>
      </c>
      <c r="J18" s="2">
        <v>68.421099999999996</v>
      </c>
      <c r="K18">
        <f t="shared" si="0"/>
        <v>0.6842109999999999</v>
      </c>
    </row>
    <row r="19" spans="2:11" x14ac:dyDescent="0.2">
      <c r="B19" s="5" t="s">
        <v>137</v>
      </c>
      <c r="C19" s="5">
        <v>1.34</v>
      </c>
      <c r="D19" s="5">
        <v>0.36120000000000002</v>
      </c>
      <c r="E19" s="25">
        <v>0.71356299999999995</v>
      </c>
    </row>
    <row r="20" spans="2:11" x14ac:dyDescent="0.2">
      <c r="G20" s="1" t="s">
        <v>143</v>
      </c>
      <c r="H20" s="2"/>
      <c r="I20" s="2"/>
      <c r="J20" s="2"/>
    </row>
    <row r="21" spans="2:11" x14ac:dyDescent="0.2">
      <c r="B21" s="40" t="s">
        <v>146</v>
      </c>
      <c r="C21" s="40"/>
      <c r="D21" s="40"/>
      <c r="E21" s="40"/>
      <c r="G21" s="2"/>
      <c r="H21" s="2" t="s">
        <v>9</v>
      </c>
      <c r="I21" s="2" t="s">
        <v>8</v>
      </c>
      <c r="J21" t="s">
        <v>139</v>
      </c>
    </row>
    <row r="22" spans="2:11" x14ac:dyDescent="0.2">
      <c r="B22" s="12" t="s">
        <v>138</v>
      </c>
      <c r="C22" s="12" t="s">
        <v>7</v>
      </c>
      <c r="D22" s="12" t="s">
        <v>8</v>
      </c>
      <c r="E22" s="12" t="s">
        <v>139</v>
      </c>
      <c r="G22" s="2" t="s">
        <v>115</v>
      </c>
      <c r="H22" s="2">
        <v>1.73</v>
      </c>
      <c r="I22" s="23">
        <v>0.4012</v>
      </c>
      <c r="J22" s="2">
        <v>69.281400000000005</v>
      </c>
      <c r="K22">
        <f>J22/100</f>
        <v>0.69281400000000004</v>
      </c>
    </row>
    <row r="23" spans="2:11" x14ac:dyDescent="0.2">
      <c r="B23" s="24" t="s">
        <v>148</v>
      </c>
      <c r="C23" s="6">
        <v>0.4</v>
      </c>
      <c r="D23" s="6">
        <v>0.4899</v>
      </c>
      <c r="E23" s="26">
        <v>0.56730800000000003</v>
      </c>
      <c r="G23" s="2" t="s">
        <v>116</v>
      </c>
      <c r="H23" s="2">
        <v>1.67</v>
      </c>
      <c r="I23" s="23">
        <v>0.4027</v>
      </c>
      <c r="J23" s="2">
        <v>68.876499999999993</v>
      </c>
      <c r="K23">
        <f t="shared" ref="K23:K26" si="1">J23/100</f>
        <v>0.68876499999999996</v>
      </c>
    </row>
    <row r="24" spans="2:11" x14ac:dyDescent="0.2">
      <c r="B24" s="24" t="s">
        <v>149</v>
      </c>
      <c r="C24" s="6">
        <v>2.67</v>
      </c>
      <c r="D24" s="6">
        <v>0.33450000000000002</v>
      </c>
      <c r="E24" s="26">
        <v>0.71862300000000001</v>
      </c>
      <c r="G24" s="2" t="s">
        <v>117</v>
      </c>
      <c r="H24" s="2">
        <v>1.75</v>
      </c>
      <c r="I24" s="23">
        <v>0.3916</v>
      </c>
      <c r="J24" s="2">
        <v>69.989900000000006</v>
      </c>
      <c r="K24">
        <f t="shared" si="1"/>
        <v>0.69989900000000005</v>
      </c>
    </row>
    <row r="25" spans="2:11" x14ac:dyDescent="0.2">
      <c r="B25" s="5" t="s">
        <v>3</v>
      </c>
      <c r="C25" s="5">
        <v>1.81</v>
      </c>
      <c r="D25" s="5">
        <v>0.34129999999999999</v>
      </c>
      <c r="E25" s="25">
        <v>0.72216599999999997</v>
      </c>
      <c r="G25" s="2" t="s">
        <v>118</v>
      </c>
      <c r="H25" s="2">
        <v>1.72</v>
      </c>
      <c r="I25" s="23">
        <v>0.39069999999999999</v>
      </c>
      <c r="J25" s="2">
        <v>69.078900000000004</v>
      </c>
      <c r="K25">
        <f t="shared" si="1"/>
        <v>0.6907890000000001</v>
      </c>
    </row>
    <row r="26" spans="2:11" x14ac:dyDescent="0.2">
      <c r="B26" s="5" t="s">
        <v>4</v>
      </c>
      <c r="C26" s="5">
        <v>1.8</v>
      </c>
      <c r="D26" s="5">
        <v>0.35560000000000003</v>
      </c>
      <c r="E26" s="25">
        <v>0.71052599999999999</v>
      </c>
      <c r="G26" s="2" t="s">
        <v>114</v>
      </c>
      <c r="H26" s="2">
        <v>1.7</v>
      </c>
      <c r="I26" s="23">
        <v>0.38979999999999998</v>
      </c>
      <c r="J26" s="2">
        <v>69.230800000000002</v>
      </c>
      <c r="K26">
        <f t="shared" si="1"/>
        <v>0.69230800000000003</v>
      </c>
    </row>
    <row r="27" spans="2:11" x14ac:dyDescent="0.2">
      <c r="B27" s="5" t="s">
        <v>136</v>
      </c>
      <c r="C27" s="5">
        <f>AVERAGE(H22:H26)</f>
        <v>1.714</v>
      </c>
      <c r="D27" s="5">
        <f>AVERAGE(I22:I26)</f>
        <v>0.3952</v>
      </c>
      <c r="E27" s="25">
        <f>AVERAGE(K22:K26)</f>
        <v>0.69291499999999995</v>
      </c>
    </row>
    <row r="28" spans="2:11" x14ac:dyDescent="0.2">
      <c r="B28" s="5" t="s">
        <v>137</v>
      </c>
      <c r="C28" s="5">
        <v>1.33</v>
      </c>
      <c r="D28" s="5">
        <v>0.3614</v>
      </c>
      <c r="E28" s="25">
        <v>0.72419</v>
      </c>
    </row>
    <row r="30" spans="2:11" x14ac:dyDescent="0.2">
      <c r="G30" s="30"/>
    </row>
    <row r="34" spans="2:12" x14ac:dyDescent="0.2">
      <c r="I34" s="30" t="s">
        <v>145</v>
      </c>
      <c r="J34" s="31" t="s">
        <v>144</v>
      </c>
      <c r="K34" s="31" t="s">
        <v>6</v>
      </c>
      <c r="L34" s="31" t="s">
        <v>125</v>
      </c>
    </row>
    <row r="35" spans="2:12" x14ac:dyDescent="0.2">
      <c r="I35" s="28" t="s">
        <v>137</v>
      </c>
      <c r="J35" s="32">
        <v>0.71558699999999997</v>
      </c>
      <c r="K35" s="32">
        <v>0.72419</v>
      </c>
      <c r="L35" s="32">
        <v>0.71356299999999995</v>
      </c>
    </row>
    <row r="36" spans="2:12" x14ac:dyDescent="0.2">
      <c r="B36" s="28"/>
      <c r="I36" s="28" t="s">
        <v>4</v>
      </c>
      <c r="J36" s="33">
        <v>0.69332000000000005</v>
      </c>
      <c r="K36" s="33">
        <v>0.71052599999999999</v>
      </c>
      <c r="L36" s="33">
        <v>0.71457499999999996</v>
      </c>
    </row>
    <row r="37" spans="2:12" x14ac:dyDescent="0.2">
      <c r="I37" s="27" t="s">
        <v>148</v>
      </c>
      <c r="J37" s="33"/>
      <c r="K37" s="33">
        <v>0.56730800000000003</v>
      </c>
      <c r="L37" s="33">
        <v>0.55971700000000002</v>
      </c>
    </row>
    <row r="38" spans="2:12" x14ac:dyDescent="0.2">
      <c r="B38" s="29"/>
      <c r="I38" s="27" t="s">
        <v>149</v>
      </c>
      <c r="J38" s="33">
        <v>0.73633599999999999</v>
      </c>
      <c r="K38" s="33">
        <v>0.71862300000000001</v>
      </c>
      <c r="L38" s="33">
        <v>0.69939300000000004</v>
      </c>
    </row>
    <row r="39" spans="2:12" x14ac:dyDescent="0.2">
      <c r="B39" s="29"/>
      <c r="I39" s="28" t="s">
        <v>3</v>
      </c>
      <c r="J39" s="33">
        <v>0.71204500000000004</v>
      </c>
      <c r="K39" s="33">
        <v>0.72216599999999997</v>
      </c>
      <c r="L39" s="33">
        <v>0.70748999999999995</v>
      </c>
    </row>
    <row r="40" spans="2:12" x14ac:dyDescent="0.2">
      <c r="I40" s="28" t="s">
        <v>136</v>
      </c>
      <c r="J40" s="32">
        <v>0.69493939999999998</v>
      </c>
      <c r="K40" s="32">
        <v>0.69291499999999995</v>
      </c>
      <c r="L40" s="32">
        <v>0.68643719999999997</v>
      </c>
    </row>
    <row r="41" spans="2:12" x14ac:dyDescent="0.2">
      <c r="B41" s="28"/>
    </row>
    <row r="42" spans="2:12" x14ac:dyDescent="0.2">
      <c r="B42" s="28"/>
    </row>
    <row r="44" spans="2:12" x14ac:dyDescent="0.2">
      <c r="B44" s="28"/>
    </row>
    <row r="45" spans="2:12" x14ac:dyDescent="0.2">
      <c r="B45" s="28"/>
    </row>
  </sheetData>
  <mergeCells count="3">
    <mergeCell ref="B4:E4"/>
    <mergeCell ref="B12:E12"/>
    <mergeCell ref="B21:E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K-Means</vt:lpstr>
      <vt:lpstr>EM</vt:lpstr>
      <vt:lpstr>PCA</vt:lpstr>
      <vt:lpstr>ICA</vt:lpstr>
      <vt:lpstr>RCA</vt:lpstr>
      <vt:lpstr>Correlation</vt:lpstr>
      <vt:lpstr>Neural Networks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Moran</dc:creator>
  <cp:lastModifiedBy>Moran, Alexander A</cp:lastModifiedBy>
  <dcterms:created xsi:type="dcterms:W3CDTF">2015-03-31T20:23:40Z</dcterms:created>
  <dcterms:modified xsi:type="dcterms:W3CDTF">2018-11-04T04:03:37Z</dcterms:modified>
</cp:coreProperties>
</file>