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alex_ou_edu/Documents/MIS 3353/Projects/"/>
    </mc:Choice>
  </mc:AlternateContent>
  <xr:revisionPtr revIDLastSave="249" documentId="8_{5ABCBFE5-5066-4E8C-8D45-A4D648913AA3}" xr6:coauthVersionLast="47" xr6:coauthVersionMax="47" xr10:uidLastSave="{FCED1657-FE1C-4F4B-854B-ABBD8BB4D87D}"/>
  <bookViews>
    <workbookView xWindow="-120" yWindow="-120" windowWidth="29040" windowHeight="15840" xr2:uid="{3EB43B38-EFCD-4A4A-B6C2-EF99F1F1CE69}"/>
  </bookViews>
  <sheets>
    <sheet name="Project Tracking" sheetId="1" r:id="rId1"/>
  </sheets>
  <definedNames>
    <definedName name="_xlnm.Print_Titles" localSheetId="0">'Project Tracking'!$3:$3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43" i="1"/>
  <c r="F43" i="1" s="1"/>
  <c r="E42" i="1"/>
  <c r="F42" i="1" s="1"/>
  <c r="E29" i="1"/>
  <c r="F29" i="1" s="1"/>
  <c r="E34" i="1"/>
  <c r="F34" i="1" s="1"/>
  <c r="E40" i="1"/>
  <c r="F40" i="1" s="1"/>
  <c r="F16" i="1"/>
  <c r="E35" i="1"/>
  <c r="F35" i="1" s="1"/>
  <c r="E31" i="1"/>
  <c r="F31" i="1" s="1"/>
  <c r="E28" i="1"/>
  <c r="F28" i="1" s="1"/>
  <c r="E10" i="1"/>
  <c r="F10" i="1" s="1"/>
  <c r="E9" i="1"/>
  <c r="F9" i="1" s="1"/>
  <c r="E12" i="1"/>
  <c r="F12" i="1" s="1"/>
  <c r="E13" i="1"/>
  <c r="F13" i="1" s="1"/>
  <c r="E14" i="1"/>
  <c r="F14" i="1" s="1"/>
  <c r="E11" i="1"/>
  <c r="F11" i="1" s="1"/>
  <c r="E6" i="1"/>
  <c r="E7" i="1"/>
  <c r="F7" i="1" s="1"/>
  <c r="E8" i="1"/>
  <c r="F8" i="1" s="1"/>
  <c r="F6" i="1"/>
  <c r="E41" i="1"/>
  <c r="F41" i="1" s="1"/>
  <c r="E39" i="1"/>
  <c r="F39" i="1" s="1"/>
  <c r="E27" i="1"/>
  <c r="F27" i="1" s="1"/>
  <c r="E36" i="1"/>
  <c r="F36" i="1" s="1"/>
  <c r="E26" i="1"/>
  <c r="F26" i="1" s="1"/>
  <c r="E22" i="1"/>
  <c r="F22" i="1" s="1"/>
  <c r="E23" i="1"/>
  <c r="F23" i="1" s="1"/>
  <c r="E19" i="1"/>
  <c r="F19" i="1" s="1"/>
  <c r="E5" i="1"/>
  <c r="F5" i="1" l="1"/>
  <c r="E17" i="1"/>
  <c r="E24" i="1"/>
  <c r="F24" i="1" s="1"/>
  <c r="E37" i="1"/>
  <c r="F37" i="1" s="1"/>
  <c r="E45" i="1"/>
  <c r="F45" i="1" s="1"/>
  <c r="F17" i="1"/>
  <c r="F46" i="1" l="1"/>
  <c r="E46" i="1"/>
</calcChain>
</file>

<file path=xl/sharedStrings.xml><?xml version="1.0" encoding="utf-8"?>
<sst xmlns="http://schemas.openxmlformats.org/spreadsheetml/2006/main" count="85" uniqueCount="31">
  <si>
    <t>Project Start Date</t>
  </si>
  <si>
    <t>Project End Date</t>
  </si>
  <si>
    <t>Cost (per 60 min)</t>
  </si>
  <si>
    <t>Student Name</t>
  </si>
  <si>
    <t>Duration (Min)</t>
  </si>
  <si>
    <t>% Complete</t>
  </si>
  <si>
    <t>Subtotal Minutes</t>
  </si>
  <si>
    <t>Subtotal Cost</t>
  </si>
  <si>
    <t>Milestone 1</t>
  </si>
  <si>
    <t>Read Case + Prepare Questions for client</t>
  </si>
  <si>
    <t>Andrew</t>
  </si>
  <si>
    <t>Alexander</t>
  </si>
  <si>
    <t xml:space="preserve">Simra </t>
  </si>
  <si>
    <t>Kendall</t>
  </si>
  <si>
    <t>Client Meeting</t>
  </si>
  <si>
    <t>Everyone</t>
  </si>
  <si>
    <t>ERD Design</t>
  </si>
  <si>
    <t>Assumptions</t>
  </si>
  <si>
    <t>Write-up preparation</t>
  </si>
  <si>
    <t>Sub Total</t>
  </si>
  <si>
    <t>Milestone 2</t>
  </si>
  <si>
    <t>Normalization relationships</t>
  </si>
  <si>
    <t>Redesigning ERD</t>
  </si>
  <si>
    <t>Milestone 3</t>
  </si>
  <si>
    <t>Data Dictionary</t>
  </si>
  <si>
    <t>Client Presentation</t>
  </si>
  <si>
    <t>Physical Design</t>
  </si>
  <si>
    <t>Creating Query</t>
  </si>
  <si>
    <t>Final Submission</t>
  </si>
  <si>
    <t>Fixing Query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</si>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</sst>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2" xfId="0" applyFill="1" applyBorder="1"/>
    <xf numFmtId="6" fontId="0" fillId="4" borderId="3" xfId="0" applyNumberFormat="1" applyFill="1" applyBorder="1"/>
    <xf numFmtId="6" fontId="0" fillId="4" borderId="1" xfId="0" applyNumberFormat="1" applyFill="1" applyBorder="1"/>
    <xf numFmtId="0" fontId="1" fillId="5" borderId="0" xfId="0" applyFont="1" applyFill="1"/>
    <xf numFmtId="0" fontId="0" fillId="5" borderId="0" xfId="0" applyFill="1"/>
    <xf numFmtId="6" fontId="0" fillId="5" borderId="0" xfId="0" applyNumberFormat="1" applyFill="1"/>
    <xf numFmtId="6" fontId="0" fillId="4" borderId="0" xfId="0" applyNumberFormat="1" applyFill="1"/>
    <xf numFmtId="6" fontId="0" fillId="0" borderId="0" xfId="0" applyNumberFormat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43DF-C362-4B75-A2A5-35930B1DB54A}">
  <sheetPr>
    <pageSetUpPr fitToPage="1"/>
  </sheetPr>
  <dimension ref="A1:I46"/>
  <sheetViews>
    <sheetView tabSelected="1" topLeftCell="A10" workbookViewId="0">
      <selection activeCell="C21" sqref="C21"/>
    </sheetView>
  </sheetViews>
  <sheetFormatPr defaultRowHeight="15"/>
  <cols>
    <col min="1" max="1" width="36.7109375" customWidth="1"/>
    <col min="2" max="2" width="13.85546875" bestFit="1" customWidth="1"/>
    <col min="3" max="3" width="14.140625" bestFit="1" customWidth="1"/>
    <col min="4" max="4" width="11.7109375" bestFit="1" customWidth="1"/>
    <col min="5" max="5" width="15.7109375" bestFit="1" customWidth="1"/>
    <col min="6" max="6" width="14.5703125" customWidth="1"/>
    <col min="7" max="7" width="18.42578125" bestFit="1" customWidth="1"/>
    <col min="8" max="8" width="16.28515625" bestFit="1" customWidth="1"/>
    <col min="9" max="9" width="12.7109375" bestFit="1" customWidth="1"/>
    <col min="10" max="10" width="13.5703125" bestFit="1" customWidth="1"/>
  </cols>
  <sheetData>
    <row r="1" spans="1:9" ht="15.75" thickBot="1">
      <c r="A1" s="5" t="s">
        <v>0</v>
      </c>
      <c r="B1" s="14">
        <v>45371</v>
      </c>
      <c r="C1" s="5"/>
      <c r="D1" s="5"/>
      <c r="E1" s="5" t="s">
        <v>1</v>
      </c>
      <c r="F1" s="14">
        <v>45410</v>
      </c>
      <c r="G1" s="5"/>
      <c r="H1" s="5" t="s">
        <v>2</v>
      </c>
      <c r="I1" s="8">
        <v>25</v>
      </c>
    </row>
    <row r="2" spans="1:9">
      <c r="A2" s="5"/>
      <c r="B2" s="5"/>
      <c r="C2" s="5"/>
      <c r="D2" s="5"/>
      <c r="E2" s="5"/>
      <c r="F2" s="5"/>
      <c r="G2" s="5"/>
      <c r="H2" s="5"/>
      <c r="I2" s="12"/>
    </row>
    <row r="3" spans="1:9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9">
      <c r="A4" s="2" t="s">
        <v>8</v>
      </c>
      <c r="B4" s="2"/>
      <c r="C4" s="2"/>
      <c r="D4" s="2"/>
      <c r="E4" s="2"/>
      <c r="F4" s="2"/>
    </row>
    <row r="5" spans="1:9">
      <c r="A5" s="3" t="s">
        <v>9</v>
      </c>
      <c r="B5" t="s">
        <v>10</v>
      </c>
      <c r="C5">
        <v>20</v>
      </c>
      <c r="D5">
        <v>100</v>
      </c>
      <c r="E5">
        <f>C5</f>
        <v>20</v>
      </c>
      <c r="F5" s="13">
        <f>E5*$I$1/60</f>
        <v>8.3333333333333339</v>
      </c>
    </row>
    <row r="6" spans="1:9">
      <c r="A6" s="3" t="s">
        <v>9</v>
      </c>
      <c r="B6" t="s">
        <v>11</v>
      </c>
      <c r="C6">
        <v>20</v>
      </c>
      <c r="D6">
        <v>100</v>
      </c>
      <c r="E6">
        <f t="shared" ref="E6:E14" si="0">C6</f>
        <v>20</v>
      </c>
      <c r="F6" s="13">
        <f t="shared" ref="F6:F16" si="1">E6*$I$1/60</f>
        <v>8.3333333333333339</v>
      </c>
    </row>
    <row r="7" spans="1:9">
      <c r="A7" s="3" t="s">
        <v>9</v>
      </c>
      <c r="B7" t="s">
        <v>12</v>
      </c>
      <c r="C7">
        <v>30</v>
      </c>
      <c r="D7">
        <v>100</v>
      </c>
      <c r="E7">
        <f t="shared" si="0"/>
        <v>30</v>
      </c>
      <c r="F7" s="13">
        <f t="shared" si="1"/>
        <v>12.5</v>
      </c>
    </row>
    <row r="8" spans="1:9">
      <c r="A8" s="3" t="s">
        <v>9</v>
      </c>
      <c r="B8" t="s">
        <v>13</v>
      </c>
      <c r="C8">
        <v>25</v>
      </c>
      <c r="D8">
        <v>100</v>
      </c>
      <c r="E8">
        <f t="shared" si="0"/>
        <v>25</v>
      </c>
      <c r="F8" s="13">
        <f t="shared" si="1"/>
        <v>10.416666666666666</v>
      </c>
    </row>
    <row r="9" spans="1:9">
      <c r="A9" s="3" t="s">
        <v>14</v>
      </c>
      <c r="B9" t="s">
        <v>15</v>
      </c>
      <c r="C9">
        <v>15</v>
      </c>
      <c r="D9">
        <v>100</v>
      </c>
      <c r="E9">
        <f>C9*4</f>
        <v>60</v>
      </c>
      <c r="F9" s="13">
        <f t="shared" si="1"/>
        <v>25</v>
      </c>
    </row>
    <row r="10" spans="1:9">
      <c r="A10" s="3" t="s">
        <v>16</v>
      </c>
      <c r="B10" t="s">
        <v>11</v>
      </c>
      <c r="C10">
        <v>60</v>
      </c>
      <c r="D10">
        <v>100</v>
      </c>
      <c r="E10">
        <f t="shared" ref="E10" si="2">C10</f>
        <v>60</v>
      </c>
      <c r="F10" s="13">
        <f t="shared" si="1"/>
        <v>25</v>
      </c>
    </row>
    <row r="11" spans="1:9">
      <c r="A11" s="3" t="s">
        <v>16</v>
      </c>
      <c r="B11" t="s">
        <v>12</v>
      </c>
      <c r="C11">
        <v>80</v>
      </c>
      <c r="D11">
        <v>100</v>
      </c>
      <c r="E11">
        <f t="shared" si="0"/>
        <v>80</v>
      </c>
      <c r="F11" s="13">
        <f t="shared" si="1"/>
        <v>33.333333333333336</v>
      </c>
    </row>
    <row r="12" spans="1:9">
      <c r="A12" s="3" t="s">
        <v>17</v>
      </c>
      <c r="B12" t="s">
        <v>15</v>
      </c>
      <c r="C12">
        <v>15</v>
      </c>
      <c r="D12">
        <v>100</v>
      </c>
      <c r="E12">
        <f t="shared" si="0"/>
        <v>15</v>
      </c>
      <c r="F12" s="13">
        <f t="shared" si="1"/>
        <v>6.25</v>
      </c>
    </row>
    <row r="13" spans="1:9">
      <c r="A13" s="3" t="s">
        <v>18</v>
      </c>
      <c r="B13" t="s">
        <v>10</v>
      </c>
      <c r="C13">
        <v>90</v>
      </c>
      <c r="D13">
        <v>100</v>
      </c>
      <c r="E13">
        <f t="shared" si="0"/>
        <v>90</v>
      </c>
      <c r="F13" s="13">
        <f t="shared" si="1"/>
        <v>37.5</v>
      </c>
    </row>
    <row r="14" spans="1:9">
      <c r="A14" s="3" t="s">
        <v>18</v>
      </c>
      <c r="B14" t="s">
        <v>11</v>
      </c>
      <c r="C14">
        <v>70</v>
      </c>
      <c r="D14">
        <v>100</v>
      </c>
      <c r="E14">
        <f t="shared" si="0"/>
        <v>70</v>
      </c>
      <c r="F14" s="13">
        <f t="shared" si="1"/>
        <v>29.166666666666668</v>
      </c>
    </row>
    <row r="15" spans="1:9">
      <c r="A15" s="3" t="s">
        <v>18</v>
      </c>
      <c r="B15" t="s">
        <v>13</v>
      </c>
      <c r="C15">
        <v>40</v>
      </c>
      <c r="D15">
        <v>100</v>
      </c>
      <c r="E15">
        <v>40</v>
      </c>
      <c r="F15" s="13">
        <v>16</v>
      </c>
    </row>
    <row r="16" spans="1:9">
      <c r="A16" s="3" t="s">
        <v>18</v>
      </c>
      <c r="B16" t="s">
        <v>12</v>
      </c>
      <c r="C16">
        <v>60</v>
      </c>
      <c r="D16">
        <v>100</v>
      </c>
      <c r="E16">
        <v>60</v>
      </c>
      <c r="F16" s="13">
        <f t="shared" si="1"/>
        <v>25</v>
      </c>
    </row>
    <row r="17" spans="1:6" ht="15.75" thickBot="1">
      <c r="A17" s="4" t="s">
        <v>19</v>
      </c>
      <c r="B17" s="5"/>
      <c r="C17" s="5"/>
      <c r="D17" s="5"/>
      <c r="E17" s="6">
        <f>SUM(E5:E16)</f>
        <v>570</v>
      </c>
      <c r="F17" s="7">
        <f>(E17/60)*$I$1</f>
        <v>237.5</v>
      </c>
    </row>
    <row r="18" spans="1:6">
      <c r="A18" s="2" t="s">
        <v>20</v>
      </c>
      <c r="B18" s="2"/>
      <c r="C18" s="2"/>
      <c r="D18" s="2"/>
      <c r="E18" s="2"/>
      <c r="F18" s="2"/>
    </row>
    <row r="19" spans="1:6">
      <c r="A19" s="3" t="s">
        <v>18</v>
      </c>
      <c r="B19" t="s">
        <v>11</v>
      </c>
      <c r="C19">
        <v>120</v>
      </c>
      <c r="D19">
        <v>80</v>
      </c>
      <c r="E19">
        <f>C19</f>
        <v>120</v>
      </c>
      <c r="F19" s="13">
        <f t="shared" ref="F19:F23" si="3">E19*$I$1/60</f>
        <v>50</v>
      </c>
    </row>
    <row r="20" spans="1:6">
      <c r="A20" s="3" t="s">
        <v>21</v>
      </c>
      <c r="B20" t="s">
        <v>12</v>
      </c>
      <c r="C20">
        <v>120</v>
      </c>
      <c r="D20">
        <v>100</v>
      </c>
      <c r="E20">
        <v>120</v>
      </c>
      <c r="F20" s="13">
        <f>50</f>
        <v>50</v>
      </c>
    </row>
    <row r="21" spans="1:6">
      <c r="A21" s="3" t="s">
        <v>18</v>
      </c>
      <c r="B21" t="s">
        <v>13</v>
      </c>
      <c r="C21">
        <v>60</v>
      </c>
      <c r="D21">
        <v>100</v>
      </c>
      <c r="E21">
        <v>60</v>
      </c>
      <c r="F21" s="13">
        <v>25</v>
      </c>
    </row>
    <row r="22" spans="1:6">
      <c r="A22" s="3" t="s">
        <v>22</v>
      </c>
      <c r="B22" t="s">
        <v>11</v>
      </c>
      <c r="C22">
        <v>60</v>
      </c>
      <c r="D22">
        <v>100</v>
      </c>
      <c r="E22">
        <f t="shared" ref="E22:E23" si="4">C22</f>
        <v>60</v>
      </c>
      <c r="F22" s="13">
        <f t="shared" si="3"/>
        <v>25</v>
      </c>
    </row>
    <row r="23" spans="1:6" ht="15.75" thickBot="1">
      <c r="A23" s="3" t="s">
        <v>18</v>
      </c>
      <c r="B23" t="s">
        <v>10</v>
      </c>
      <c r="C23">
        <v>45</v>
      </c>
      <c r="D23">
        <v>100</v>
      </c>
      <c r="E23">
        <f t="shared" si="4"/>
        <v>45</v>
      </c>
      <c r="F23" s="13">
        <f t="shared" si="3"/>
        <v>18.75</v>
      </c>
    </row>
    <row r="24" spans="1:6" ht="15.75" thickBot="1">
      <c r="A24" s="4" t="s">
        <v>19</v>
      </c>
      <c r="B24" s="5"/>
      <c r="C24" s="5"/>
      <c r="D24" s="5"/>
      <c r="E24" s="6">
        <f>SUM(E19:E23)</f>
        <v>405</v>
      </c>
      <c r="F24" s="7">
        <f>(E24/60)*$I$1</f>
        <v>168.75</v>
      </c>
    </row>
    <row r="25" spans="1:6">
      <c r="A25" s="2" t="s">
        <v>23</v>
      </c>
      <c r="B25" s="2"/>
      <c r="C25" s="2"/>
      <c r="D25" s="2"/>
      <c r="E25" s="2"/>
      <c r="F25" s="2"/>
    </row>
    <row r="26" spans="1:6">
      <c r="A26" s="3" t="s">
        <v>24</v>
      </c>
      <c r="B26" t="s">
        <v>11</v>
      </c>
      <c r="C26">
        <v>120</v>
      </c>
      <c r="D26">
        <v>100</v>
      </c>
      <c r="E26">
        <f>C26</f>
        <v>120</v>
      </c>
      <c r="F26" s="13">
        <f>E26*$I$1/60</f>
        <v>50</v>
      </c>
    </row>
    <row r="27" spans="1:6">
      <c r="A27" s="3" t="s">
        <v>18</v>
      </c>
      <c r="B27" t="s">
        <v>11</v>
      </c>
      <c r="C27">
        <v>70</v>
      </c>
      <c r="D27">
        <v>100</v>
      </c>
      <c r="E27">
        <f t="shared" ref="E27:E36" si="5">C27</f>
        <v>70</v>
      </c>
      <c r="F27" s="13">
        <f t="shared" ref="F27:F36" si="6">E27*$I$1/60</f>
        <v>29.166666666666668</v>
      </c>
    </row>
    <row r="28" spans="1:6">
      <c r="A28" s="3" t="s">
        <v>25</v>
      </c>
      <c r="B28" t="s">
        <v>15</v>
      </c>
      <c r="C28">
        <v>20</v>
      </c>
      <c r="D28">
        <v>100</v>
      </c>
      <c r="E28">
        <f>C28*4</f>
        <v>80</v>
      </c>
      <c r="F28" s="13">
        <f t="shared" si="6"/>
        <v>33.333333333333336</v>
      </c>
    </row>
    <row r="29" spans="1:6">
      <c r="A29" s="3" t="s">
        <v>26</v>
      </c>
      <c r="B29" t="s">
        <v>11</v>
      </c>
      <c r="C29">
        <v>120</v>
      </c>
      <c r="D29">
        <v>25</v>
      </c>
      <c r="E29">
        <f>C29</f>
        <v>120</v>
      </c>
      <c r="F29" s="13">
        <f t="shared" ref="F29" si="7">E29*$I$1/60</f>
        <v>50</v>
      </c>
    </row>
    <row r="30" spans="1:6">
      <c r="A30" s="3" t="s">
        <v>26</v>
      </c>
      <c r="B30" t="s">
        <v>12</v>
      </c>
      <c r="C30">
        <v>120</v>
      </c>
      <c r="D30">
        <v>50</v>
      </c>
      <c r="E30">
        <v>120</v>
      </c>
      <c r="F30" s="13"/>
    </row>
    <row r="31" spans="1:6">
      <c r="A31" s="3" t="s">
        <v>26</v>
      </c>
      <c r="B31" t="s">
        <v>10</v>
      </c>
      <c r="C31">
        <v>240</v>
      </c>
      <c r="D31">
        <v>100</v>
      </c>
      <c r="E31">
        <f>C31</f>
        <v>240</v>
      </c>
      <c r="F31" s="13">
        <f t="shared" si="6"/>
        <v>100</v>
      </c>
    </row>
    <row r="32" spans="1:6">
      <c r="A32" s="3" t="s">
        <v>26</v>
      </c>
      <c r="B32" t="s">
        <v>13</v>
      </c>
      <c r="C32">
        <v>120</v>
      </c>
      <c r="D32">
        <v>100</v>
      </c>
      <c r="E32">
        <v>120</v>
      </c>
      <c r="F32" s="13">
        <v>50</v>
      </c>
    </row>
    <row r="33" spans="1:6">
      <c r="A33" s="3" t="s">
        <v>27</v>
      </c>
      <c r="B33" t="s">
        <v>13</v>
      </c>
      <c r="C33">
        <v>90</v>
      </c>
      <c r="D33">
        <v>85</v>
      </c>
      <c r="E33">
        <v>90</v>
      </c>
      <c r="F33" s="13">
        <v>38</v>
      </c>
    </row>
    <row r="34" spans="1:6">
      <c r="A34" s="3" t="s">
        <v>27</v>
      </c>
      <c r="B34" t="s">
        <v>11</v>
      </c>
      <c r="C34">
        <v>70</v>
      </c>
      <c r="D34">
        <v>50</v>
      </c>
      <c r="E34">
        <f>C34</f>
        <v>70</v>
      </c>
      <c r="F34" s="13">
        <f t="shared" ref="F34" si="8">E34*$I$1/60</f>
        <v>29.166666666666668</v>
      </c>
    </row>
    <row r="35" spans="1:6">
      <c r="A35" s="3" t="s">
        <v>27</v>
      </c>
      <c r="B35" t="s">
        <v>10</v>
      </c>
      <c r="C35">
        <v>180</v>
      </c>
      <c r="D35">
        <v>100</v>
      </c>
      <c r="E35">
        <f>C35</f>
        <v>180</v>
      </c>
      <c r="F35" s="13">
        <f t="shared" si="6"/>
        <v>75</v>
      </c>
    </row>
    <row r="36" spans="1:6" ht="15.75" thickBot="1">
      <c r="A36" s="3" t="s">
        <v>14</v>
      </c>
      <c r="B36" t="s">
        <v>15</v>
      </c>
      <c r="C36">
        <v>30</v>
      </c>
      <c r="D36">
        <v>100</v>
      </c>
      <c r="E36">
        <f t="shared" si="5"/>
        <v>30</v>
      </c>
      <c r="F36" s="13">
        <f t="shared" si="6"/>
        <v>12.5</v>
      </c>
    </row>
    <row r="37" spans="1:6" ht="15.75" thickBot="1">
      <c r="A37" s="4" t="s">
        <v>19</v>
      </c>
      <c r="B37" s="5"/>
      <c r="C37" s="5"/>
      <c r="D37" s="5"/>
      <c r="E37" s="6">
        <f>SUM(E26:E36)</f>
        <v>1240</v>
      </c>
      <c r="F37" s="7">
        <f>(E37/60)*$I$1</f>
        <v>516.66666666666674</v>
      </c>
    </row>
    <row r="38" spans="1:6">
      <c r="A38" s="2" t="s">
        <v>28</v>
      </c>
      <c r="B38" s="2"/>
      <c r="C38" s="2"/>
      <c r="D38" s="2"/>
      <c r="E38" s="2"/>
      <c r="F38" s="2"/>
    </row>
    <row r="39" spans="1:6">
      <c r="A39" s="3" t="s">
        <v>18</v>
      </c>
      <c r="B39" t="s">
        <v>10</v>
      </c>
      <c r="C39">
        <v>60</v>
      </c>
      <c r="D39">
        <v>100</v>
      </c>
      <c r="E39">
        <f>C39</f>
        <v>60</v>
      </c>
      <c r="F39" s="13">
        <f>E39*$I$1/60</f>
        <v>25</v>
      </c>
    </row>
    <row r="40" spans="1:6">
      <c r="A40" s="3" t="s">
        <v>18</v>
      </c>
      <c r="B40" t="s">
        <v>11</v>
      </c>
      <c r="C40">
        <v>70</v>
      </c>
      <c r="D40">
        <v>100</v>
      </c>
      <c r="E40">
        <f>C40</f>
        <v>70</v>
      </c>
      <c r="F40" s="13">
        <f>E40*$I$1/60</f>
        <v>29.166666666666668</v>
      </c>
    </row>
    <row r="41" spans="1:6">
      <c r="A41" s="3" t="s">
        <v>29</v>
      </c>
      <c r="B41" t="s">
        <v>10</v>
      </c>
      <c r="C41">
        <v>120</v>
      </c>
      <c r="D41">
        <v>100</v>
      </c>
      <c r="E41">
        <f t="shared" ref="E41" si="9">C41</f>
        <v>120</v>
      </c>
      <c r="F41" s="13">
        <f t="shared" ref="F41" si="10">E41*$I$1/60</f>
        <v>50</v>
      </c>
    </row>
    <row r="42" spans="1:6">
      <c r="A42" s="3" t="s">
        <v>29</v>
      </c>
      <c r="B42" t="s">
        <v>11</v>
      </c>
      <c r="C42">
        <v>120</v>
      </c>
      <c r="D42">
        <v>100</v>
      </c>
      <c r="E42">
        <f t="shared" ref="E42" si="11">C42</f>
        <v>120</v>
      </c>
      <c r="F42" s="13">
        <f t="shared" ref="F42" si="12">E42*$I$1/60</f>
        <v>50</v>
      </c>
    </row>
    <row r="43" spans="1:6" thickBot="1">
      <c r="A43" s="3" t="s">
        <v>29</v>
      </c>
      <c r="B43" t="s">
        <v>12</v>
      </c>
      <c r="C43">
        <v>120</v>
      </c>
      <c r="D43">
        <v>100</v>
      </c>
      <c r="E43">
        <f t="shared" ref="E43" si="13">C43</f>
        <v>120</v>
      </c>
      <c r="F43" s="13">
        <f t="shared" ref="F43" si="14">E43*$I$1/60</f>
        <v>50</v>
      </c>
    </row>
    <row r="44" spans="1:6">
      <c r="A44" s="3" t="s">
        <v>29</v>
      </c>
      <c r="B44" t="s">
        <v>13</v>
      </c>
      <c r="C44">
        <v>120</v>
      </c>
      <c r="D44">
        <v>100</v>
      </c>
      <c r="E44">
        <v>120</v>
      </c>
      <c r="F44" s="13">
        <v>50</v>
      </c>
    </row>
    <row r="45" spans="1:6" ht="15.75" thickBot="1">
      <c r="A45" s="4" t="s">
        <v>19</v>
      </c>
      <c r="B45" s="5"/>
      <c r="C45" s="5"/>
      <c r="D45" s="5"/>
      <c r="E45" s="6">
        <f>SUM(E39:E43)</f>
        <v>490</v>
      </c>
      <c r="F45" s="7">
        <f>(E45/60)*$I$1</f>
        <v>204.16666666666666</v>
      </c>
    </row>
    <row r="46" spans="1:6">
      <c r="D46" s="9" t="s">
        <v>30</v>
      </c>
      <c r="E46" s="10">
        <f>E45+E37+E24+E17</f>
        <v>2705</v>
      </c>
      <c r="F46" s="11">
        <f>F17+F24+F37+F45</f>
        <v>1127.0833333333335</v>
      </c>
    </row>
  </sheetData>
  <printOptions horizontalCentered="1" verticalCentered="1"/>
  <pageMargins left="0.7" right="0.7" top="0.75" bottom="0.75" header="0.3" footer="0.3"/>
  <pageSetup scale="80" fitToHeight="7" orientation="landscape" r:id="rId1"/>
  <headerFooter>
    <oddHeader>&amp;LSpring 2019&amp;CMIS 3353&amp;RProject Tracking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F32F94934284A910F943BC337FF30" ma:contentTypeVersion="13" ma:contentTypeDescription="Create a new document." ma:contentTypeScope="" ma:versionID="f4aa7ff821ad15ee4a58791044af41d3">
  <xsd:schema xmlns:xsd="http://www.w3.org/2001/XMLSchema" xmlns:xs="http://www.w3.org/2001/XMLSchema" xmlns:p="http://schemas.microsoft.com/office/2006/metadata/properties" xmlns:ns2="3290a940-3204-4774-a1e6-aa7a75347307" xmlns:ns3="4466a759-8b44-4c34-bd0e-e459e13fcc65" targetNamespace="http://schemas.microsoft.com/office/2006/metadata/properties" ma:root="true" ma:fieldsID="890ff165194402650f3824d4cfd10087" ns2:_="" ns3:_="">
    <xsd:import namespace="3290a940-3204-4774-a1e6-aa7a75347307"/>
    <xsd:import namespace="4466a759-8b44-4c34-bd0e-e459e13fcc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0a940-3204-4774-a1e6-aa7a753473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a1ab900-2ec0-4401-a445-b65711cd6e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6a759-8b44-4c34-bd0e-e459e13fcc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ea646f6-add4-4d54-8455-8e96ccf3831e}" ma:internalName="TaxCatchAll" ma:showField="CatchAllData" ma:web="4466a759-8b44-4c34-bd0e-e459e13fc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66a759-8b44-4c34-bd0e-e459e13fcc65" xsi:nil="true"/>
    <lcf76f155ced4ddcb4097134ff3c332f xmlns="3290a940-3204-4774-a1e6-aa7a7534730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3D9F8-04D4-4959-9A0E-963B4D5A6AA5}"/>
</file>

<file path=customXml/itemProps2.xml><?xml version="1.0" encoding="utf-8"?>
<ds:datastoreItem xmlns:ds="http://schemas.openxmlformats.org/officeDocument/2006/customXml" ds:itemID="{BB7B1963-B2ED-42F1-8E80-FEAB6C24BBC2}"/>
</file>

<file path=customXml/itemProps3.xml><?xml version="1.0" encoding="utf-8"?>
<ds:datastoreItem xmlns:ds="http://schemas.openxmlformats.org/officeDocument/2006/customXml" ds:itemID="{6959D29E-236D-401B-8EA2-2B6A78F0EA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Durcikova, Alexandra</dc:creator>
  <cp:keywords/>
  <dc:description/>
  <cp:lastModifiedBy>Schlegel, Kendall A.</cp:lastModifiedBy>
  <cp:revision/>
  <dcterms:created xsi:type="dcterms:W3CDTF">2019-02-20T23:02:28Z</dcterms:created>
  <dcterms:modified xsi:type="dcterms:W3CDTF">2024-04-29T03:40:36Z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0x0101008CBF32F94934284A910F943BC337FF30</vt:lpwstr>
  </property>
  <property fmtid="{D5CDD505-2E9C-101B-9397-08002B2CF9AE}" pid="3" name="MediaServiceImageTags">
    <vt:lpwstr/>
  </property>
</Properties>
</file>