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8" windowWidth="15150" windowHeight="3353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31" i="1" l="1"/>
  <c r="B30" i="1"/>
  <c r="B29" i="1"/>
  <c r="B28" i="1"/>
  <c r="E30" i="1" l="1"/>
  <c r="E29" i="1"/>
  <c r="E28" i="1"/>
  <c r="D30" i="1"/>
  <c r="G30" i="1" s="1"/>
  <c r="D29" i="1"/>
  <c r="G29" i="1" s="1"/>
  <c r="D28" i="1"/>
  <c r="F30" i="1" l="1"/>
  <c r="F29" i="1"/>
  <c r="F28" i="1"/>
  <c r="G28" i="1"/>
  <c r="I18" i="1"/>
  <c r="H18" i="1"/>
  <c r="I10" i="1"/>
  <c r="H10" i="1"/>
  <c r="I3" i="1"/>
  <c r="H3" i="1"/>
  <c r="G4" i="1"/>
  <c r="G5" i="1"/>
  <c r="G6" i="1"/>
  <c r="G7" i="1"/>
  <c r="G8" i="1"/>
  <c r="G11" i="1"/>
  <c r="G12" i="1"/>
  <c r="G13" i="1"/>
  <c r="G14" i="1"/>
  <c r="G15" i="1"/>
  <c r="G16" i="1"/>
  <c r="G19" i="1"/>
  <c r="G20" i="1"/>
  <c r="G21" i="1"/>
  <c r="G22" i="1"/>
  <c r="G23" i="1"/>
  <c r="G24" i="1"/>
  <c r="G3" i="1"/>
  <c r="F4" i="1"/>
  <c r="F5" i="1"/>
  <c r="F6" i="1"/>
  <c r="F7" i="1"/>
  <c r="F8" i="1"/>
  <c r="F11" i="1"/>
  <c r="F12" i="1"/>
  <c r="F13" i="1"/>
  <c r="F14" i="1"/>
  <c r="F15" i="1"/>
  <c r="F16" i="1"/>
  <c r="F19" i="1"/>
  <c r="F20" i="1"/>
  <c r="F21" i="1"/>
  <c r="F22" i="1"/>
  <c r="F23" i="1"/>
  <c r="F24" i="1"/>
  <c r="F3" i="1"/>
  <c r="E24" i="1"/>
  <c r="E23" i="1"/>
  <c r="E22" i="1"/>
  <c r="E21" i="1"/>
  <c r="E20" i="1"/>
  <c r="E19" i="1"/>
  <c r="E16" i="1"/>
  <c r="E15" i="1"/>
  <c r="E14" i="1"/>
  <c r="E13" i="1"/>
  <c r="E12" i="1"/>
  <c r="E11" i="1"/>
  <c r="E8" i="1"/>
  <c r="E7" i="1"/>
  <c r="E6" i="1"/>
  <c r="E5" i="1"/>
  <c r="E4" i="1"/>
  <c r="E3" i="1"/>
  <c r="D24" i="1"/>
  <c r="D23" i="1"/>
  <c r="D22" i="1"/>
  <c r="D21" i="1"/>
  <c r="D20" i="1"/>
  <c r="D19" i="1"/>
  <c r="D16" i="1"/>
  <c r="D15" i="1"/>
  <c r="D14" i="1"/>
  <c r="D13" i="1"/>
  <c r="D12" i="1"/>
  <c r="D11" i="1"/>
  <c r="D8" i="1"/>
  <c r="D7" i="1"/>
  <c r="D6" i="1"/>
  <c r="D5" i="1"/>
  <c r="D4" i="1"/>
  <c r="D3" i="1"/>
  <c r="C9" i="1"/>
  <c r="H28" i="1" l="1"/>
  <c r="I28" i="1" s="1"/>
</calcChain>
</file>

<file path=xl/sharedStrings.xml><?xml version="1.0" encoding="utf-8"?>
<sst xmlns="http://schemas.openxmlformats.org/spreadsheetml/2006/main" count="26" uniqueCount="18">
  <si>
    <t>(dT - dTcp)(dP - dPcp)</t>
  </si>
  <si>
    <t>(dP - dPcp)(dP - dPcp)</t>
  </si>
  <si>
    <t>25 C</t>
  </si>
  <si>
    <t>35 C</t>
  </si>
  <si>
    <t>55 C</t>
  </si>
  <si>
    <t>среднее</t>
  </si>
  <si>
    <t>k</t>
  </si>
  <si>
    <t>b</t>
  </si>
  <si>
    <t>dT, C</t>
  </si>
  <si>
    <t>dP, атм</t>
  </si>
  <si>
    <t>(dT - dTcp), C</t>
  </si>
  <si>
    <t>(dP - dPcp), атм</t>
  </si>
  <si>
    <t>x</t>
  </si>
  <si>
    <t>y</t>
  </si>
  <si>
    <t>x-xcp</t>
  </si>
  <si>
    <t>y-ycp</t>
  </si>
  <si>
    <t>(x-xcp)^2</t>
  </si>
  <si>
    <t>(x-xcp)(y-ycp)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</si>
</sst>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2" borderId="8" xfId="0" applyFill="1" applyBorder="1"/>
    <xf numFmtId="0" fontId="0" fillId="2" borderId="9" xfId="0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0" fillId="0" borderId="11" xfId="0" applyNumberFormat="1" applyBorder="1"/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9" xfId="0" applyBorder="1"/>
    <xf numFmtId="2" fontId="0" fillId="2" borderId="11" xfId="0" applyNumberFormat="1" applyFill="1" applyBorder="1"/>
    <xf numFmtId="0" fontId="1" fillId="0" borderId="2" xfId="0" applyFont="1" applyBorder="1" applyAlignment="1">
      <alignment horizontal="center"/>
    </xf>
    <xf numFmtId="2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N29" sqref="N29"/>
    </sheetView>
  </sheetViews>
  <sheetFormatPr defaultRowHeight="14.25" x14ac:dyDescent="0.45"/>
  <cols>
    <col min="4" max="4" width="11.6640625" customWidth="1"/>
    <col min="5" max="5" width="13.3984375" customWidth="1"/>
    <col min="6" max="6" width="18.06640625" customWidth="1"/>
    <col min="7" max="7" width="18.59765625" customWidth="1"/>
  </cols>
  <sheetData>
    <row r="1" spans="1:9" ht="14.65" thickBot="1" x14ac:dyDescent="0.5"/>
    <row r="2" spans="1:9" x14ac:dyDescent="0.45">
      <c r="A2" s="11" t="s">
        <v>2</v>
      </c>
      <c r="B2" s="15" t="s">
        <v>8</v>
      </c>
      <c r="C2" s="15" t="s">
        <v>9</v>
      </c>
      <c r="D2" s="15" t="s">
        <v>10</v>
      </c>
      <c r="E2" s="15" t="s">
        <v>11</v>
      </c>
      <c r="F2" s="15" t="s">
        <v>0</v>
      </c>
      <c r="G2" s="17" t="s">
        <v>1</v>
      </c>
      <c r="H2" s="19" t="s">
        <v>6</v>
      </c>
      <c r="I2" s="20" t="s">
        <v>7</v>
      </c>
    </row>
    <row r="3" spans="1:9" ht="14.65" thickBot="1" x14ac:dyDescent="0.5">
      <c r="A3" s="12">
        <v>1</v>
      </c>
      <c r="B3" s="2">
        <v>3.24</v>
      </c>
      <c r="C3" s="2">
        <v>4</v>
      </c>
      <c r="D3" s="2">
        <f>(B3-B9)</f>
        <v>1.1800000000000002</v>
      </c>
      <c r="E3" s="2">
        <f>C3-C9</f>
        <v>1.25</v>
      </c>
      <c r="F3" s="2">
        <f>D3*E3</f>
        <v>1.4750000000000001</v>
      </c>
      <c r="G3" s="18">
        <f>E3*E3</f>
        <v>1.5625</v>
      </c>
      <c r="H3" s="6">
        <f>(F3+F4+F5+F6+F7+F8)/(G3+G4+G5+G6+G7+G8)</f>
        <v>0.87314285714285722</v>
      </c>
      <c r="I3" s="21">
        <f>B9-C9*H3</f>
        <v>-0.34114285714285719</v>
      </c>
    </row>
    <row r="4" spans="1:9" x14ac:dyDescent="0.45">
      <c r="A4" s="12">
        <v>2</v>
      </c>
      <c r="B4" s="2">
        <v>2.73</v>
      </c>
      <c r="C4" s="2">
        <v>3.5</v>
      </c>
      <c r="D4" s="2">
        <f>B4-B9</f>
        <v>0.66999999999999993</v>
      </c>
      <c r="E4" s="2">
        <f>C4-C9</f>
        <v>0.75</v>
      </c>
      <c r="F4" s="2">
        <f t="shared" ref="F4:F24" si="0">D4*E4</f>
        <v>0.50249999999999995</v>
      </c>
      <c r="G4" s="5">
        <f t="shared" ref="G4:G24" si="1">E4*E4</f>
        <v>0.5625</v>
      </c>
    </row>
    <row r="5" spans="1:9" x14ac:dyDescent="0.45">
      <c r="A5" s="12">
        <v>3</v>
      </c>
      <c r="B5" s="2">
        <v>2.21</v>
      </c>
      <c r="C5" s="2">
        <v>3</v>
      </c>
      <c r="D5" s="2">
        <f>B5-B9</f>
        <v>0.14999999999999991</v>
      </c>
      <c r="E5" s="2">
        <f>C5-C9</f>
        <v>0.25</v>
      </c>
      <c r="F5" s="2">
        <f t="shared" si="0"/>
        <v>3.7499999999999978E-2</v>
      </c>
      <c r="G5" s="5">
        <f t="shared" si="1"/>
        <v>6.25E-2</v>
      </c>
    </row>
    <row r="6" spans="1:9" x14ac:dyDescent="0.45">
      <c r="A6" s="12">
        <v>4</v>
      </c>
      <c r="B6" s="2">
        <v>1.72</v>
      </c>
      <c r="C6" s="2">
        <v>2.5</v>
      </c>
      <c r="D6" s="2">
        <f>B6-B9</f>
        <v>-0.34000000000000008</v>
      </c>
      <c r="E6" s="2">
        <f>C6-C9</f>
        <v>-0.25</v>
      </c>
      <c r="F6" s="2">
        <f t="shared" si="0"/>
        <v>8.500000000000002E-2</v>
      </c>
      <c r="G6" s="5">
        <f t="shared" si="1"/>
        <v>6.25E-2</v>
      </c>
    </row>
    <row r="7" spans="1:9" x14ac:dyDescent="0.45">
      <c r="A7" s="12">
        <v>5</v>
      </c>
      <c r="B7" s="2">
        <v>1.4</v>
      </c>
      <c r="C7" s="2">
        <v>2</v>
      </c>
      <c r="D7" s="2">
        <f>B7-B9</f>
        <v>-0.66000000000000014</v>
      </c>
      <c r="E7" s="2">
        <f>C7-C9</f>
        <v>-0.75</v>
      </c>
      <c r="F7" s="2">
        <f t="shared" si="0"/>
        <v>0.49500000000000011</v>
      </c>
      <c r="G7" s="5">
        <f t="shared" si="1"/>
        <v>0.5625</v>
      </c>
    </row>
    <row r="8" spans="1:9" ht="14.65" thickBot="1" x14ac:dyDescent="0.5">
      <c r="A8" s="12">
        <v>6</v>
      </c>
      <c r="B8" s="2">
        <v>1.08</v>
      </c>
      <c r="C8" s="2">
        <v>1.5</v>
      </c>
      <c r="D8" s="2">
        <f>B8-B9</f>
        <v>-0.98</v>
      </c>
      <c r="E8" s="2">
        <f>C8-C9</f>
        <v>-1.25</v>
      </c>
      <c r="F8" s="2">
        <f t="shared" si="0"/>
        <v>1.2250000000000001</v>
      </c>
      <c r="G8" s="5">
        <f t="shared" si="1"/>
        <v>1.5625</v>
      </c>
    </row>
    <row r="9" spans="1:9" x14ac:dyDescent="0.45">
      <c r="A9" s="12" t="s">
        <v>5</v>
      </c>
      <c r="B9" s="1">
        <v>2.06</v>
      </c>
      <c r="C9" s="1">
        <f>(C3+C4+C5+C6+C7+C8)/6</f>
        <v>2.75</v>
      </c>
      <c r="D9" s="3"/>
      <c r="E9" s="3"/>
      <c r="F9" s="4"/>
      <c r="G9" s="22"/>
      <c r="H9" s="23" t="s">
        <v>6</v>
      </c>
      <c r="I9" s="16" t="s">
        <v>7</v>
      </c>
    </row>
    <row r="10" spans="1:9" ht="14.65" thickBot="1" x14ac:dyDescent="0.5">
      <c r="A10" s="12" t="s">
        <v>3</v>
      </c>
      <c r="B10" s="4"/>
      <c r="C10" s="4"/>
      <c r="D10" s="4"/>
      <c r="E10" s="4"/>
      <c r="F10" s="4"/>
      <c r="G10" s="22"/>
      <c r="H10" s="6">
        <f>(F11+F12+F13+F14+F15+F16)/(G11+G12+G13+G14+G15+G16)</f>
        <v>0.74057142857142844</v>
      </c>
      <c r="I10" s="21">
        <f>B17-C17*H10</f>
        <v>-7.6571428571428068E-2</v>
      </c>
    </row>
    <row r="11" spans="1:9" x14ac:dyDescent="0.45">
      <c r="A11" s="12">
        <v>1</v>
      </c>
      <c r="B11" s="2">
        <v>2.96</v>
      </c>
      <c r="C11" s="2">
        <v>4</v>
      </c>
      <c r="D11" s="2">
        <f>B11-B17</f>
        <v>1</v>
      </c>
      <c r="E11" s="2">
        <f>C11-C17</f>
        <v>1.25</v>
      </c>
      <c r="F11" s="2">
        <f t="shared" si="0"/>
        <v>1.25</v>
      </c>
      <c r="G11" s="5">
        <f t="shared" si="1"/>
        <v>1.5625</v>
      </c>
    </row>
    <row r="12" spans="1:9" x14ac:dyDescent="0.45">
      <c r="A12" s="12">
        <v>2</v>
      </c>
      <c r="B12" s="2">
        <v>2.5099999999999998</v>
      </c>
      <c r="C12" s="2">
        <v>3.5</v>
      </c>
      <c r="D12" s="2">
        <f>B12-B17</f>
        <v>0.54999999999999982</v>
      </c>
      <c r="E12" s="2">
        <f>C12-C17</f>
        <v>0.75</v>
      </c>
      <c r="F12" s="2">
        <f t="shared" si="0"/>
        <v>0.41249999999999987</v>
      </c>
      <c r="G12" s="5">
        <f t="shared" si="1"/>
        <v>0.5625</v>
      </c>
    </row>
    <row r="13" spans="1:9" x14ac:dyDescent="0.45">
      <c r="A13" s="12">
        <v>3</v>
      </c>
      <c r="B13" s="2">
        <v>2.0499999999999998</v>
      </c>
      <c r="C13" s="2">
        <v>3</v>
      </c>
      <c r="D13" s="2">
        <f>B13-B17</f>
        <v>8.9999999999999858E-2</v>
      </c>
      <c r="E13" s="2">
        <f>C13-C17</f>
        <v>0.25</v>
      </c>
      <c r="F13" s="2">
        <f t="shared" si="0"/>
        <v>2.2499999999999964E-2</v>
      </c>
      <c r="G13" s="5">
        <f t="shared" si="1"/>
        <v>6.25E-2</v>
      </c>
    </row>
    <row r="14" spans="1:9" x14ac:dyDescent="0.45">
      <c r="A14" s="12">
        <v>4</v>
      </c>
      <c r="B14" s="2">
        <v>1.76</v>
      </c>
      <c r="C14" s="2">
        <v>2.5</v>
      </c>
      <c r="D14" s="2">
        <f>B14-B17</f>
        <v>-0.19999999999999996</v>
      </c>
      <c r="E14" s="2">
        <f>C14-C17</f>
        <v>-0.25</v>
      </c>
      <c r="F14" s="2">
        <f t="shared" si="0"/>
        <v>4.9999999999999989E-2</v>
      </c>
      <c r="G14" s="5">
        <f t="shared" si="1"/>
        <v>6.25E-2</v>
      </c>
    </row>
    <row r="15" spans="1:9" x14ac:dyDescent="0.45">
      <c r="A15" s="12">
        <v>5</v>
      </c>
      <c r="B15" s="2">
        <v>1.42</v>
      </c>
      <c r="C15" s="2">
        <v>2</v>
      </c>
      <c r="D15" s="2">
        <f>B15-B17</f>
        <v>-0.54</v>
      </c>
      <c r="E15" s="2">
        <f>C15-C17</f>
        <v>-0.75</v>
      </c>
      <c r="F15" s="2">
        <f t="shared" si="0"/>
        <v>0.40500000000000003</v>
      </c>
      <c r="G15" s="5">
        <f t="shared" si="1"/>
        <v>0.5625</v>
      </c>
    </row>
    <row r="16" spans="1:9" ht="14.65" thickBot="1" x14ac:dyDescent="0.5">
      <c r="A16" s="12">
        <v>6</v>
      </c>
      <c r="B16" s="2">
        <v>1.08</v>
      </c>
      <c r="C16" s="2">
        <v>1.5</v>
      </c>
      <c r="D16" s="2">
        <f>B16-B17</f>
        <v>-0.87999999999999989</v>
      </c>
      <c r="E16" s="2">
        <f>C16-C17</f>
        <v>-1.25</v>
      </c>
      <c r="F16" s="2">
        <f t="shared" si="0"/>
        <v>1.0999999999999999</v>
      </c>
      <c r="G16" s="5">
        <f t="shared" si="1"/>
        <v>1.5625</v>
      </c>
    </row>
    <row r="17" spans="1:9" x14ac:dyDescent="0.45">
      <c r="A17" s="12" t="s">
        <v>5</v>
      </c>
      <c r="B17" s="1">
        <v>1.96</v>
      </c>
      <c r="C17" s="2">
        <v>2.75</v>
      </c>
      <c r="D17" s="3"/>
      <c r="E17" s="3"/>
      <c r="F17" s="4"/>
      <c r="G17" s="22"/>
      <c r="H17" s="23" t="s">
        <v>6</v>
      </c>
      <c r="I17" s="16" t="s">
        <v>7</v>
      </c>
    </row>
    <row r="18" spans="1:9" ht="14.65" thickBot="1" x14ac:dyDescent="0.5">
      <c r="A18" s="12" t="s">
        <v>4</v>
      </c>
      <c r="B18" s="4"/>
      <c r="C18" s="4"/>
      <c r="D18" s="4"/>
      <c r="E18" s="4"/>
      <c r="F18" s="4"/>
      <c r="G18" s="22"/>
      <c r="H18" s="6">
        <f>(F19+F20+F21+F22+F23+F24)/(G19+G20+G21+G22+G23+G24)</f>
        <v>0.66514285714285715</v>
      </c>
      <c r="I18" s="21">
        <f>B25-C25*H18</f>
        <v>-7.9142857142857181E-2</v>
      </c>
    </row>
    <row r="19" spans="1:9" x14ac:dyDescent="0.45">
      <c r="A19" s="12">
        <v>1</v>
      </c>
      <c r="B19" s="2">
        <v>2.62</v>
      </c>
      <c r="C19" s="2">
        <v>4</v>
      </c>
      <c r="D19" s="2">
        <f>B19-B25</f>
        <v>0.87000000000000011</v>
      </c>
      <c r="E19" s="2">
        <f>C19-C25</f>
        <v>1.25</v>
      </c>
      <c r="F19" s="2">
        <f t="shared" si="0"/>
        <v>1.0875000000000001</v>
      </c>
      <c r="G19" s="5">
        <f t="shared" si="1"/>
        <v>1.5625</v>
      </c>
    </row>
    <row r="20" spans="1:9" x14ac:dyDescent="0.45">
      <c r="A20" s="12">
        <v>2</v>
      </c>
      <c r="B20" s="2">
        <v>2.2200000000000002</v>
      </c>
      <c r="C20" s="2">
        <v>3.5</v>
      </c>
      <c r="D20" s="2">
        <f>B20-B25</f>
        <v>0.4700000000000002</v>
      </c>
      <c r="E20" s="2">
        <f>C20-C25</f>
        <v>0.75</v>
      </c>
      <c r="F20" s="2">
        <f t="shared" si="0"/>
        <v>0.35250000000000015</v>
      </c>
      <c r="G20" s="5">
        <f t="shared" si="1"/>
        <v>0.5625</v>
      </c>
    </row>
    <row r="21" spans="1:9" x14ac:dyDescent="0.45">
      <c r="A21" s="12">
        <v>3</v>
      </c>
      <c r="B21" s="2">
        <v>1.88</v>
      </c>
      <c r="C21" s="2">
        <v>3</v>
      </c>
      <c r="D21" s="2">
        <f>B21-B25</f>
        <v>0.12999999999999989</v>
      </c>
      <c r="E21" s="2">
        <f>C21-C25</f>
        <v>0.25</v>
      </c>
      <c r="F21" s="2">
        <f t="shared" si="0"/>
        <v>3.2499999999999973E-2</v>
      </c>
      <c r="G21" s="5">
        <f t="shared" si="1"/>
        <v>6.25E-2</v>
      </c>
    </row>
    <row r="22" spans="1:9" x14ac:dyDescent="0.45">
      <c r="A22" s="12">
        <v>4</v>
      </c>
      <c r="B22" s="2">
        <v>1.59</v>
      </c>
      <c r="C22" s="2">
        <v>2.5</v>
      </c>
      <c r="D22" s="2">
        <f>B22-B25</f>
        <v>-0.15999999999999992</v>
      </c>
      <c r="E22" s="2">
        <f>C22-C25</f>
        <v>-0.25</v>
      </c>
      <c r="F22" s="2">
        <f t="shared" si="0"/>
        <v>3.999999999999998E-2</v>
      </c>
      <c r="G22" s="5">
        <f t="shared" si="1"/>
        <v>6.25E-2</v>
      </c>
    </row>
    <row r="23" spans="1:9" x14ac:dyDescent="0.45">
      <c r="A23" s="12">
        <v>5</v>
      </c>
      <c r="B23" s="2">
        <v>1.22</v>
      </c>
      <c r="C23" s="2">
        <v>2</v>
      </c>
      <c r="D23" s="2">
        <f>B23-B25</f>
        <v>-0.53</v>
      </c>
      <c r="E23" s="2">
        <f>C23-C25</f>
        <v>-0.75</v>
      </c>
      <c r="F23" s="2">
        <f t="shared" si="0"/>
        <v>0.39750000000000002</v>
      </c>
      <c r="G23" s="5">
        <f t="shared" si="1"/>
        <v>0.5625</v>
      </c>
    </row>
    <row r="24" spans="1:9" x14ac:dyDescent="0.45">
      <c r="A24" s="12">
        <v>6</v>
      </c>
      <c r="B24" s="2">
        <v>0.95</v>
      </c>
      <c r="C24" s="2">
        <v>1.5</v>
      </c>
      <c r="D24" s="2">
        <f>B24-B25</f>
        <v>-0.8</v>
      </c>
      <c r="E24" s="2">
        <f>C24-C25</f>
        <v>-1.25</v>
      </c>
      <c r="F24" s="2">
        <f t="shared" si="0"/>
        <v>1</v>
      </c>
      <c r="G24" s="5">
        <f t="shared" si="1"/>
        <v>1.5625</v>
      </c>
    </row>
    <row r="25" spans="1:9" ht="14.65" thickBot="1" x14ac:dyDescent="0.5">
      <c r="A25" s="13" t="s">
        <v>5</v>
      </c>
      <c r="B25" s="7">
        <v>1.75</v>
      </c>
      <c r="C25" s="8">
        <v>2.75</v>
      </c>
      <c r="D25" s="9"/>
      <c r="E25" s="9"/>
      <c r="F25" s="9"/>
      <c r="G25" s="10"/>
    </row>
    <row r="26" spans="1:9" x14ac:dyDescent="0.45">
      <c r="A26" s="14"/>
    </row>
    <row r="27" spans="1:9" x14ac:dyDescent="0.45">
      <c r="A27" s="14"/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6</v>
      </c>
      <c r="I27" s="1" t="s">
        <v>7</v>
      </c>
    </row>
    <row r="28" spans="1:9" x14ac:dyDescent="0.45">
      <c r="B28" s="1">
        <f>1/(25.06+273)</f>
        <v>3.355029188753942E-3</v>
      </c>
      <c r="C28" s="24">
        <v>0.87</v>
      </c>
      <c r="D28" s="1">
        <f>B28-B31</f>
        <v>1.3817488098325295E-4</v>
      </c>
      <c r="E28" s="2">
        <f>C28-C31</f>
        <v>0.10999999999999999</v>
      </c>
      <c r="F28" s="1">
        <f>D28*E28</f>
        <v>1.5199236908157823E-5</v>
      </c>
      <c r="G28" s="1">
        <f>D28*D28</f>
        <v>1.9092297734736117E-8</v>
      </c>
      <c r="H28" s="1">
        <f>(F28+F29+F30)/(G28+G29+G30)</f>
        <v>616.3132395538787</v>
      </c>
      <c r="I28" s="1">
        <f>C31-H28*B31</f>
        <v>-1.2225898995950033</v>
      </c>
    </row>
    <row r="29" spans="1:9" x14ac:dyDescent="0.45">
      <c r="B29" s="1">
        <f>1/(35+273)</f>
        <v>3.246753246753247E-3</v>
      </c>
      <c r="C29" s="24">
        <v>0.74</v>
      </c>
      <c r="D29" s="1">
        <f>B29-B31</f>
        <v>2.9898938982557931E-5</v>
      </c>
      <c r="E29" s="2">
        <f>C29-C31</f>
        <v>-2.0000000000000018E-2</v>
      </c>
      <c r="F29" s="1">
        <f t="shared" ref="F29:F30" si="2">D29*E29</f>
        <v>-5.9797877965115915E-7</v>
      </c>
      <c r="G29" s="1">
        <f t="shared" ref="G29:G30" si="3">D29*D29</f>
        <v>8.9394655228272229E-10</v>
      </c>
      <c r="H29" s="1"/>
      <c r="I29" s="1"/>
    </row>
    <row r="30" spans="1:9" x14ac:dyDescent="0.45">
      <c r="B30" s="1">
        <f>1/(55+273)</f>
        <v>3.0487804878048782E-3</v>
      </c>
      <c r="C30" s="24">
        <v>0.67</v>
      </c>
      <c r="D30" s="1">
        <f>B30-B31</f>
        <v>-1.6807381996581088E-4</v>
      </c>
      <c r="E30" s="2">
        <f>C30-C31</f>
        <v>-8.9999999999999969E-2</v>
      </c>
      <c r="F30" s="1">
        <f t="shared" si="2"/>
        <v>1.5126643796922974E-5</v>
      </c>
      <c r="G30" s="1">
        <f t="shared" si="3"/>
        <v>2.8248808957899808E-8</v>
      </c>
      <c r="H30" s="1"/>
      <c r="I30" s="1"/>
    </row>
    <row r="31" spans="1:9" x14ac:dyDescent="0.45">
      <c r="B31" s="1">
        <f>(B28+B29+B30)/3</f>
        <v>3.216854307770689E-3</v>
      </c>
      <c r="C31" s="24">
        <v>0.76</v>
      </c>
      <c r="D31" s="1"/>
      <c r="E31" s="1"/>
      <c r="F31" s="1"/>
      <c r="G31" s="1"/>
      <c r="H31" s="1"/>
      <c r="I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2024-02-10T12:59:22Z</dcterms:created>
  <dcterms:modified xsi:type="dcterms:W3CDTF">2024-02-14T23:09:15Z</dcterms:modified>
</cp:coreProperties>
</file>