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energyinnovation.sharepoint.com/sites/ModelingAnalysis/Shared Documents/Philanthropy Shared Projects/GlobalBaseline/SupportingFiles/"/>
    </mc:Choice>
  </mc:AlternateContent>
  <xr:revisionPtr revIDLastSave="0" documentId="8_{FC4ECBBA-97FB-40F0-B88A-A6F5D5C222DA}" xr6:coauthVersionLast="47" xr6:coauthVersionMax="47" xr10:uidLastSave="{00000000-0000-0000-0000-000000000000}"/>
  <bookViews>
    <workbookView xWindow="28680" yWindow="-120" windowWidth="29040" windowHeight="15720" activeTab="4" xr2:uid="{0ADB8200-EF0D-43D2-94D6-861E1B4C25D5}"/>
  </bookViews>
  <sheets>
    <sheet name="Notes" sheetId="6" r:id="rId1"/>
    <sheet name="UK BAU - Potencia" sheetId="4" r:id="rId2"/>
    <sheet name="EU28 BAU - Potencia" sheetId="1" r:id="rId3"/>
    <sheet name="EU27 Scaling - Potencia" sheetId="7" r:id="rId4"/>
    <sheet name="Fit for 55 Calculations - updat" sheetId="5" r:id="rId5"/>
    <sheet name="Fit for 55 Calculations - Orig" sheetId="2" r:id="rId6"/>
  </sheets>
  <externalReferences>
    <externalReference r:id="rId7"/>
  </externalReferences>
  <definedNames>
    <definedName name="_xlnm.Print_Titles" localSheetId="1">'UK BAU - Potencia'!$1:$1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7" i="5" l="1"/>
  <c r="C27" i="5"/>
  <c r="D27" i="5" s="1"/>
  <c r="B27" i="5"/>
  <c r="B26" i="5"/>
  <c r="C26"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63" i="5" l="1"/>
  <c r="A47" i="5" l="1"/>
  <c r="B31" i="5"/>
  <c r="B32" i="5" s="1"/>
  <c r="G3" i="2"/>
  <c r="B6" i="2" s="1"/>
  <c r="B7" i="2"/>
  <c r="AB41" i="7"/>
  <c r="L27" i="5"/>
  <c r="B4" i="2" l="1"/>
  <c r="AG46" i="7"/>
  <c r="S45" i="7"/>
  <c r="AZ38" i="7"/>
  <c r="AZ51" i="7" s="1"/>
  <c r="AY38" i="7"/>
  <c r="AY51" i="7" s="1"/>
  <c r="AX38" i="7"/>
  <c r="AX51" i="7" s="1"/>
  <c r="AW38" i="7"/>
  <c r="AW51" i="7" s="1"/>
  <c r="AV38" i="7"/>
  <c r="AV51" i="7" s="1"/>
  <c r="AU38" i="7"/>
  <c r="AU51" i="7" s="1"/>
  <c r="AT38" i="7"/>
  <c r="AT51" i="7" s="1"/>
  <c r="AS38" i="7"/>
  <c r="AS51" i="7" s="1"/>
  <c r="AR38" i="7"/>
  <c r="AR51" i="7" s="1"/>
  <c r="AQ38" i="7"/>
  <c r="AQ51" i="7" s="1"/>
  <c r="AP38" i="7"/>
  <c r="AP51" i="7" s="1"/>
  <c r="AO38" i="7"/>
  <c r="AO51" i="7" s="1"/>
  <c r="AN38" i="7"/>
  <c r="AN51" i="7" s="1"/>
  <c r="AM38" i="7"/>
  <c r="AM51" i="7" s="1"/>
  <c r="AL38" i="7"/>
  <c r="AL51" i="7" s="1"/>
  <c r="AK38" i="7"/>
  <c r="AK51" i="7" s="1"/>
  <c r="AJ38" i="7"/>
  <c r="AJ51" i="7" s="1"/>
  <c r="AI38" i="7"/>
  <c r="AI51" i="7" s="1"/>
  <c r="AH38" i="7"/>
  <c r="AH51" i="7" s="1"/>
  <c r="AG38" i="7"/>
  <c r="AG51" i="7" s="1"/>
  <c r="AF38" i="7"/>
  <c r="AF51" i="7" s="1"/>
  <c r="AE38" i="7"/>
  <c r="AE51" i="7" s="1"/>
  <c r="AD38" i="7"/>
  <c r="AD51" i="7" s="1"/>
  <c r="AC38" i="7"/>
  <c r="AC51" i="7" s="1"/>
  <c r="AB38" i="7"/>
  <c r="AB51" i="7" s="1"/>
  <c r="AA38" i="7"/>
  <c r="AA51" i="7" s="1"/>
  <c r="Z38" i="7"/>
  <c r="Z51" i="7" s="1"/>
  <c r="Y38" i="7"/>
  <c r="Y51" i="7" s="1"/>
  <c r="X38" i="7"/>
  <c r="X51" i="7" s="1"/>
  <c r="W38" i="7"/>
  <c r="W51" i="7" s="1"/>
  <c r="V38" i="7"/>
  <c r="V51" i="7" s="1"/>
  <c r="U38" i="7"/>
  <c r="U51" i="7" s="1"/>
  <c r="T38" i="7"/>
  <c r="T51" i="7" s="1"/>
  <c r="S38" i="7"/>
  <c r="S51" i="7" s="1"/>
  <c r="R38" i="7"/>
  <c r="R51" i="7" s="1"/>
  <c r="Q38" i="7"/>
  <c r="Q51" i="7" s="1"/>
  <c r="P38" i="7"/>
  <c r="P51" i="7" s="1"/>
  <c r="O38" i="7"/>
  <c r="O51" i="7" s="1"/>
  <c r="N38" i="7"/>
  <c r="N51" i="7" s="1"/>
  <c r="M38" i="7"/>
  <c r="M51" i="7" s="1"/>
  <c r="L38" i="7"/>
  <c r="L51" i="7" s="1"/>
  <c r="K38" i="7"/>
  <c r="K51" i="7" s="1"/>
  <c r="J38" i="7"/>
  <c r="J51" i="7" s="1"/>
  <c r="I38" i="7"/>
  <c r="I51" i="7" s="1"/>
  <c r="H38" i="7"/>
  <c r="H51" i="7" s="1"/>
  <c r="G38" i="7"/>
  <c r="G51" i="7" s="1"/>
  <c r="F38" i="7"/>
  <c r="F51" i="7" s="1"/>
  <c r="E38" i="7"/>
  <c r="E51" i="7" s="1"/>
  <c r="D38" i="7"/>
  <c r="D51" i="7" s="1"/>
  <c r="C38" i="7"/>
  <c r="C51" i="7" s="1"/>
  <c r="AZ37" i="7"/>
  <c r="AZ50" i="7" s="1"/>
  <c r="AY37" i="7"/>
  <c r="AY50" i="7" s="1"/>
  <c r="AX37" i="7"/>
  <c r="AX50" i="7" s="1"/>
  <c r="AW37" i="7"/>
  <c r="AW50" i="7" s="1"/>
  <c r="AV37" i="7"/>
  <c r="AV50" i="7" s="1"/>
  <c r="AU37" i="7"/>
  <c r="AU50" i="7" s="1"/>
  <c r="AT37" i="7"/>
  <c r="AT50" i="7" s="1"/>
  <c r="AS37" i="7"/>
  <c r="AS50" i="7" s="1"/>
  <c r="AR37" i="7"/>
  <c r="AR50" i="7" s="1"/>
  <c r="AQ37" i="7"/>
  <c r="AQ50" i="7" s="1"/>
  <c r="AP37" i="7"/>
  <c r="AP50" i="7" s="1"/>
  <c r="AO37" i="7"/>
  <c r="AO50" i="7" s="1"/>
  <c r="AN37" i="7"/>
  <c r="AN50" i="7" s="1"/>
  <c r="AM37" i="7"/>
  <c r="AM50" i="7" s="1"/>
  <c r="AL37" i="7"/>
  <c r="AL50" i="7" s="1"/>
  <c r="AK37" i="7"/>
  <c r="AK50" i="7" s="1"/>
  <c r="AJ37" i="7"/>
  <c r="AJ50" i="7" s="1"/>
  <c r="AI37" i="7"/>
  <c r="AI50" i="7" s="1"/>
  <c r="AH37" i="7"/>
  <c r="AH50" i="7" s="1"/>
  <c r="AG37" i="7"/>
  <c r="AG50" i="7" s="1"/>
  <c r="AF37" i="7"/>
  <c r="AF50" i="7" s="1"/>
  <c r="AE37" i="7"/>
  <c r="AE50" i="7" s="1"/>
  <c r="AD37" i="7"/>
  <c r="AD50" i="7" s="1"/>
  <c r="AC37" i="7"/>
  <c r="AC50" i="7" s="1"/>
  <c r="AB37" i="7"/>
  <c r="AB50" i="7" s="1"/>
  <c r="AA37" i="7"/>
  <c r="AA50" i="7" s="1"/>
  <c r="Z37" i="7"/>
  <c r="Z50" i="7" s="1"/>
  <c r="Y37" i="7"/>
  <c r="Y50" i="7" s="1"/>
  <c r="X37" i="7"/>
  <c r="X50" i="7" s="1"/>
  <c r="W37" i="7"/>
  <c r="W50" i="7" s="1"/>
  <c r="V37" i="7"/>
  <c r="V50" i="7" s="1"/>
  <c r="U37" i="7"/>
  <c r="U50" i="7" s="1"/>
  <c r="T37" i="7"/>
  <c r="T50" i="7" s="1"/>
  <c r="S37" i="7"/>
  <c r="S50" i="7" s="1"/>
  <c r="R37" i="7"/>
  <c r="R50" i="7" s="1"/>
  <c r="Q37" i="7"/>
  <c r="Q50" i="7" s="1"/>
  <c r="P37" i="7"/>
  <c r="P50" i="7" s="1"/>
  <c r="O37" i="7"/>
  <c r="O50" i="7" s="1"/>
  <c r="N37" i="7"/>
  <c r="N50" i="7" s="1"/>
  <c r="M37" i="7"/>
  <c r="M50" i="7" s="1"/>
  <c r="L37" i="7"/>
  <c r="L50" i="7" s="1"/>
  <c r="K37" i="7"/>
  <c r="K50" i="7" s="1"/>
  <c r="J37" i="7"/>
  <c r="J50" i="7" s="1"/>
  <c r="I37" i="7"/>
  <c r="I50" i="7" s="1"/>
  <c r="H37" i="7"/>
  <c r="H50" i="7" s="1"/>
  <c r="G37" i="7"/>
  <c r="G50" i="7" s="1"/>
  <c r="F37" i="7"/>
  <c r="F50" i="7" s="1"/>
  <c r="E37" i="7"/>
  <c r="E50" i="7" s="1"/>
  <c r="D37" i="7"/>
  <c r="D50" i="7" s="1"/>
  <c r="C37" i="7"/>
  <c r="C50" i="7" s="1"/>
  <c r="AZ36" i="7"/>
  <c r="AZ49" i="7" s="1"/>
  <c r="AY36" i="7"/>
  <c r="AY49" i="7" s="1"/>
  <c r="AX36" i="7"/>
  <c r="AX49" i="7" s="1"/>
  <c r="AW36" i="7"/>
  <c r="AW49" i="7" s="1"/>
  <c r="AV36" i="7"/>
  <c r="AV49" i="7" s="1"/>
  <c r="AU36" i="7"/>
  <c r="AU49" i="7" s="1"/>
  <c r="AT36" i="7"/>
  <c r="AT49" i="7" s="1"/>
  <c r="AS36" i="7"/>
  <c r="AS49" i="7" s="1"/>
  <c r="AR36" i="7"/>
  <c r="AR49" i="7" s="1"/>
  <c r="AQ36" i="7"/>
  <c r="AQ49" i="7" s="1"/>
  <c r="AP36" i="7"/>
  <c r="AP49" i="7" s="1"/>
  <c r="AO36" i="7"/>
  <c r="AO49" i="7" s="1"/>
  <c r="AN36" i="7"/>
  <c r="AN49" i="7" s="1"/>
  <c r="AM36" i="7"/>
  <c r="AM49" i="7" s="1"/>
  <c r="AL36" i="7"/>
  <c r="AL49" i="7" s="1"/>
  <c r="AK36" i="7"/>
  <c r="AK49" i="7" s="1"/>
  <c r="AJ36" i="7"/>
  <c r="AJ49" i="7" s="1"/>
  <c r="AI36" i="7"/>
  <c r="AI49" i="7" s="1"/>
  <c r="AH36" i="7"/>
  <c r="AH49" i="7" s="1"/>
  <c r="AG36" i="7"/>
  <c r="AG49" i="7" s="1"/>
  <c r="AF36" i="7"/>
  <c r="AF49" i="7" s="1"/>
  <c r="AE36" i="7"/>
  <c r="AE49" i="7" s="1"/>
  <c r="AD36" i="7"/>
  <c r="AD49" i="7" s="1"/>
  <c r="AC36" i="7"/>
  <c r="AC49" i="7" s="1"/>
  <c r="AB36" i="7"/>
  <c r="AB49" i="7" s="1"/>
  <c r="AA36" i="7"/>
  <c r="AA49" i="7" s="1"/>
  <c r="Z36" i="7"/>
  <c r="Z49" i="7" s="1"/>
  <c r="Y36" i="7"/>
  <c r="Y49" i="7" s="1"/>
  <c r="X36" i="7"/>
  <c r="X49" i="7" s="1"/>
  <c r="W36" i="7"/>
  <c r="W49" i="7" s="1"/>
  <c r="V36" i="7"/>
  <c r="V49" i="7" s="1"/>
  <c r="U36" i="7"/>
  <c r="U49" i="7" s="1"/>
  <c r="T36" i="7"/>
  <c r="T49" i="7" s="1"/>
  <c r="S36" i="7"/>
  <c r="S49" i="7" s="1"/>
  <c r="R36" i="7"/>
  <c r="R49" i="7" s="1"/>
  <c r="Q36" i="7"/>
  <c r="Q49" i="7" s="1"/>
  <c r="P36" i="7"/>
  <c r="P49" i="7" s="1"/>
  <c r="O36" i="7"/>
  <c r="O49" i="7" s="1"/>
  <c r="N36" i="7"/>
  <c r="N49" i="7" s="1"/>
  <c r="M36" i="7"/>
  <c r="M49" i="7" s="1"/>
  <c r="L36" i="7"/>
  <c r="L49" i="7" s="1"/>
  <c r="K36" i="7"/>
  <c r="K49" i="7" s="1"/>
  <c r="J36" i="7"/>
  <c r="J49" i="7" s="1"/>
  <c r="I36" i="7"/>
  <c r="I49" i="7" s="1"/>
  <c r="H36" i="7"/>
  <c r="H49" i="7" s="1"/>
  <c r="G36" i="7"/>
  <c r="G49" i="7" s="1"/>
  <c r="F36" i="7"/>
  <c r="F49" i="7" s="1"/>
  <c r="E36" i="7"/>
  <c r="E49" i="7" s="1"/>
  <c r="D36" i="7"/>
  <c r="D49" i="7" s="1"/>
  <c r="C36" i="7"/>
  <c r="C49" i="7" s="1"/>
  <c r="AZ35" i="7"/>
  <c r="AZ48" i="7" s="1"/>
  <c r="AY35" i="7"/>
  <c r="AY48" i="7" s="1"/>
  <c r="AX35" i="7"/>
  <c r="AX48" i="7" s="1"/>
  <c r="AW35" i="7"/>
  <c r="AW48" i="7" s="1"/>
  <c r="AV35" i="7"/>
  <c r="AV48" i="7" s="1"/>
  <c r="AU35" i="7"/>
  <c r="AU48" i="7" s="1"/>
  <c r="AT35" i="7"/>
  <c r="AT48" i="7" s="1"/>
  <c r="AS35" i="7"/>
  <c r="AS48" i="7" s="1"/>
  <c r="AR35" i="7"/>
  <c r="AR48" i="7" s="1"/>
  <c r="AQ35" i="7"/>
  <c r="AQ48" i="7" s="1"/>
  <c r="AP35" i="7"/>
  <c r="AP48" i="7" s="1"/>
  <c r="AO35" i="7"/>
  <c r="AO48" i="7" s="1"/>
  <c r="AN35" i="7"/>
  <c r="AN48" i="7" s="1"/>
  <c r="AM35" i="7"/>
  <c r="AM48" i="7" s="1"/>
  <c r="AL35" i="7"/>
  <c r="AL48" i="7" s="1"/>
  <c r="AK35" i="7"/>
  <c r="AK48" i="7" s="1"/>
  <c r="AJ35" i="7"/>
  <c r="AJ48" i="7" s="1"/>
  <c r="AI35" i="7"/>
  <c r="AI48" i="7" s="1"/>
  <c r="AH35" i="7"/>
  <c r="AH48" i="7" s="1"/>
  <c r="AG35" i="7"/>
  <c r="AG48" i="7" s="1"/>
  <c r="AF35" i="7"/>
  <c r="AF48" i="7" s="1"/>
  <c r="AE35" i="7"/>
  <c r="AE48" i="7" s="1"/>
  <c r="AD35" i="7"/>
  <c r="AD48" i="7" s="1"/>
  <c r="AC35" i="7"/>
  <c r="AC48" i="7" s="1"/>
  <c r="AB35" i="7"/>
  <c r="AB48" i="7" s="1"/>
  <c r="AA35" i="7"/>
  <c r="AA48" i="7" s="1"/>
  <c r="Z35" i="7"/>
  <c r="Z48" i="7" s="1"/>
  <c r="Y35" i="7"/>
  <c r="Y48" i="7" s="1"/>
  <c r="X35" i="7"/>
  <c r="X48" i="7" s="1"/>
  <c r="W35" i="7"/>
  <c r="W48" i="7" s="1"/>
  <c r="V35" i="7"/>
  <c r="V48" i="7" s="1"/>
  <c r="U35" i="7"/>
  <c r="U48" i="7" s="1"/>
  <c r="T35" i="7"/>
  <c r="T48" i="7" s="1"/>
  <c r="S35" i="7"/>
  <c r="S48" i="7" s="1"/>
  <c r="R35" i="7"/>
  <c r="R48" i="7" s="1"/>
  <c r="Q35" i="7"/>
  <c r="Q48" i="7" s="1"/>
  <c r="P35" i="7"/>
  <c r="P48" i="7" s="1"/>
  <c r="O35" i="7"/>
  <c r="O48" i="7" s="1"/>
  <c r="N35" i="7"/>
  <c r="N48" i="7" s="1"/>
  <c r="M35" i="7"/>
  <c r="M48" i="7" s="1"/>
  <c r="L35" i="7"/>
  <c r="L48" i="7" s="1"/>
  <c r="K35" i="7"/>
  <c r="K48" i="7" s="1"/>
  <c r="J35" i="7"/>
  <c r="J48" i="7" s="1"/>
  <c r="I35" i="7"/>
  <c r="I48" i="7" s="1"/>
  <c r="H35" i="7"/>
  <c r="H48" i="7" s="1"/>
  <c r="G35" i="7"/>
  <c r="G48" i="7" s="1"/>
  <c r="F35" i="7"/>
  <c r="F48" i="7" s="1"/>
  <c r="E35" i="7"/>
  <c r="E48" i="7" s="1"/>
  <c r="D35" i="7"/>
  <c r="D48" i="7" s="1"/>
  <c r="C35" i="7"/>
  <c r="C48" i="7" s="1"/>
  <c r="AZ34" i="7"/>
  <c r="AZ47" i="7" s="1"/>
  <c r="AY34" i="7"/>
  <c r="AY47" i="7" s="1"/>
  <c r="AX34" i="7"/>
  <c r="AX47" i="7" s="1"/>
  <c r="AW34" i="7"/>
  <c r="AW47" i="7" s="1"/>
  <c r="AV34" i="7"/>
  <c r="AV47" i="7" s="1"/>
  <c r="AU34" i="7"/>
  <c r="AU47" i="7" s="1"/>
  <c r="AT34" i="7"/>
  <c r="AT47" i="7" s="1"/>
  <c r="AS34" i="7"/>
  <c r="AS47" i="7" s="1"/>
  <c r="AR34" i="7"/>
  <c r="AR47" i="7" s="1"/>
  <c r="AQ34" i="7"/>
  <c r="AQ47" i="7" s="1"/>
  <c r="AP34" i="7"/>
  <c r="AP47" i="7" s="1"/>
  <c r="AO34" i="7"/>
  <c r="AO47" i="7" s="1"/>
  <c r="AN34" i="7"/>
  <c r="AN47" i="7" s="1"/>
  <c r="AM34" i="7"/>
  <c r="AM47" i="7" s="1"/>
  <c r="AL34" i="7"/>
  <c r="AL47" i="7" s="1"/>
  <c r="AK34" i="7"/>
  <c r="AK47" i="7" s="1"/>
  <c r="AJ34" i="7"/>
  <c r="AJ47" i="7" s="1"/>
  <c r="AI34" i="7"/>
  <c r="AI47" i="7" s="1"/>
  <c r="AH34" i="7"/>
  <c r="AH47" i="7" s="1"/>
  <c r="AG34" i="7"/>
  <c r="AG47" i="7" s="1"/>
  <c r="AF34" i="7"/>
  <c r="AF47" i="7" s="1"/>
  <c r="AE34" i="7"/>
  <c r="AE47" i="7" s="1"/>
  <c r="AD34" i="7"/>
  <c r="AD47" i="7" s="1"/>
  <c r="AC34" i="7"/>
  <c r="AC47" i="7" s="1"/>
  <c r="AB34" i="7"/>
  <c r="AB47" i="7" s="1"/>
  <c r="AA34" i="7"/>
  <c r="AA47" i="7" s="1"/>
  <c r="Z34" i="7"/>
  <c r="Z47" i="7" s="1"/>
  <c r="Y34" i="7"/>
  <c r="Y47" i="7" s="1"/>
  <c r="X34" i="7"/>
  <c r="X47" i="7" s="1"/>
  <c r="W34" i="7"/>
  <c r="W47" i="7" s="1"/>
  <c r="V34" i="7"/>
  <c r="V47" i="7" s="1"/>
  <c r="U34" i="7"/>
  <c r="U47" i="7" s="1"/>
  <c r="T34" i="7"/>
  <c r="T47" i="7" s="1"/>
  <c r="S34" i="7"/>
  <c r="S47" i="7" s="1"/>
  <c r="R34" i="7"/>
  <c r="R47" i="7" s="1"/>
  <c r="Q34" i="7"/>
  <c r="Q47" i="7" s="1"/>
  <c r="P34" i="7"/>
  <c r="P47" i="7" s="1"/>
  <c r="O34" i="7"/>
  <c r="O47" i="7" s="1"/>
  <c r="N34" i="7"/>
  <c r="N47" i="7" s="1"/>
  <c r="M34" i="7"/>
  <c r="M47" i="7" s="1"/>
  <c r="L34" i="7"/>
  <c r="L47" i="7" s="1"/>
  <c r="K34" i="7"/>
  <c r="K47" i="7" s="1"/>
  <c r="J34" i="7"/>
  <c r="J47" i="7" s="1"/>
  <c r="I34" i="7"/>
  <c r="I47" i="7" s="1"/>
  <c r="H34" i="7"/>
  <c r="H47" i="7" s="1"/>
  <c r="G34" i="7"/>
  <c r="G47" i="7" s="1"/>
  <c r="F34" i="7"/>
  <c r="F47" i="7" s="1"/>
  <c r="E34" i="7"/>
  <c r="E47" i="7" s="1"/>
  <c r="D34" i="7"/>
  <c r="D47" i="7" s="1"/>
  <c r="C34" i="7"/>
  <c r="C47" i="7" s="1"/>
  <c r="AZ33" i="7"/>
  <c r="AZ46" i="7" s="1"/>
  <c r="AY33" i="7"/>
  <c r="AY46" i="7" s="1"/>
  <c r="AX33" i="7"/>
  <c r="AX46" i="7" s="1"/>
  <c r="AW33" i="7"/>
  <c r="AW46" i="7" s="1"/>
  <c r="AV33" i="7"/>
  <c r="AV46" i="7" s="1"/>
  <c r="AU33" i="7"/>
  <c r="AU46" i="7" s="1"/>
  <c r="AT33" i="7"/>
  <c r="AT46" i="7" s="1"/>
  <c r="AS33" i="7"/>
  <c r="AS46" i="7" s="1"/>
  <c r="AR33" i="7"/>
  <c r="AR46" i="7" s="1"/>
  <c r="AQ33" i="7"/>
  <c r="AQ46" i="7" s="1"/>
  <c r="AP33" i="7"/>
  <c r="AP46" i="7" s="1"/>
  <c r="AO33" i="7"/>
  <c r="AO46" i="7" s="1"/>
  <c r="AN33" i="7"/>
  <c r="AN46" i="7" s="1"/>
  <c r="AM33" i="7"/>
  <c r="AM46" i="7" s="1"/>
  <c r="AL33" i="7"/>
  <c r="AL46" i="7" s="1"/>
  <c r="AK33" i="7"/>
  <c r="AK46" i="7" s="1"/>
  <c r="AJ33" i="7"/>
  <c r="AJ46" i="7" s="1"/>
  <c r="AI33" i="7"/>
  <c r="AI46" i="7" s="1"/>
  <c r="AH33" i="7"/>
  <c r="AH46" i="7" s="1"/>
  <c r="AG33" i="7"/>
  <c r="AF33" i="7"/>
  <c r="AF46" i="7" s="1"/>
  <c r="AE33" i="7"/>
  <c r="AE46" i="7" s="1"/>
  <c r="AD33" i="7"/>
  <c r="AD46" i="7" s="1"/>
  <c r="AC33" i="7"/>
  <c r="AC46" i="7" s="1"/>
  <c r="AB33" i="7"/>
  <c r="AB46" i="7" s="1"/>
  <c r="AA33" i="7"/>
  <c r="AA46" i="7" s="1"/>
  <c r="Z33" i="7"/>
  <c r="Z46" i="7" s="1"/>
  <c r="Y33" i="7"/>
  <c r="Y46" i="7" s="1"/>
  <c r="X33" i="7"/>
  <c r="X46" i="7" s="1"/>
  <c r="W33" i="7"/>
  <c r="W46" i="7" s="1"/>
  <c r="V33" i="7"/>
  <c r="V46" i="7" s="1"/>
  <c r="U33" i="7"/>
  <c r="U46" i="7" s="1"/>
  <c r="T33" i="7"/>
  <c r="T46" i="7" s="1"/>
  <c r="S33" i="7"/>
  <c r="S46" i="7" s="1"/>
  <c r="R33" i="7"/>
  <c r="R46" i="7" s="1"/>
  <c r="Q33" i="7"/>
  <c r="Q46" i="7" s="1"/>
  <c r="P33" i="7"/>
  <c r="P46" i="7" s="1"/>
  <c r="O33" i="7"/>
  <c r="O46" i="7" s="1"/>
  <c r="N33" i="7"/>
  <c r="N46" i="7" s="1"/>
  <c r="M33" i="7"/>
  <c r="M46" i="7" s="1"/>
  <c r="L33" i="7"/>
  <c r="L46" i="7" s="1"/>
  <c r="K33" i="7"/>
  <c r="K46" i="7" s="1"/>
  <c r="J33" i="7"/>
  <c r="J46" i="7" s="1"/>
  <c r="I33" i="7"/>
  <c r="I46" i="7" s="1"/>
  <c r="H33" i="7"/>
  <c r="H46" i="7" s="1"/>
  <c r="G33" i="7"/>
  <c r="G46" i="7" s="1"/>
  <c r="F33" i="7"/>
  <c r="F46" i="7" s="1"/>
  <c r="E33" i="7"/>
  <c r="E46" i="7" s="1"/>
  <c r="D33" i="7"/>
  <c r="D46" i="7" s="1"/>
  <c r="C33" i="7"/>
  <c r="C46" i="7" s="1"/>
  <c r="AZ32" i="7"/>
  <c r="AZ45" i="7" s="1"/>
  <c r="AY32" i="7"/>
  <c r="AY45" i="7" s="1"/>
  <c r="AX32" i="7"/>
  <c r="AX45" i="7" s="1"/>
  <c r="AW32" i="7"/>
  <c r="AW45" i="7" s="1"/>
  <c r="AV32" i="7"/>
  <c r="AV45" i="7" s="1"/>
  <c r="AU32" i="7"/>
  <c r="AU45" i="7" s="1"/>
  <c r="AT32" i="7"/>
  <c r="AT45" i="7" s="1"/>
  <c r="AS32" i="7"/>
  <c r="AS45" i="7" s="1"/>
  <c r="AR32" i="7"/>
  <c r="AR45" i="7" s="1"/>
  <c r="AQ32" i="7"/>
  <c r="AQ45" i="7" s="1"/>
  <c r="AP32" i="7"/>
  <c r="AP45" i="7" s="1"/>
  <c r="AO32" i="7"/>
  <c r="AO45" i="7" s="1"/>
  <c r="AN32" i="7"/>
  <c r="AN45" i="7" s="1"/>
  <c r="AM32" i="7"/>
  <c r="AM45" i="7" s="1"/>
  <c r="AL32" i="7"/>
  <c r="AL45" i="7" s="1"/>
  <c r="AK32" i="7"/>
  <c r="AK45" i="7" s="1"/>
  <c r="AJ32" i="7"/>
  <c r="AJ45" i="7" s="1"/>
  <c r="AI32" i="7"/>
  <c r="AI45" i="7" s="1"/>
  <c r="AH32" i="7"/>
  <c r="AH45" i="7" s="1"/>
  <c r="AG32" i="7"/>
  <c r="AG45" i="7" s="1"/>
  <c r="AF32" i="7"/>
  <c r="AF45" i="7" s="1"/>
  <c r="AE32" i="7"/>
  <c r="AE45" i="7" s="1"/>
  <c r="AD32" i="7"/>
  <c r="AD45" i="7" s="1"/>
  <c r="AC32" i="7"/>
  <c r="AC45" i="7" s="1"/>
  <c r="AB32" i="7"/>
  <c r="AB45" i="7" s="1"/>
  <c r="AA32" i="7"/>
  <c r="AA45" i="7" s="1"/>
  <c r="Z32" i="7"/>
  <c r="Z45" i="7" s="1"/>
  <c r="Y32" i="7"/>
  <c r="Y45" i="7" s="1"/>
  <c r="X32" i="7"/>
  <c r="X45" i="7" s="1"/>
  <c r="W32" i="7"/>
  <c r="W45" i="7" s="1"/>
  <c r="V32" i="7"/>
  <c r="V45" i="7" s="1"/>
  <c r="U32" i="7"/>
  <c r="U45" i="7" s="1"/>
  <c r="T32" i="7"/>
  <c r="T45" i="7" s="1"/>
  <c r="S32" i="7"/>
  <c r="R32" i="7"/>
  <c r="R45" i="7" s="1"/>
  <c r="Q32" i="7"/>
  <c r="Q45" i="7" s="1"/>
  <c r="P32" i="7"/>
  <c r="P45" i="7" s="1"/>
  <c r="O32" i="7"/>
  <c r="O45" i="7" s="1"/>
  <c r="N32" i="7"/>
  <c r="N45" i="7" s="1"/>
  <c r="M32" i="7"/>
  <c r="M45" i="7" s="1"/>
  <c r="L32" i="7"/>
  <c r="L45" i="7" s="1"/>
  <c r="K32" i="7"/>
  <c r="K45" i="7" s="1"/>
  <c r="J32" i="7"/>
  <c r="J45" i="7" s="1"/>
  <c r="I32" i="7"/>
  <c r="I45" i="7" s="1"/>
  <c r="H32" i="7"/>
  <c r="H45" i="7" s="1"/>
  <c r="G32" i="7"/>
  <c r="G45" i="7" s="1"/>
  <c r="F32" i="7"/>
  <c r="F45" i="7" s="1"/>
  <c r="E32" i="7"/>
  <c r="E45" i="7" s="1"/>
  <c r="D32" i="7"/>
  <c r="D45" i="7" s="1"/>
  <c r="C32" i="7"/>
  <c r="C45" i="7" s="1"/>
  <c r="AZ31" i="7"/>
  <c r="AZ44" i="7" s="1"/>
  <c r="AY31" i="7"/>
  <c r="AY44" i="7" s="1"/>
  <c r="AX31" i="7"/>
  <c r="AX44" i="7" s="1"/>
  <c r="AW31" i="7"/>
  <c r="AW44" i="7" s="1"/>
  <c r="AV31" i="7"/>
  <c r="AV44" i="7" s="1"/>
  <c r="AU31" i="7"/>
  <c r="AU44" i="7" s="1"/>
  <c r="AT31" i="7"/>
  <c r="AT44" i="7" s="1"/>
  <c r="AS31" i="7"/>
  <c r="AS44" i="7" s="1"/>
  <c r="AR31" i="7"/>
  <c r="AR44" i="7" s="1"/>
  <c r="AQ31" i="7"/>
  <c r="AQ44" i="7" s="1"/>
  <c r="AP31" i="7"/>
  <c r="AP44" i="7" s="1"/>
  <c r="AO31" i="7"/>
  <c r="AO44" i="7" s="1"/>
  <c r="AN31" i="7"/>
  <c r="AN44" i="7" s="1"/>
  <c r="AM31" i="7"/>
  <c r="AM44" i="7" s="1"/>
  <c r="AL31" i="7"/>
  <c r="AL44" i="7" s="1"/>
  <c r="AK31" i="7"/>
  <c r="AK44" i="7" s="1"/>
  <c r="AJ31" i="7"/>
  <c r="AJ44" i="7" s="1"/>
  <c r="AI31" i="7"/>
  <c r="AI44" i="7" s="1"/>
  <c r="AH31" i="7"/>
  <c r="AH44" i="7" s="1"/>
  <c r="AG31" i="7"/>
  <c r="AG44" i="7" s="1"/>
  <c r="AF31" i="7"/>
  <c r="AF44" i="7" s="1"/>
  <c r="AE31" i="7"/>
  <c r="AE44" i="7" s="1"/>
  <c r="AD31" i="7"/>
  <c r="AD44" i="7" s="1"/>
  <c r="AC31" i="7"/>
  <c r="AC44" i="7" s="1"/>
  <c r="AB31" i="7"/>
  <c r="AB44" i="7" s="1"/>
  <c r="AA31" i="7"/>
  <c r="AA44" i="7" s="1"/>
  <c r="Z31" i="7"/>
  <c r="Z44" i="7" s="1"/>
  <c r="Y31" i="7"/>
  <c r="Y44" i="7" s="1"/>
  <c r="X31" i="7"/>
  <c r="X44" i="7" s="1"/>
  <c r="W31" i="7"/>
  <c r="W44" i="7" s="1"/>
  <c r="V31" i="7"/>
  <c r="V44" i="7" s="1"/>
  <c r="U31" i="7"/>
  <c r="U44" i="7" s="1"/>
  <c r="T31" i="7"/>
  <c r="T44" i="7" s="1"/>
  <c r="S31" i="7"/>
  <c r="S44" i="7" s="1"/>
  <c r="R31" i="7"/>
  <c r="R44" i="7" s="1"/>
  <c r="Q31" i="7"/>
  <c r="Q44" i="7" s="1"/>
  <c r="P31" i="7"/>
  <c r="P44" i="7" s="1"/>
  <c r="O31" i="7"/>
  <c r="O44" i="7" s="1"/>
  <c r="N31" i="7"/>
  <c r="N44" i="7" s="1"/>
  <c r="M31" i="7"/>
  <c r="M44" i="7" s="1"/>
  <c r="L31" i="7"/>
  <c r="L44" i="7" s="1"/>
  <c r="K31" i="7"/>
  <c r="K44" i="7" s="1"/>
  <c r="J31" i="7"/>
  <c r="J44" i="7" s="1"/>
  <c r="I31" i="7"/>
  <c r="I44" i="7" s="1"/>
  <c r="H31" i="7"/>
  <c r="H44" i="7" s="1"/>
  <c r="G31" i="7"/>
  <c r="G44" i="7" s="1"/>
  <c r="F31" i="7"/>
  <c r="F44" i="7" s="1"/>
  <c r="E31" i="7"/>
  <c r="E44" i="7" s="1"/>
  <c r="D31" i="7"/>
  <c r="D44" i="7" s="1"/>
  <c r="C31" i="7"/>
  <c r="C44" i="7" s="1"/>
  <c r="AZ30" i="7"/>
  <c r="AZ43" i="7" s="1"/>
  <c r="AY30" i="7"/>
  <c r="AY43" i="7" s="1"/>
  <c r="AX30" i="7"/>
  <c r="AX43" i="7" s="1"/>
  <c r="AW30" i="7"/>
  <c r="AW43" i="7" s="1"/>
  <c r="AV30" i="7"/>
  <c r="AV43" i="7" s="1"/>
  <c r="AU30" i="7"/>
  <c r="AU43" i="7" s="1"/>
  <c r="AT30" i="7"/>
  <c r="AT43" i="7" s="1"/>
  <c r="AS30" i="7"/>
  <c r="AS43" i="7" s="1"/>
  <c r="AR30" i="7"/>
  <c r="AR43" i="7" s="1"/>
  <c r="AQ30" i="7"/>
  <c r="AQ43" i="7" s="1"/>
  <c r="AP30" i="7"/>
  <c r="AP43" i="7" s="1"/>
  <c r="AO30" i="7"/>
  <c r="AO43" i="7" s="1"/>
  <c r="AN30" i="7"/>
  <c r="AN43" i="7" s="1"/>
  <c r="AM30" i="7"/>
  <c r="AM43" i="7" s="1"/>
  <c r="AL30" i="7"/>
  <c r="AL43" i="7" s="1"/>
  <c r="AK30" i="7"/>
  <c r="AK43" i="7" s="1"/>
  <c r="AJ30" i="7"/>
  <c r="AJ43" i="7" s="1"/>
  <c r="AI30" i="7"/>
  <c r="AI43" i="7" s="1"/>
  <c r="AH30" i="7"/>
  <c r="AH43" i="7" s="1"/>
  <c r="AG30" i="7"/>
  <c r="AG43" i="7" s="1"/>
  <c r="AF30" i="7"/>
  <c r="AF43" i="7" s="1"/>
  <c r="AE30" i="7"/>
  <c r="AE43" i="7" s="1"/>
  <c r="AD30" i="7"/>
  <c r="AD43" i="7" s="1"/>
  <c r="AC30" i="7"/>
  <c r="AC43" i="7" s="1"/>
  <c r="AB30" i="7"/>
  <c r="AB43" i="7" s="1"/>
  <c r="AA30" i="7"/>
  <c r="AA43" i="7" s="1"/>
  <c r="Z30" i="7"/>
  <c r="Z43" i="7" s="1"/>
  <c r="Y30" i="7"/>
  <c r="Y43" i="7" s="1"/>
  <c r="X30" i="7"/>
  <c r="X43" i="7" s="1"/>
  <c r="W30" i="7"/>
  <c r="W43" i="7" s="1"/>
  <c r="V30" i="7"/>
  <c r="V43" i="7" s="1"/>
  <c r="U30" i="7"/>
  <c r="U43" i="7" s="1"/>
  <c r="T30" i="7"/>
  <c r="T43" i="7" s="1"/>
  <c r="S30" i="7"/>
  <c r="S43" i="7" s="1"/>
  <c r="R30" i="7"/>
  <c r="R43" i="7" s="1"/>
  <c r="Q30" i="7"/>
  <c r="Q43" i="7" s="1"/>
  <c r="P30" i="7"/>
  <c r="P43" i="7" s="1"/>
  <c r="O30" i="7"/>
  <c r="O43" i="7" s="1"/>
  <c r="N30" i="7"/>
  <c r="N43" i="7" s="1"/>
  <c r="M30" i="7"/>
  <c r="M43" i="7" s="1"/>
  <c r="L30" i="7"/>
  <c r="L43" i="7" s="1"/>
  <c r="K30" i="7"/>
  <c r="K43" i="7" s="1"/>
  <c r="J30" i="7"/>
  <c r="J43" i="7" s="1"/>
  <c r="I30" i="7"/>
  <c r="I43" i="7" s="1"/>
  <c r="H30" i="7"/>
  <c r="H43" i="7" s="1"/>
  <c r="G30" i="7"/>
  <c r="G43" i="7" s="1"/>
  <c r="F30" i="7"/>
  <c r="F43" i="7" s="1"/>
  <c r="E30" i="7"/>
  <c r="E43" i="7" s="1"/>
  <c r="D30" i="7"/>
  <c r="D43" i="7" s="1"/>
  <c r="C30" i="7"/>
  <c r="C43" i="7" s="1"/>
  <c r="AZ29" i="7"/>
  <c r="AZ42" i="7" s="1"/>
  <c r="AY29" i="7"/>
  <c r="AY42" i="7" s="1"/>
  <c r="AX29" i="7"/>
  <c r="AX42" i="7" s="1"/>
  <c r="AW29" i="7"/>
  <c r="AW42" i="7" s="1"/>
  <c r="AV29" i="7"/>
  <c r="AV42" i="7" s="1"/>
  <c r="AU29" i="7"/>
  <c r="AU42" i="7" s="1"/>
  <c r="AT29" i="7"/>
  <c r="AT42" i="7" s="1"/>
  <c r="AS29" i="7"/>
  <c r="AS42" i="7" s="1"/>
  <c r="AR29" i="7"/>
  <c r="AR42" i="7" s="1"/>
  <c r="AQ29" i="7"/>
  <c r="AQ42" i="7" s="1"/>
  <c r="AP29" i="7"/>
  <c r="AP42" i="7" s="1"/>
  <c r="AO29" i="7"/>
  <c r="AO42" i="7" s="1"/>
  <c r="AN29" i="7"/>
  <c r="AN42" i="7" s="1"/>
  <c r="AM29" i="7"/>
  <c r="AM42" i="7" s="1"/>
  <c r="AL29" i="7"/>
  <c r="AL42" i="7" s="1"/>
  <c r="AK29" i="7"/>
  <c r="AK42" i="7" s="1"/>
  <c r="AJ29" i="7"/>
  <c r="AJ42" i="7" s="1"/>
  <c r="AI29" i="7"/>
  <c r="AI42" i="7" s="1"/>
  <c r="AH29" i="7"/>
  <c r="AH42" i="7" s="1"/>
  <c r="AG29" i="7"/>
  <c r="AG42" i="7" s="1"/>
  <c r="AF29" i="7"/>
  <c r="AF42" i="7" s="1"/>
  <c r="AE29" i="7"/>
  <c r="AE42" i="7" s="1"/>
  <c r="AD29" i="7"/>
  <c r="AD42" i="7" s="1"/>
  <c r="AC29" i="7"/>
  <c r="AC42" i="7" s="1"/>
  <c r="AB29" i="7"/>
  <c r="AB42" i="7" s="1"/>
  <c r="AA29" i="7"/>
  <c r="AA42" i="7" s="1"/>
  <c r="Z29" i="7"/>
  <c r="Z42" i="7" s="1"/>
  <c r="Y29" i="7"/>
  <c r="Y42" i="7" s="1"/>
  <c r="X29" i="7"/>
  <c r="X42" i="7" s="1"/>
  <c r="W29" i="7"/>
  <c r="W42" i="7" s="1"/>
  <c r="V29" i="7"/>
  <c r="V42" i="7" s="1"/>
  <c r="U29" i="7"/>
  <c r="U42" i="7" s="1"/>
  <c r="T29" i="7"/>
  <c r="T42" i="7" s="1"/>
  <c r="S29" i="7"/>
  <c r="S42" i="7" s="1"/>
  <c r="R29" i="7"/>
  <c r="R42" i="7" s="1"/>
  <c r="Q29" i="7"/>
  <c r="Q42" i="7" s="1"/>
  <c r="P29" i="7"/>
  <c r="P42" i="7" s="1"/>
  <c r="O29" i="7"/>
  <c r="O42" i="7" s="1"/>
  <c r="N29" i="7"/>
  <c r="N42" i="7" s="1"/>
  <c r="M29" i="7"/>
  <c r="M42" i="7" s="1"/>
  <c r="L29" i="7"/>
  <c r="L42" i="7" s="1"/>
  <c r="K29" i="7"/>
  <c r="K42" i="7" s="1"/>
  <c r="J29" i="7"/>
  <c r="J42" i="7" s="1"/>
  <c r="I29" i="7"/>
  <c r="I42" i="7" s="1"/>
  <c r="H29" i="7"/>
  <c r="H42" i="7" s="1"/>
  <c r="G29" i="7"/>
  <c r="G42" i="7" s="1"/>
  <c r="F29" i="7"/>
  <c r="F42" i="7" s="1"/>
  <c r="E29" i="7"/>
  <c r="E42" i="7" s="1"/>
  <c r="D29" i="7"/>
  <c r="D42" i="7" s="1"/>
  <c r="C29" i="7"/>
  <c r="C42" i="7" s="1"/>
  <c r="AZ28" i="7"/>
  <c r="AZ41" i="7" s="1"/>
  <c r="AY28" i="7"/>
  <c r="AY41" i="7" s="1"/>
  <c r="AX28" i="7"/>
  <c r="AX41" i="7" s="1"/>
  <c r="AW28" i="7"/>
  <c r="AW41" i="7" s="1"/>
  <c r="AV28" i="7"/>
  <c r="AV41" i="7" s="1"/>
  <c r="AU28" i="7"/>
  <c r="AU41" i="7" s="1"/>
  <c r="AT28" i="7"/>
  <c r="AT41" i="7" s="1"/>
  <c r="AS28" i="7"/>
  <c r="AS41" i="7" s="1"/>
  <c r="AR28" i="7"/>
  <c r="AR41" i="7" s="1"/>
  <c r="AQ28" i="7"/>
  <c r="AQ41" i="7" s="1"/>
  <c r="AP28" i="7"/>
  <c r="AP41" i="7" s="1"/>
  <c r="AO28" i="7"/>
  <c r="AO41" i="7" s="1"/>
  <c r="AN28" i="7"/>
  <c r="AN41" i="7" s="1"/>
  <c r="AM28" i="7"/>
  <c r="AM41" i="7" s="1"/>
  <c r="AL28" i="7"/>
  <c r="AL41" i="7" s="1"/>
  <c r="AK28" i="7"/>
  <c r="AK41" i="7" s="1"/>
  <c r="AJ28" i="7"/>
  <c r="AJ41" i="7" s="1"/>
  <c r="AI28" i="7"/>
  <c r="AI41" i="7" s="1"/>
  <c r="AH28" i="7"/>
  <c r="AH41" i="7" s="1"/>
  <c r="AG28" i="7"/>
  <c r="AG41" i="7" s="1"/>
  <c r="AF28" i="7"/>
  <c r="AF41" i="7" s="1"/>
  <c r="AE28" i="7"/>
  <c r="AE41" i="7" s="1"/>
  <c r="AD28" i="7"/>
  <c r="AD41" i="7" s="1"/>
  <c r="AC28" i="7"/>
  <c r="AC41" i="7" s="1"/>
  <c r="AB28" i="7"/>
  <c r="AA28" i="7"/>
  <c r="AA41" i="7" s="1"/>
  <c r="Z28" i="7"/>
  <c r="Z41" i="7" s="1"/>
  <c r="Y28" i="7"/>
  <c r="Y41" i="7" s="1"/>
  <c r="X28" i="7"/>
  <c r="X41" i="7" s="1"/>
  <c r="W28" i="7"/>
  <c r="W41" i="7" s="1"/>
  <c r="V28" i="7"/>
  <c r="V41" i="7" s="1"/>
  <c r="U28" i="7"/>
  <c r="U41" i="7" s="1"/>
  <c r="T28" i="7"/>
  <c r="T41" i="7" s="1"/>
  <c r="S28" i="7"/>
  <c r="S41" i="7" s="1"/>
  <c r="R28" i="7"/>
  <c r="R41" i="7" s="1"/>
  <c r="Q28" i="7"/>
  <c r="Q41" i="7" s="1"/>
  <c r="P28" i="7"/>
  <c r="P41" i="7" s="1"/>
  <c r="O28" i="7"/>
  <c r="O41" i="7" s="1"/>
  <c r="N28" i="7"/>
  <c r="N41" i="7" s="1"/>
  <c r="M28" i="7"/>
  <c r="M41" i="7" s="1"/>
  <c r="L28" i="7"/>
  <c r="L41" i="7" s="1"/>
  <c r="K28" i="7"/>
  <c r="K41" i="7" s="1"/>
  <c r="J28" i="7"/>
  <c r="J41" i="7" s="1"/>
  <c r="I28" i="7"/>
  <c r="I41" i="7" s="1"/>
  <c r="H28" i="7"/>
  <c r="H41" i="7" s="1"/>
  <c r="G28" i="7"/>
  <c r="G41" i="7" s="1"/>
  <c r="F28" i="7"/>
  <c r="F41" i="7" s="1"/>
  <c r="E28" i="7"/>
  <c r="E41" i="7" s="1"/>
  <c r="D28" i="7"/>
  <c r="D41" i="7" s="1"/>
  <c r="C28" i="7"/>
  <c r="C41" i="7" s="1"/>
  <c r="B29" i="7"/>
  <c r="B42" i="7" s="1"/>
  <c r="B30" i="7"/>
  <c r="B43" i="7" s="1"/>
  <c r="B31" i="7"/>
  <c r="B44" i="7" s="1"/>
  <c r="B32" i="7"/>
  <c r="B45" i="7" s="1"/>
  <c r="B33" i="7"/>
  <c r="B46" i="7" s="1"/>
  <c r="B34" i="7"/>
  <c r="B47" i="7" s="1"/>
  <c r="B35" i="7"/>
  <c r="B48" i="7" s="1"/>
  <c r="B36" i="7"/>
  <c r="B49" i="7" s="1"/>
  <c r="B37" i="7"/>
  <c r="B50" i="7" s="1"/>
  <c r="B38" i="7"/>
  <c r="B51" i="7" s="1"/>
  <c r="B28" i="7"/>
  <c r="B41" i="7" s="1"/>
  <c r="AF35" i="5"/>
  <c r="M35" i="5"/>
  <c r="L35" i="5"/>
  <c r="B21" i="5"/>
  <c r="B19" i="5"/>
  <c r="A43" i="5" l="1"/>
  <c r="L16" i="5" s="1"/>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F3" i="5"/>
  <c r="AE3" i="5"/>
  <c r="AD3" i="5"/>
  <c r="AC3" i="5"/>
  <c r="AB3" i="5"/>
  <c r="AA3" i="5"/>
  <c r="Z3" i="5"/>
  <c r="Y3" i="5"/>
  <c r="X3" i="5"/>
  <c r="W3" i="5"/>
  <c r="V3" i="5"/>
  <c r="U3" i="5"/>
  <c r="T3" i="5"/>
  <c r="S3" i="5"/>
  <c r="R3" i="5"/>
  <c r="Q3" i="5"/>
  <c r="P3" i="5"/>
  <c r="O3" i="5"/>
  <c r="N3" i="5"/>
  <c r="M3" i="5"/>
  <c r="L3" i="5"/>
  <c r="L4" i="5" s="1"/>
  <c r="K3" i="5"/>
  <c r="J3" i="5"/>
  <c r="I3" i="5"/>
  <c r="H3" i="5"/>
  <c r="G3" i="5"/>
  <c r="F3" i="5"/>
  <c r="E3" i="5"/>
  <c r="D3" i="5"/>
  <c r="C3" i="5"/>
  <c r="B3" i="5"/>
  <c r="B4" i="5" s="1"/>
  <c r="B35" i="5" l="1"/>
  <c r="C35" i="5"/>
  <c r="AF18" i="5"/>
  <c r="AF29" i="5"/>
  <c r="M4" i="5"/>
  <c r="N4" i="5" s="1"/>
  <c r="O4" i="5" s="1"/>
  <c r="P4" i="5" s="1"/>
  <c r="Q4" i="5" s="1"/>
  <c r="R4" i="5" s="1"/>
  <c r="S4" i="5" s="1"/>
  <c r="T4" i="5" s="1"/>
  <c r="U4" i="5" s="1"/>
  <c r="V4" i="5" s="1"/>
  <c r="W4" i="5" s="1"/>
  <c r="X4" i="5" s="1"/>
  <c r="Y4" i="5" s="1"/>
  <c r="Z4" i="5" s="1"/>
  <c r="AA4" i="5" s="1"/>
  <c r="AB4" i="5" s="1"/>
  <c r="AC4" i="5" s="1"/>
  <c r="AD4" i="5" s="1"/>
  <c r="AE4" i="5" s="1"/>
  <c r="C4" i="5"/>
  <c r="D4" i="5" s="1"/>
  <c r="AF27" i="5"/>
  <c r="L29" i="5"/>
  <c r="B7" i="5"/>
  <c r="AF16" i="5"/>
  <c r="B20" i="5"/>
  <c r="B16" i="5"/>
  <c r="L18" i="5" s="1"/>
  <c r="C16" i="5"/>
  <c r="D16" i="5" s="1"/>
  <c r="B3" i="2"/>
  <c r="D35" i="5" l="1"/>
  <c r="A91" i="5"/>
  <c r="A94" i="5"/>
  <c r="A92" i="5"/>
  <c r="A93" i="5"/>
  <c r="A90" i="5"/>
  <c r="A95" i="5"/>
  <c r="A96" i="5"/>
  <c r="E16" i="5"/>
  <c r="F16" i="5" s="1"/>
  <c r="G16" i="5" s="1"/>
  <c r="M16" i="5"/>
  <c r="N16" i="5" s="1"/>
  <c r="O16" i="5" s="1"/>
  <c r="P16" i="5" s="1"/>
  <c r="Q16" i="5" s="1"/>
  <c r="R16" i="5" s="1"/>
  <c r="S16" i="5" s="1"/>
  <c r="T16" i="5" s="1"/>
  <c r="U16" i="5" s="1"/>
  <c r="V16" i="5" s="1"/>
  <c r="W16" i="5" s="1"/>
  <c r="X16" i="5" s="1"/>
  <c r="Y16" i="5" s="1"/>
  <c r="Z16" i="5" s="1"/>
  <c r="AA16" i="5" s="1"/>
  <c r="AB16" i="5" s="1"/>
  <c r="AC16" i="5" s="1"/>
  <c r="AD16" i="5" s="1"/>
  <c r="AE16" i="5" s="1"/>
  <c r="N27" i="5"/>
  <c r="E4" i="5"/>
  <c r="F4" i="5" s="1"/>
  <c r="G4" i="5" s="1"/>
  <c r="H4" i="5" s="1"/>
  <c r="I4" i="5" s="1"/>
  <c r="J4" i="5" s="1"/>
  <c r="K4" i="5" s="1"/>
  <c r="O27" i="5" l="1"/>
  <c r="N35" i="5"/>
  <c r="E27" i="5"/>
  <c r="F27" i="5" s="1"/>
  <c r="H16" i="5"/>
  <c r="I16" i="5" s="1"/>
  <c r="J16" i="5" s="1"/>
  <c r="K16" i="5" s="1"/>
  <c r="B6" i="5"/>
  <c r="P27" i="5" l="1"/>
  <c r="O35" i="5"/>
  <c r="E35" i="5"/>
  <c r="G27" i="5"/>
  <c r="G35" i="5" s="1"/>
  <c r="F35" i="5"/>
  <c r="B18" i="5"/>
  <c r="C3" i="2"/>
  <c r="D3" i="2"/>
  <c r="E3" i="2"/>
  <c r="F3" i="2"/>
  <c r="H3" i="2"/>
  <c r="I3" i="2"/>
  <c r="J3" i="2"/>
  <c r="K3" i="2"/>
  <c r="L3" i="2"/>
  <c r="L4" i="2" s="1"/>
  <c r="M3" i="2"/>
  <c r="N3" i="2"/>
  <c r="O3" i="2"/>
  <c r="P3" i="2"/>
  <c r="Q3" i="2"/>
  <c r="R3" i="2"/>
  <c r="S3" i="2"/>
  <c r="T3" i="2"/>
  <c r="U3" i="2"/>
  <c r="V3" i="2"/>
  <c r="W3" i="2"/>
  <c r="X3" i="2"/>
  <c r="Y3" i="2"/>
  <c r="Z3" i="2"/>
  <c r="AA3" i="2"/>
  <c r="AB3" i="2"/>
  <c r="AC3" i="2"/>
  <c r="AD3" i="2"/>
  <c r="AE3" i="2"/>
  <c r="AF3" i="2"/>
  <c r="Q27" i="5" l="1"/>
  <c r="P35" i="5"/>
  <c r="H27" i="5"/>
  <c r="M4" i="2"/>
  <c r="N4" i="2" s="1"/>
  <c r="O4" i="2" s="1"/>
  <c r="P4" i="2" s="1"/>
  <c r="Q4" i="2" s="1"/>
  <c r="R4" i="2" s="1"/>
  <c r="S4" i="2" s="1"/>
  <c r="T4" i="2" s="1"/>
  <c r="U4" i="2" s="1"/>
  <c r="V4" i="2" s="1"/>
  <c r="W4" i="2" s="1"/>
  <c r="X4" i="2" s="1"/>
  <c r="Y4" i="2" s="1"/>
  <c r="Z4" i="2" s="1"/>
  <c r="AA4" i="2" s="1"/>
  <c r="AB4" i="2" s="1"/>
  <c r="AC4" i="2" s="1"/>
  <c r="AD4" i="2" s="1"/>
  <c r="AE4" i="2" s="1"/>
  <c r="R27" i="5" l="1"/>
  <c r="Q35" i="5"/>
  <c r="I27" i="5"/>
  <c r="H35" i="5"/>
  <c r="C4" i="2"/>
  <c r="D4" i="2" s="1"/>
  <c r="S27" i="5" l="1"/>
  <c r="R35" i="5"/>
  <c r="J27" i="5"/>
  <c r="I35" i="5"/>
  <c r="E4" i="2"/>
  <c r="F4" i="2" s="1"/>
  <c r="G4" i="2" s="1"/>
  <c r="T27" i="5" l="1"/>
  <c r="S35" i="5"/>
  <c r="K27" i="5"/>
  <c r="J35" i="5"/>
  <c r="H4" i="2"/>
  <c r="U27" i="5" l="1"/>
  <c r="T35" i="5"/>
  <c r="K35" i="5"/>
  <c r="I4" i="2"/>
  <c r="J4" i="2" s="1"/>
  <c r="K4" i="2" s="1"/>
  <c r="V27" i="5" l="1"/>
  <c r="U35" i="5"/>
  <c r="W27" i="5" l="1"/>
  <c r="V35" i="5"/>
  <c r="X27" i="5" l="1"/>
  <c r="W35" i="5"/>
  <c r="Y27" i="5" l="1"/>
  <c r="X35" i="5"/>
  <c r="Z27" i="5" l="1"/>
  <c r="Y35" i="5"/>
  <c r="AA27" i="5" l="1"/>
  <c r="Z35" i="5"/>
  <c r="AB27" i="5" l="1"/>
  <c r="AA35" i="5"/>
  <c r="AC27" i="5" l="1"/>
  <c r="AB35" i="5"/>
  <c r="AD27" i="5" l="1"/>
  <c r="AC35" i="5"/>
  <c r="AE27" i="5" l="1"/>
  <c r="AD35" i="5"/>
  <c r="AE35" i="5" l="1"/>
  <c r="B29" i="5"/>
  <c r="B30" i="5" s="1"/>
  <c r="A84" i="5" l="1"/>
  <c r="A85" i="5"/>
  <c r="A80" i="5"/>
  <c r="A81" i="5"/>
  <c r="A82" i="5"/>
  <c r="A86" i="5"/>
  <c r="A83" i="5"/>
</calcChain>
</file>

<file path=xl/sharedStrings.xml><?xml version="1.0" encoding="utf-8"?>
<sst xmlns="http://schemas.openxmlformats.org/spreadsheetml/2006/main" count="314" uniqueCount="151">
  <si>
    <t>UK - Emission balances</t>
  </si>
  <si>
    <t>[kt CO2]</t>
  </si>
  <si>
    <t>Total emissions</t>
  </si>
  <si>
    <t>From Transformation input</t>
  </si>
  <si>
    <t>Transformation input - Conventional Thermal Power Stations</t>
  </si>
  <si>
    <t>Transformation input in Electricity-only Plants</t>
  </si>
  <si>
    <t>Transformation input in CHP Plants</t>
  </si>
  <si>
    <t>Transformation input - District Heating Plants</t>
  </si>
  <si>
    <t>From Consumption in Energy Sector</t>
  </si>
  <si>
    <t>Consumption in Petroleum Refineries</t>
  </si>
  <si>
    <t>Consumption in Primary energy production sectors</t>
  </si>
  <si>
    <t>Consumption in Coke ovens and Blast Furnace</t>
  </si>
  <si>
    <t>Other energy branches</t>
  </si>
  <si>
    <t>From Final Energy Consumption</t>
  </si>
  <si>
    <t>Industry</t>
  </si>
  <si>
    <t>Iron and Steel</t>
  </si>
  <si>
    <t>Iron and Steel - Integrated steelworks</t>
  </si>
  <si>
    <t>Iron and Steel - Electric arc</t>
  </si>
  <si>
    <t>Iron and Steel - Direct Reduced Iron (DRI) and Iron ore (EAF)</t>
  </si>
  <si>
    <t>Iron and Steel - Alkaline electrolysis</t>
  </si>
  <si>
    <t>Non-Ferrous Metals</t>
  </si>
  <si>
    <t>Alumina production</t>
  </si>
  <si>
    <t>Aluminium production - Primary</t>
  </si>
  <si>
    <t>Aluminium production - Secondary</t>
  </si>
  <si>
    <t>Other non-ferrous metals</t>
  </si>
  <si>
    <t>Chemicals Industry</t>
  </si>
  <si>
    <t>Basic chemicals</t>
  </si>
  <si>
    <t>Other chemicals</t>
  </si>
  <si>
    <t>Basic pharmaceutical products</t>
  </si>
  <si>
    <t>Non-Metallic Mineral Products</t>
  </si>
  <si>
    <t>Cement (incl. lime)</t>
  </si>
  <si>
    <t>Ceramics &amp; other non-metallic minerals</t>
  </si>
  <si>
    <t>Glass production</t>
  </si>
  <si>
    <t>Pulp, paper and printing</t>
  </si>
  <si>
    <t>Pulp production</t>
  </si>
  <si>
    <t>Paper production</t>
  </si>
  <si>
    <t>Printing and reproduction of recorded media</t>
  </si>
  <si>
    <t>Food, Beverages and Tobacco</t>
  </si>
  <si>
    <t>Transport Equipment</t>
  </si>
  <si>
    <t>Machinery Equipment</t>
  </si>
  <si>
    <t>Textiles and Leather</t>
  </si>
  <si>
    <t>Wood and Wood Products</t>
  </si>
  <si>
    <t>Other Industrial Sectors</t>
  </si>
  <si>
    <t>Domestic</t>
  </si>
  <si>
    <t>Residential</t>
  </si>
  <si>
    <t>Services</t>
  </si>
  <si>
    <t>Agriculture, Forestry and Fishing</t>
  </si>
  <si>
    <t>Transport</t>
  </si>
  <si>
    <t>Road</t>
  </si>
  <si>
    <t>Road transport - Powered 2-wheelers</t>
  </si>
  <si>
    <t>Road transport - Private cars</t>
  </si>
  <si>
    <t>Road transport - Buses and coaches</t>
  </si>
  <si>
    <t>Road transport - Light commercial vehicles</t>
  </si>
  <si>
    <t>Road transport - Heavy goods vehicles - Domestic</t>
  </si>
  <si>
    <t>Road transport - Heavy goods vehicles - International</t>
  </si>
  <si>
    <t>Rail</t>
  </si>
  <si>
    <t>Rail transport - Conventional passenger transport</t>
  </si>
  <si>
    <t>Rail transport - High speed</t>
  </si>
  <si>
    <t>Rail transport - Metro</t>
  </si>
  <si>
    <t>Rail transport - Conventional freight transport</t>
  </si>
  <si>
    <t>Aviation</t>
  </si>
  <si>
    <t>Domestic aviation</t>
  </si>
  <si>
    <t>Intra-EU passenger aviation</t>
  </si>
  <si>
    <t>Extra-EU passenger aviation</t>
  </si>
  <si>
    <t>Intra-EU freight aviation</t>
  </si>
  <si>
    <t>Extra-EU freight aviation</t>
  </si>
  <si>
    <t>Coastal Shipping and Inland Waterways</t>
  </si>
  <si>
    <t>Domestic coastal shipping</t>
  </si>
  <si>
    <t>Inland waterways</t>
  </si>
  <si>
    <t>Consumption in Pipeline transport</t>
  </si>
  <si>
    <t>Process emissions</t>
  </si>
  <si>
    <t>Aluminium production</t>
  </si>
  <si>
    <t>Solvent use and other process emissions</t>
  </si>
  <si>
    <t>Fugitive emissions from fuels</t>
  </si>
  <si>
    <t>Agriculture (3)</t>
  </si>
  <si>
    <t>Waste management (5)</t>
  </si>
  <si>
    <t>International Marine Bunkers</t>
  </si>
  <si>
    <t>EU28 - Emission balances</t>
  </si>
  <si>
    <t xml:space="preserve"> </t>
  </si>
  <si>
    <t>EU28 - Overview</t>
  </si>
  <si>
    <t>Total CO2 emissions (kt CO2)</t>
  </si>
  <si>
    <t>Demand side</t>
  </si>
  <si>
    <t>Services and Agriculture</t>
  </si>
  <si>
    <t>Energy sector</t>
  </si>
  <si>
    <t>Power generation</t>
  </si>
  <si>
    <t>District heating</t>
  </si>
  <si>
    <t>Energy branch</t>
  </si>
  <si>
    <t>Process and other emissions</t>
  </si>
  <si>
    <t>UK - Overview</t>
  </si>
  <si>
    <t>EU27 Estimates</t>
  </si>
  <si>
    <t>EU28 to EU27 Scaling Factor</t>
  </si>
  <si>
    <t>Calculations for Original Initiative Emissions Savings:</t>
  </si>
  <si>
    <t>(MMT CO2)</t>
  </si>
  <si>
    <t>BAU</t>
  </si>
  <si>
    <t>EU Green New Deal</t>
  </si>
  <si>
    <t>**</t>
  </si>
  <si>
    <t>Total Reductions</t>
  </si>
  <si>
    <t>** originally calculated as a 55% reduction from BAU?**</t>
  </si>
  <si>
    <t>Annual (2030)</t>
  </si>
  <si>
    <t>Updated Calculations - JE 11-12-21:</t>
  </si>
  <si>
    <t>EU-28</t>
  </si>
  <si>
    <t xml:space="preserve">Adjust 2030 target to 2,543 (55% below 1990); add non CO2 gases; update to 2022-2050 </t>
  </si>
  <si>
    <t>BAU (with UK)</t>
  </si>
  <si>
    <t>below 2020</t>
  </si>
  <si>
    <t>BAU reduction 2030 -&gt; 2050</t>
  </si>
  <si>
    <t>all gases</t>
  </si>
  <si>
    <t>Alternate</t>
  </si>
  <si>
    <t>Annual Reduction</t>
  </si>
  <si>
    <t>EU-27</t>
  </si>
  <si>
    <r>
      <t xml:space="preserve">Adjust 2030 target to 2,120 (55% below 1990 of EU-27); add non CO2 gases; update to 2022-2050, </t>
    </r>
    <r>
      <rPr>
        <b/>
        <sz val="11"/>
        <color theme="0"/>
        <rFont val="Calibri"/>
        <family val="2"/>
        <scheme val="minor"/>
      </rPr>
      <t>remove UK</t>
    </r>
  </si>
  <si>
    <t>BAU (without UK)</t>
  </si>
  <si>
    <t>2022-2050</t>
  </si>
  <si>
    <t>Setting for 2050, as reduction from 2030</t>
  </si>
  <si>
    <t>Annual Reductions (all years)</t>
  </si>
  <si>
    <t>JE Notes / Sources</t>
  </si>
  <si>
    <t>EU-28 1990 Emissions</t>
  </si>
  <si>
    <t>https://www.eea.europa.eu/data-and-maps/data/data-viewers/greenhouse-gases-viewer</t>
  </si>
  <si>
    <t>5538 MMt CO2e</t>
  </si>
  <si>
    <r>
      <rPr>
        <b/>
        <sz val="11"/>
        <color theme="1"/>
        <rFont val="Calibri"/>
        <family val="2"/>
        <scheme val="minor"/>
      </rPr>
      <t>(includes LU?)</t>
    </r>
    <r>
      <rPr>
        <sz val="11"/>
        <color theme="1"/>
        <rFont val="Calibri"/>
        <family val="2"/>
        <scheme val="minor"/>
      </rPr>
      <t>, includes UK</t>
    </r>
  </si>
  <si>
    <t>55% below 1990 (with UK)</t>
  </si>
  <si>
    <t>EU-27 1990 Emissions</t>
  </si>
  <si>
    <t>4713 MMt CO2e</t>
  </si>
  <si>
    <t>excludes LU, excludes UK</t>
  </si>
  <si>
    <t>55% below 1990 (without UK)</t>
  </si>
  <si>
    <t>Sectors included: Total net emissions with international aviation</t>
  </si>
  <si>
    <t>BAU is from Potencia's "Central" Scenario - assumes no additional policies after 2017, though continued evolution of existing policies such as the emissions trading system and carbon prices</t>
  </si>
  <si>
    <t>For example, the Clean Energy for All Europeans Package with its 2030 energy and climate targets, the phase IV of the EU Emission Trading System, CO2 emissions standards for new vehicles for 2025 and 2030, and other policy initiatives of the three Mobility Packages are not incorporated in the Central scenario.</t>
  </si>
  <si>
    <t>Share of Other gases</t>
  </si>
  <si>
    <t>EU GHG Viewer EU27 + UK</t>
  </si>
  <si>
    <t>2019 data - all in Gt  CO2e</t>
  </si>
  <si>
    <t>CO2</t>
  </si>
  <si>
    <t>CH4</t>
  </si>
  <si>
    <t>N2O</t>
  </si>
  <si>
    <t>fourinated gases</t>
  </si>
  <si>
    <t>other gases are 18% of total</t>
  </si>
  <si>
    <t>In the EU, 53% of anthropogenic methane emissions come from agriculture, 26% from waste and 19% from energy 11</t>
  </si>
  <si>
    <t>Disaggregation into sectors - For CI Quantitative Story (not relevant for Initiative)</t>
  </si>
  <si>
    <t>Assume savings are distributed evenly across sectors</t>
  </si>
  <si>
    <t>BAU emissions by sector - from Potencia Central scenario (EU-28) (MMt)</t>
  </si>
  <si>
    <t>*need to update to remove UK</t>
  </si>
  <si>
    <t>District Heat</t>
  </si>
  <si>
    <t>*need to update to cinsider the varying reductions included in each sectors BAU</t>
  </si>
  <si>
    <t>Water &amp; waste</t>
  </si>
  <si>
    <t>Agriculture</t>
  </si>
  <si>
    <t>Domestic / services (minus ag forestry fishing)</t>
  </si>
  <si>
    <t>Transport (all transport)</t>
  </si>
  <si>
    <t>Electricity &amp; CHP</t>
  </si>
  <si>
    <t>Industry (direct + process + direct energy consumption in facilities+ fugitive emissions from fuels)</t>
  </si>
  <si>
    <t>Weighted Savings 2022-2050 (MMt)</t>
  </si>
  <si>
    <t>Weighted Savings 2030 (MMt)</t>
  </si>
  <si>
    <t>Calculations for Original Initiative Emissions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</si>
</sst>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quot;-&quot;"/>
    <numFmt numFmtId="166" formatCode="_(* #,##0_);_(* \(#,##0\);_(* &quot;-&quot;??_);_(@_)"/>
    <numFmt numFmtId="167" formatCode="#,##0;\-#,##0;&quot;-&quot;"/>
    <numFmt numFmtId="168" formatCode="#,##0.00;\-#,##0.00;&quot;-&quot;"/>
  </numFmts>
  <fonts count="23" x14ac:knownFonts="1">
    <font>
      <sz val="11"/>
      <color theme="1"/>
      <name val="Calibri"/>
      <family val="2"/>
      <scheme val="minor"/>
    </font>
    <font>
      <b/>
      <sz val="11"/>
      <color theme="1"/>
      <name val="Calibri"/>
      <family val="2"/>
      <scheme val="minor"/>
    </font>
    <font>
      <sz val="10"/>
      <name val="Arial"/>
      <family val="2"/>
      <charset val="161"/>
    </font>
    <font>
      <b/>
      <sz val="10"/>
      <color theme="9" tint="-0.249977111117893"/>
      <name val="Calibri"/>
      <family val="2"/>
      <scheme val="minor"/>
    </font>
    <font>
      <b/>
      <sz val="8"/>
      <name val="Calibri"/>
      <family val="2"/>
      <scheme val="minor"/>
    </font>
    <font>
      <sz val="8"/>
      <name val="Calibri"/>
      <family val="2"/>
      <scheme val="minor"/>
    </font>
    <font>
      <b/>
      <sz val="8"/>
      <color indexed="8"/>
      <name val="Calibri"/>
      <family val="2"/>
      <scheme val="minor"/>
    </font>
    <font>
      <sz val="8"/>
      <color indexed="8"/>
      <name val="Calibri"/>
      <family val="2"/>
      <scheme val="minor"/>
    </font>
    <font>
      <sz val="8"/>
      <color indexed="16"/>
      <name val="Calibri"/>
      <family val="2"/>
      <scheme val="minor"/>
    </font>
    <font>
      <sz val="8"/>
      <color indexed="21"/>
      <name val="Calibri"/>
      <family val="2"/>
      <scheme val="minor"/>
    </font>
    <font>
      <sz val="8"/>
      <color indexed="12"/>
      <name val="Calibri"/>
      <family val="2"/>
      <scheme val="minor"/>
    </font>
    <font>
      <sz val="8"/>
      <color rgb="FF333333"/>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9"/>
      <color theme="1"/>
      <name val="Calibri"/>
      <family val="2"/>
      <scheme val="minor"/>
    </font>
    <font>
      <i/>
      <sz val="11"/>
      <color theme="1"/>
      <name val="Calibri"/>
      <family val="2"/>
      <scheme val="minor"/>
    </font>
    <font>
      <sz val="11"/>
      <color theme="3" tint="0.39997558519241921"/>
      <name val="Calibri"/>
      <family val="2"/>
      <scheme val="minor"/>
    </font>
    <font>
      <b/>
      <sz val="14"/>
      <color theme="0"/>
      <name val="Calibri"/>
      <family val="2"/>
      <scheme val="minor"/>
    </font>
    <font>
      <sz val="11"/>
      <name val="Calibri"/>
      <family val="2"/>
      <scheme val="minor"/>
    </font>
    <font>
      <b/>
      <sz val="8"/>
      <color rgb="FF002060"/>
      <name val="Calibri"/>
      <family val="2"/>
      <scheme val="minor"/>
    </font>
    <font>
      <i/>
      <sz val="8"/>
      <color rgb="FF00206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7">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hair">
        <color auto="1"/>
      </bottom>
      <diagonal/>
    </border>
    <border>
      <left/>
      <right/>
      <top style="hair">
        <color auto="1"/>
      </top>
      <bottom style="hair">
        <color auto="1"/>
      </bottom>
      <diagonal/>
    </border>
    <border>
      <left/>
      <right/>
      <top/>
      <bottom style="thin">
        <color indexed="64"/>
      </bottom>
      <diagonal/>
    </border>
    <border>
      <left/>
      <right/>
      <top/>
      <bottom style="hair">
        <color auto="1"/>
      </bottom>
      <diagonal/>
    </border>
  </borders>
  <cellStyleXfs count="5">
    <xf numFmtId="0" fontId="0" fillId="0" borderId="0"/>
    <xf numFmtId="0" fontId="2" fillId="0" borderId="0"/>
    <xf numFmtId="43" fontId="12" fillId="0" borderId="0" applyFont="0" applyFill="0" applyBorder="0" applyAlignment="0" applyProtection="0"/>
    <xf numFmtId="9" fontId="12" fillId="0" borderId="0" applyFont="0" applyFill="0" applyBorder="0" applyAlignment="0" applyProtection="0"/>
    <xf numFmtId="0" fontId="15" fillId="0" borderId="0" applyNumberFormat="0" applyFill="0" applyBorder="0" applyAlignment="0" applyProtection="0"/>
  </cellStyleXfs>
  <cellXfs count="83">
    <xf numFmtId="0" fontId="0" fillId="0" borderId="0" xfId="0"/>
    <xf numFmtId="0" fontId="3" fillId="2" borderId="1" xfId="1" applyFont="1" applyFill="1" applyBorder="1" applyAlignment="1">
      <alignment horizontal="left" vertical="center"/>
    </xf>
    <xf numFmtId="1" fontId="4" fillId="2" borderId="1" xfId="1" applyNumberFormat="1" applyFont="1" applyFill="1" applyBorder="1" applyAlignment="1">
      <alignment horizontal="center" vertical="center"/>
    </xf>
    <xf numFmtId="0" fontId="5" fillId="3" borderId="0" xfId="1" applyFont="1" applyFill="1" applyAlignment="1">
      <alignment vertical="center"/>
    </xf>
    <xf numFmtId="164" fontId="5" fillId="0" borderId="1" xfId="1" applyNumberFormat="1" applyFont="1" applyBorder="1" applyAlignment="1">
      <alignment vertical="center"/>
    </xf>
    <xf numFmtId="1" fontId="5" fillId="3" borderId="1" xfId="1" applyNumberFormat="1" applyFont="1" applyFill="1" applyBorder="1" applyAlignment="1">
      <alignment vertical="center"/>
    </xf>
    <xf numFmtId="0" fontId="6" fillId="0" borderId="2" xfId="0" applyFont="1" applyBorder="1"/>
    <xf numFmtId="165" fontId="6" fillId="0" borderId="2" xfId="0" applyNumberFormat="1" applyFont="1" applyBorder="1"/>
    <xf numFmtId="0" fontId="7" fillId="0" borderId="2" xfId="0" applyFont="1" applyBorder="1" applyAlignment="1">
      <alignment horizontal="left" indent="1"/>
    </xf>
    <xf numFmtId="165" fontId="7" fillId="0" borderId="2" xfId="0" applyNumberFormat="1" applyFont="1" applyBorder="1"/>
    <xf numFmtId="0" fontId="8" fillId="0" borderId="0" xfId="0" applyFont="1" applyAlignment="1">
      <alignment horizontal="left" indent="2"/>
    </xf>
    <xf numFmtId="165" fontId="8" fillId="0" borderId="0" xfId="0" applyNumberFormat="1" applyFont="1"/>
    <xf numFmtId="0" fontId="9" fillId="0" borderId="3" xfId="0" applyFont="1" applyBorder="1" applyAlignment="1">
      <alignment horizontal="left" indent="2"/>
    </xf>
    <xf numFmtId="165" fontId="9" fillId="0" borderId="3" xfId="0" applyNumberFormat="1" applyFont="1" applyBorder="1"/>
    <xf numFmtId="0" fontId="10" fillId="0" borderId="0" xfId="0" applyFont="1" applyAlignment="1">
      <alignment horizontal="left" indent="3"/>
    </xf>
    <xf numFmtId="165" fontId="10" fillId="0" borderId="0" xfId="0" applyNumberFormat="1" applyFont="1"/>
    <xf numFmtId="0" fontId="11" fillId="0" borderId="0" xfId="0" applyFont="1" applyAlignment="1">
      <alignment horizontal="left" indent="4"/>
    </xf>
    <xf numFmtId="165" fontId="11" fillId="0" borderId="0" xfId="0" applyNumberFormat="1" applyFont="1"/>
    <xf numFmtId="0" fontId="9" fillId="0" borderId="4" xfId="0" applyFont="1" applyBorder="1" applyAlignment="1">
      <alignment horizontal="left" indent="2"/>
    </xf>
    <xf numFmtId="165" fontId="9" fillId="0" borderId="4" xfId="0" applyNumberFormat="1" applyFont="1" applyBorder="1"/>
    <xf numFmtId="0" fontId="10" fillId="0" borderId="5" xfId="0" applyFont="1" applyBorder="1" applyAlignment="1">
      <alignment horizontal="left" indent="3"/>
    </xf>
    <xf numFmtId="165" fontId="10" fillId="0" borderId="5" xfId="0" applyNumberFormat="1" applyFont="1" applyBorder="1"/>
    <xf numFmtId="0" fontId="10" fillId="0" borderId="0" xfId="0" applyFont="1" applyAlignment="1">
      <alignment horizontal="left" indent="2"/>
    </xf>
    <xf numFmtId="0" fontId="11" fillId="0" borderId="0" xfId="0" applyFont="1" applyAlignment="1">
      <alignment horizontal="left" indent="3"/>
    </xf>
    <xf numFmtId="0" fontId="10" fillId="0" borderId="6" xfId="0" applyFont="1" applyBorder="1" applyAlignment="1">
      <alignment horizontal="left" indent="2"/>
    </xf>
    <xf numFmtId="165" fontId="10" fillId="0" borderId="6" xfId="0" applyNumberFormat="1" applyFont="1" applyBorder="1"/>
    <xf numFmtId="0" fontId="5" fillId="0" borderId="0" xfId="1" applyFont="1" applyAlignment="1">
      <alignment vertical="center"/>
    </xf>
    <xf numFmtId="0" fontId="9" fillId="0" borderId="0" xfId="0" applyFont="1" applyAlignment="1">
      <alignment horizontal="left" indent="3"/>
    </xf>
    <xf numFmtId="165" fontId="9" fillId="0" borderId="0" xfId="0" applyNumberFormat="1" applyFont="1"/>
    <xf numFmtId="0" fontId="7" fillId="0" borderId="1" xfId="0" applyFont="1" applyBorder="1" applyAlignment="1">
      <alignment horizontal="left" indent="1"/>
    </xf>
    <xf numFmtId="165" fontId="7" fillId="0" borderId="1" xfId="0" applyNumberFormat="1" applyFont="1" applyBorder="1"/>
    <xf numFmtId="0" fontId="7" fillId="0" borderId="0" xfId="0" applyFont="1" applyAlignment="1">
      <alignment horizontal="left" indent="1"/>
    </xf>
    <xf numFmtId="165" fontId="7" fillId="0" borderId="0" xfId="0" applyNumberFormat="1" applyFont="1"/>
    <xf numFmtId="0" fontId="7" fillId="0" borderId="5" xfId="0" applyFont="1" applyBorder="1" applyAlignment="1">
      <alignment horizontal="left" indent="1"/>
    </xf>
    <xf numFmtId="165" fontId="7" fillId="0" borderId="5" xfId="0" applyNumberFormat="1" applyFont="1" applyBorder="1"/>
    <xf numFmtId="0" fontId="1" fillId="0" borderId="0" xfId="0" applyFont="1"/>
    <xf numFmtId="0" fontId="15" fillId="0" borderId="0" xfId="4"/>
    <xf numFmtId="9" fontId="0" fillId="0" borderId="0" xfId="3" applyFont="1"/>
    <xf numFmtId="0" fontId="10" fillId="0" borderId="0" xfId="0" applyFont="1" applyAlignment="1">
      <alignment horizontal="left" indent="4"/>
    </xf>
    <xf numFmtId="0" fontId="8" fillId="0" borderId="2" xfId="0" applyFont="1" applyBorder="1" applyAlignment="1">
      <alignment horizontal="left"/>
    </xf>
    <xf numFmtId="165" fontId="8" fillId="0" borderId="2" xfId="0" applyNumberFormat="1" applyFont="1" applyBorder="1"/>
    <xf numFmtId="0" fontId="0" fillId="4" borderId="0" xfId="0" applyFill="1"/>
    <xf numFmtId="0" fontId="16" fillId="0" borderId="0" xfId="0" applyFont="1" applyAlignment="1">
      <alignment vertical="center"/>
    </xf>
    <xf numFmtId="0" fontId="15" fillId="0" borderId="0" xfId="4" applyAlignment="1">
      <alignment vertical="center"/>
    </xf>
    <xf numFmtId="166" fontId="1" fillId="4" borderId="0" xfId="2" applyNumberFormat="1" applyFont="1" applyFill="1"/>
    <xf numFmtId="9" fontId="0" fillId="0" borderId="0" xfId="0" applyNumberFormat="1"/>
    <xf numFmtId="164" fontId="0" fillId="4" borderId="0" xfId="0" applyNumberFormat="1" applyFill="1"/>
    <xf numFmtId="166" fontId="1" fillId="0" borderId="0" xfId="2" applyNumberFormat="1" applyFont="1" applyFill="1"/>
    <xf numFmtId="1" fontId="0" fillId="0" borderId="0" xfId="0" applyNumberFormat="1"/>
    <xf numFmtId="0" fontId="18" fillId="0" borderId="0" xfId="0" applyFont="1"/>
    <xf numFmtId="0" fontId="0" fillId="5" borderId="0" xfId="0" applyFill="1"/>
    <xf numFmtId="0" fontId="19" fillId="5" borderId="0" xfId="0" applyFont="1" applyFill="1"/>
    <xf numFmtId="0" fontId="14" fillId="5" borderId="0" xfId="0" applyFont="1" applyFill="1"/>
    <xf numFmtId="0" fontId="13" fillId="5" borderId="0" xfId="0" applyFont="1" applyFill="1"/>
    <xf numFmtId="9" fontId="17" fillId="0" borderId="0" xfId="3" applyFont="1"/>
    <xf numFmtId="0" fontId="17" fillId="0" borderId="0" xfId="0" applyFont="1"/>
    <xf numFmtId="9" fontId="0" fillId="6" borderId="0" xfId="0" applyNumberFormat="1" applyFill="1"/>
    <xf numFmtId="0" fontId="0" fillId="6" borderId="0" xfId="0" applyFill="1"/>
    <xf numFmtId="164" fontId="0" fillId="6" borderId="0" xfId="0" applyNumberFormat="1" applyFill="1"/>
    <xf numFmtId="9" fontId="0" fillId="6" borderId="0" xfId="3" applyFont="1" applyFill="1"/>
    <xf numFmtId="3" fontId="0" fillId="0" borderId="0" xfId="0" applyNumberFormat="1"/>
    <xf numFmtId="166" fontId="0" fillId="0" borderId="0" xfId="0" applyNumberFormat="1"/>
    <xf numFmtId="0" fontId="20" fillId="0" borderId="0" xfId="0" applyFont="1" applyAlignment="1">
      <alignment horizontal="center"/>
    </xf>
    <xf numFmtId="0" fontId="0" fillId="0" borderId="0" xfId="0" applyAlignment="1">
      <alignment horizontal="center"/>
    </xf>
    <xf numFmtId="3" fontId="0" fillId="0" borderId="0" xfId="0" applyNumberFormat="1" applyAlignment="1">
      <alignment horizontal="center"/>
    </xf>
    <xf numFmtId="0" fontId="21" fillId="7" borderId="2" xfId="1" applyFont="1" applyFill="1" applyBorder="1" applyAlignment="1">
      <alignment horizontal="left" vertical="center"/>
    </xf>
    <xf numFmtId="167" fontId="5" fillId="7" borderId="2" xfId="1" applyNumberFormat="1" applyFont="1" applyFill="1" applyBorder="1" applyAlignment="1">
      <alignment vertical="center"/>
    </xf>
    <xf numFmtId="0" fontId="22" fillId="8" borderId="2" xfId="1" applyFont="1" applyFill="1" applyBorder="1" applyAlignment="1">
      <alignment horizontal="left" vertical="center" indent="1"/>
    </xf>
    <xf numFmtId="167" fontId="5" fillId="8" borderId="2" xfId="1" applyNumberFormat="1" applyFont="1" applyFill="1" applyBorder="1" applyAlignment="1">
      <alignment vertical="center"/>
    </xf>
    <xf numFmtId="0" fontId="5" fillId="0" borderId="1" xfId="1" applyFont="1" applyBorder="1" applyAlignment="1">
      <alignment horizontal="left" vertical="center" indent="2"/>
    </xf>
    <xf numFmtId="167" fontId="5" fillId="0" borderId="1" xfId="1" applyNumberFormat="1" applyFont="1" applyBorder="1" applyAlignment="1">
      <alignment vertical="center"/>
    </xf>
    <xf numFmtId="0" fontId="5" fillId="0" borderId="0" xfId="1" applyFont="1" applyAlignment="1">
      <alignment horizontal="left" vertical="center" indent="2"/>
    </xf>
    <xf numFmtId="167" fontId="5" fillId="0" borderId="0" xfId="1" applyNumberFormat="1" applyFont="1" applyAlignment="1">
      <alignment vertical="center"/>
    </xf>
    <xf numFmtId="0" fontId="5" fillId="0" borderId="5" xfId="1" applyFont="1" applyBorder="1" applyAlignment="1">
      <alignment horizontal="left" vertical="center" indent="2"/>
    </xf>
    <xf numFmtId="167" fontId="5" fillId="0" borderId="5" xfId="1" applyNumberFormat="1" applyFont="1" applyBorder="1" applyAlignment="1">
      <alignment vertical="center"/>
    </xf>
    <xf numFmtId="1" fontId="4" fillId="2" borderId="2" xfId="1" applyNumberFormat="1" applyFont="1" applyFill="1" applyBorder="1" applyAlignment="1">
      <alignment horizontal="center" vertical="center"/>
    </xf>
    <xf numFmtId="0" fontId="3" fillId="2" borderId="2" xfId="1" applyFont="1" applyFill="1" applyBorder="1" applyAlignment="1">
      <alignment horizontal="left" vertical="center"/>
    </xf>
    <xf numFmtId="168" fontId="5" fillId="7" borderId="2" xfId="1" applyNumberFormat="1" applyFont="1" applyFill="1" applyBorder="1" applyAlignment="1">
      <alignment horizontal="center" vertical="center"/>
    </xf>
    <xf numFmtId="168" fontId="5" fillId="8" borderId="2" xfId="1" applyNumberFormat="1" applyFont="1" applyFill="1" applyBorder="1" applyAlignment="1">
      <alignment horizontal="center" vertical="center"/>
    </xf>
    <xf numFmtId="168" fontId="5" fillId="0" borderId="1" xfId="1" applyNumberFormat="1" applyFont="1" applyBorder="1" applyAlignment="1">
      <alignment horizontal="center" vertical="center"/>
    </xf>
    <xf numFmtId="168" fontId="5" fillId="0" borderId="0" xfId="1" applyNumberFormat="1" applyFont="1" applyAlignment="1">
      <alignment horizontal="center" vertical="center"/>
    </xf>
    <xf numFmtId="168" fontId="5" fillId="0" borderId="5" xfId="1" applyNumberFormat="1" applyFont="1" applyBorder="1" applyAlignment="1">
      <alignment horizontal="center" vertical="center"/>
    </xf>
    <xf numFmtId="43" fontId="0" fillId="0" borderId="0" xfId="0" applyNumberFormat="1"/>
  </cellXfs>
  <cellStyles count="5">
    <cellStyle name="Comma" xfId="2" builtinId="3"/>
    <cellStyle name="Hyperlink" xfId="4" builtinId="8"/>
    <cellStyle name="Normal" xfId="0" builtinId="0"/>
    <cellStyle name="Normal 2" xfId="1" xr:uid="{CD1B7FBB-EFF9-4B5A-BBE0-62985C45111D}"/>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EU-28 BAU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[1]Emissions!$B$3:$AZ$3</c:f>
              <c:numCache>
                <c:formatCode>General</c:formatCode>
                <c:ptCount val="51"/>
                <c:pt idx="0">
                  <c:v>4289361.4560373053</c:v>
                </c:pt>
                <c:pt idx="1">
                  <c:v>4344153.9864540836</c:v>
                </c:pt>
                <c:pt idx="2">
                  <c:v>4326133.8813156765</c:v>
                </c:pt>
                <c:pt idx="3">
                  <c:v>4438587.422754921</c:v>
                </c:pt>
                <c:pt idx="4">
                  <c:v>4456229.602789199</c:v>
                </c:pt>
                <c:pt idx="5">
                  <c:v>4439933.8578083757</c:v>
                </c:pt>
                <c:pt idx="6">
                  <c:v>4459947.7555361977</c:v>
                </c:pt>
                <c:pt idx="7">
                  <c:v>4413490.1483775424</c:v>
                </c:pt>
                <c:pt idx="8">
                  <c:v>4309767.4081869107</c:v>
                </c:pt>
                <c:pt idx="9">
                  <c:v>3936185.6314206044</c:v>
                </c:pt>
                <c:pt idx="10">
                  <c:v>4070329.0334627321</c:v>
                </c:pt>
                <c:pt idx="11">
                  <c:v>3922313.1204682579</c:v>
                </c:pt>
                <c:pt idx="12">
                  <c:v>3878720.2523724353</c:v>
                </c:pt>
                <c:pt idx="13">
                  <c:v>3790492.2561066579</c:v>
                </c:pt>
                <c:pt idx="14">
                  <c:v>3619279.9170345911</c:v>
                </c:pt>
                <c:pt idx="15">
                  <c:v>3657992.0813323432</c:v>
                </c:pt>
                <c:pt idx="16">
                  <c:v>3637865.9015786783</c:v>
                </c:pt>
                <c:pt idx="17">
                  <c:v>3634870.7395283575</c:v>
                </c:pt>
                <c:pt idx="18">
                  <c:v>3566358.7255224935</c:v>
                </c:pt>
                <c:pt idx="19">
                  <c:v>3503227.5098862755</c:v>
                </c:pt>
                <c:pt idx="20">
                  <c:v>3440075.5715210633</c:v>
                </c:pt>
                <c:pt idx="21">
                  <c:v>3410141.0021138489</c:v>
                </c:pt>
                <c:pt idx="22">
                  <c:v>3390135.7313771821</c:v>
                </c:pt>
                <c:pt idx="23">
                  <c:v>3370051.1855115863</c:v>
                </c:pt>
                <c:pt idx="24">
                  <c:v>3325782.9695431315</c:v>
                </c:pt>
                <c:pt idx="25">
                  <c:v>3288670.4097278561</c:v>
                </c:pt>
                <c:pt idx="26">
                  <c:v>3266426.4818689134</c:v>
                </c:pt>
                <c:pt idx="27">
                  <c:v>3234035.375558624</c:v>
                </c:pt>
                <c:pt idx="28">
                  <c:v>3225405.0646288954</c:v>
                </c:pt>
                <c:pt idx="29">
                  <c:v>3196701.7329313052</c:v>
                </c:pt>
                <c:pt idx="30">
                  <c:v>3151414.3430407518</c:v>
                </c:pt>
                <c:pt idx="31">
                  <c:v>3114445.0487150089</c:v>
                </c:pt>
                <c:pt idx="32">
                  <c:v>3065608.2505641025</c:v>
                </c:pt>
                <c:pt idx="33">
                  <c:v>3021956.643298456</c:v>
                </c:pt>
                <c:pt idx="34">
                  <c:v>2960337.3595663845</c:v>
                </c:pt>
                <c:pt idx="35">
                  <c:v>2911805.9587742249</c:v>
                </c:pt>
                <c:pt idx="36">
                  <c:v>2871583.1718241405</c:v>
                </c:pt>
                <c:pt idx="37">
                  <c:v>2808873.4799264763</c:v>
                </c:pt>
                <c:pt idx="38">
                  <c:v>2757378.6639728113</c:v>
                </c:pt>
                <c:pt idx="39">
                  <c:v>2701542.4090979993</c:v>
                </c:pt>
                <c:pt idx="40">
                  <c:v>2643246.7406375916</c:v>
                </c:pt>
                <c:pt idx="41">
                  <c:v>2596139.4220567918</c:v>
                </c:pt>
                <c:pt idx="42">
                  <c:v>2547339.1979247252</c:v>
                </c:pt>
                <c:pt idx="43">
                  <c:v>2495618.2794831935</c:v>
                </c:pt>
                <c:pt idx="44">
                  <c:v>2437758.8246644097</c:v>
                </c:pt>
                <c:pt idx="45">
                  <c:v>2385661.4238247038</c:v>
                </c:pt>
                <c:pt idx="46">
                  <c:v>2338685.6355418176</c:v>
                </c:pt>
                <c:pt idx="47">
                  <c:v>2274624.4217207259</c:v>
                </c:pt>
                <c:pt idx="48">
                  <c:v>2230456.1952505778</c:v>
                </c:pt>
                <c:pt idx="49">
                  <c:v>2176398.7066795467</c:v>
                </c:pt>
                <c:pt idx="50">
                  <c:v>2120646.1902104486</c:v>
                </c:pt>
              </c:numCache>
            </c:numRef>
          </c:val>
          <c:smooth val="0"/>
          <c:extLst>
            <c:ext xmlns:c16="http://schemas.microsoft.com/office/drawing/2014/chart" uri="{C3380CC4-5D6E-409C-BE32-E72D297353CC}">
              <c16:uniqueId val="{00000000-455E-4C1E-9068-D7CAD8B7CC9A}"/>
            </c:ext>
          </c:extLst>
        </c:ser>
        <c:dLbls>
          <c:showLegendKey val="0"/>
          <c:showVal val="0"/>
          <c:showCatName val="0"/>
          <c:showSerName val="0"/>
          <c:showPercent val="0"/>
          <c:showBubbleSize val="0"/>
        </c:dLbls>
        <c:smooth val="0"/>
        <c:axId val="374745904"/>
        <c:axId val="374749648"/>
      </c:lineChart>
      <c:catAx>
        <c:axId val="374745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49648"/>
        <c:crosses val="autoZero"/>
        <c:auto val="1"/>
        <c:lblAlgn val="ctr"/>
        <c:lblOffset val="100"/>
        <c:noMultiLvlLbl val="0"/>
      </c:catAx>
      <c:valAx>
        <c:axId val="37474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4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EU Green Deal Impact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434794136802232"/>
          <c:y val="0.1727579154195969"/>
          <c:w val="0.80918695936717977"/>
          <c:h val="0.56497788129511617"/>
        </c:manualLayout>
      </c:layout>
      <c:areaChart>
        <c:grouping val="standard"/>
        <c:varyColors val="0"/>
        <c:ser>
          <c:idx val="0"/>
          <c:order val="0"/>
          <c:tx>
            <c:strRef>
              <c:f>'Fit for 55 Calculations - updat'!$A$26</c:f>
              <c:strCache>
                <c:ptCount val="1"/>
                <c:pt idx="0">
                  <c:v>BAU (without UK)</c:v>
                </c:pt>
              </c:strCache>
            </c:strRef>
          </c:tx>
          <c:spPr>
            <a:pattFill prst="ltDnDiag">
              <a:fgClr>
                <a:schemeClr val="tx2"/>
              </a:fgClr>
              <a:bgClr>
                <a:schemeClr val="bg1"/>
              </a:bgClr>
            </a:pattFill>
            <a:ln w="22225">
              <a:solidFill>
                <a:schemeClr val="accent1"/>
              </a:solidFill>
            </a:ln>
            <a:effectLst/>
          </c:spPr>
          <c:cat>
            <c:numRef>
              <c:f>'Fit for 55 Calculations - updat'!$B$25:$AF$25</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'Fit for 55 Calculations - updat'!$B$26:$AF$26</c:f>
              <c:numCache>
                <c:formatCode>General</c:formatCode>
                <c:ptCount val="31"/>
                <c:pt idx="0">
                  <c:v>3034.7079142974326</c:v>
                </c:pt>
                <c:pt idx="1">
                  <c:v>3006.2778413148621</c:v>
                </c:pt>
                <c:pt idx="2">
                  <c:v>3000.0006200328476</c:v>
                </c:pt>
                <c:pt idx="3">
                  <c:v>2980.264899552285</c:v>
                </c:pt>
                <c:pt idx="4">
                  <c:v>2940.4805034658389</c:v>
                </c:pt>
                <c:pt idx="5">
                  <c:v>2904.8158717644515</c:v>
                </c:pt>
                <c:pt idx="6">
                  <c:v>2890.7732897129531</c:v>
                </c:pt>
                <c:pt idx="7">
                  <c:v>2864.1203298646956</c:v>
                </c:pt>
                <c:pt idx="8">
                  <c:v>2851.8552753298236</c:v>
                </c:pt>
                <c:pt idx="9">
                  <c:v>2823.9373830766276</c:v>
                </c:pt>
                <c:pt idx="10">
                  <c:v>2772.5230265218615</c:v>
                </c:pt>
                <c:pt idx="11">
                  <c:v>2737.1488266580432</c:v>
                </c:pt>
                <c:pt idx="12">
                  <c:v>2692.4266333040764</c:v>
                </c:pt>
                <c:pt idx="13">
                  <c:v>2653.8706049583707</c:v>
                </c:pt>
                <c:pt idx="14">
                  <c:v>2598.2458380199955</c:v>
                </c:pt>
                <c:pt idx="15">
                  <c:v>2553.1124160816353</c:v>
                </c:pt>
                <c:pt idx="16">
                  <c:v>2520.3464714971979</c:v>
                </c:pt>
                <c:pt idx="17">
                  <c:v>2462.3507209682148</c:v>
                </c:pt>
                <c:pt idx="18">
                  <c:v>2414.2872877023192</c:v>
                </c:pt>
                <c:pt idx="19">
                  <c:v>2362.211742520165</c:v>
                </c:pt>
                <c:pt idx="20">
                  <c:v>2307.6004946208977</c:v>
                </c:pt>
                <c:pt idx="21">
                  <c:v>2263.8376027468826</c:v>
                </c:pt>
                <c:pt idx="22">
                  <c:v>2218.5344370170292</c:v>
                </c:pt>
                <c:pt idx="23">
                  <c:v>2172.5150702260803</c:v>
                </c:pt>
                <c:pt idx="24">
                  <c:v>2123.9566722235559</c:v>
                </c:pt>
                <c:pt idx="25">
                  <c:v>2083.5578355134103</c:v>
                </c:pt>
                <c:pt idx="26">
                  <c:v>2038.2986998554998</c:v>
                </c:pt>
                <c:pt idx="27">
                  <c:v>1981.4401295535242</c:v>
                </c:pt>
                <c:pt idx="28">
                  <c:v>1944.9822115381605</c:v>
                </c:pt>
                <c:pt idx="29">
                  <c:v>1895.5492488448838</c:v>
                </c:pt>
                <c:pt idx="30">
                  <c:v>1844.2301984800245</c:v>
                </c:pt>
              </c:numCache>
            </c:numRef>
          </c:val>
          <c:extLst>
            <c:ext xmlns:c16="http://schemas.microsoft.com/office/drawing/2014/chart" uri="{C3380CC4-5D6E-409C-BE32-E72D297353CC}">
              <c16:uniqueId val="{00000000-98B3-481B-826F-8A06AC149883}"/>
            </c:ext>
          </c:extLst>
        </c:ser>
        <c:ser>
          <c:idx val="1"/>
          <c:order val="1"/>
          <c:tx>
            <c:strRef>
              <c:f>'Fit for 55 Calculations - updat'!$A$27</c:f>
              <c:strCache>
                <c:ptCount val="1"/>
                <c:pt idx="0">
                  <c:v>EU Green New Deal</c:v>
                </c:pt>
              </c:strCache>
            </c:strRef>
          </c:tx>
          <c:spPr>
            <a:pattFill prst="dashUpDiag">
              <a:fgClr>
                <a:schemeClr val="tx2"/>
              </a:fgClr>
              <a:bgClr>
                <a:schemeClr val="bg1"/>
              </a:bgClr>
            </a:pattFill>
            <a:ln w="22225">
              <a:solidFill>
                <a:schemeClr val="accent2"/>
              </a:solidFill>
            </a:ln>
            <a:effectLst/>
          </c:spPr>
          <c:cat>
            <c:numRef>
              <c:f>'Fit for 55 Calculations - updat'!$B$25:$AF$25</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'Fit for 55 Calculations - updat'!$B$27:$AF$27</c:f>
              <c:numCache>
                <c:formatCode>General</c:formatCode>
                <c:ptCount val="31"/>
                <c:pt idx="0">
                  <c:v>3034.7079142974326</c:v>
                </c:pt>
                <c:pt idx="1">
                  <c:v>2943.3221228676894</c:v>
                </c:pt>
                <c:pt idx="2">
                  <c:v>2851.9363314379461</c:v>
                </c:pt>
                <c:pt idx="3">
                  <c:v>2760.5505400082029</c:v>
                </c:pt>
                <c:pt idx="4">
                  <c:v>2669.1647485784597</c:v>
                </c:pt>
                <c:pt idx="5">
                  <c:v>2577.7789571487165</c:v>
                </c:pt>
                <c:pt idx="6">
                  <c:v>2486.3931657189733</c:v>
                </c:pt>
                <c:pt idx="7">
                  <c:v>2395.00737428923</c:v>
                </c:pt>
                <c:pt idx="8">
                  <c:v>2303.6215828594868</c:v>
                </c:pt>
                <c:pt idx="9">
                  <c:v>2212.2357914297436</c:v>
                </c:pt>
                <c:pt idx="10" formatCode="0.0">
                  <c:v>2120.85</c:v>
                </c:pt>
                <c:pt idx="11">
                  <c:v>2014.8074999999999</c:v>
                </c:pt>
                <c:pt idx="12">
                  <c:v>1908.7649999999999</c:v>
                </c:pt>
                <c:pt idx="13">
                  <c:v>1802.7224999999999</c:v>
                </c:pt>
                <c:pt idx="14">
                  <c:v>1696.6799999999998</c:v>
                </c:pt>
                <c:pt idx="15">
                  <c:v>1590.6374999999998</c:v>
                </c:pt>
                <c:pt idx="16">
                  <c:v>1484.5949999999998</c:v>
                </c:pt>
                <c:pt idx="17">
                  <c:v>1378.5524999999998</c:v>
                </c:pt>
                <c:pt idx="18">
                  <c:v>1272.5099999999998</c:v>
                </c:pt>
                <c:pt idx="19">
                  <c:v>1166.4674999999997</c:v>
                </c:pt>
                <c:pt idx="20">
                  <c:v>1060.4249999999997</c:v>
                </c:pt>
                <c:pt idx="21">
                  <c:v>954.38249999999971</c:v>
                </c:pt>
                <c:pt idx="22">
                  <c:v>848.33999999999969</c:v>
                </c:pt>
                <c:pt idx="23">
                  <c:v>742.29749999999967</c:v>
                </c:pt>
                <c:pt idx="24">
                  <c:v>636.25499999999965</c:v>
                </c:pt>
                <c:pt idx="25">
                  <c:v>530.21249999999964</c:v>
                </c:pt>
                <c:pt idx="26">
                  <c:v>424.16999999999962</c:v>
                </c:pt>
                <c:pt idx="27">
                  <c:v>318.1274999999996</c:v>
                </c:pt>
                <c:pt idx="28">
                  <c:v>212.08499999999961</c:v>
                </c:pt>
                <c:pt idx="29">
                  <c:v>106.04249999999962</c:v>
                </c:pt>
                <c:pt idx="30">
                  <c:v>0</c:v>
                </c:pt>
              </c:numCache>
            </c:numRef>
          </c:val>
          <c:extLst>
            <c:ext xmlns:c16="http://schemas.microsoft.com/office/drawing/2014/chart" uri="{C3380CC4-5D6E-409C-BE32-E72D297353CC}">
              <c16:uniqueId val="{00000001-98B3-481B-826F-8A06AC149883}"/>
            </c:ext>
          </c:extLst>
        </c:ser>
        <c:dLbls>
          <c:showLegendKey val="0"/>
          <c:showVal val="0"/>
          <c:showCatName val="0"/>
          <c:showSerName val="0"/>
          <c:showPercent val="0"/>
          <c:showBubbleSize val="0"/>
        </c:dLbls>
        <c:axId val="67075471"/>
        <c:axId val="67077135"/>
      </c:areaChart>
      <c:catAx>
        <c:axId val="6707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7077135"/>
        <c:crosses val="autoZero"/>
        <c:auto val="1"/>
        <c:lblAlgn val="ctr"/>
        <c:lblOffset val="100"/>
        <c:noMultiLvlLbl val="0"/>
      </c:catAx>
      <c:valAx>
        <c:axId val="6707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million tonnes CO2e</a:t>
                </a:r>
              </a:p>
            </c:rich>
          </c:tx>
          <c:layout>
            <c:manualLayout>
              <c:xMode val="edge"/>
              <c:yMode val="edge"/>
              <c:x val="1.7317714990110197E-2"/>
              <c:y val="0.2366077946052609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7075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EU Green Deal Impact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434794136802232"/>
          <c:y val="0.22949551278704217"/>
          <c:w val="0.80918695936717977"/>
          <c:h val="0.56497788129511617"/>
        </c:manualLayout>
      </c:layout>
      <c:lineChart>
        <c:grouping val="standard"/>
        <c:varyColors val="0"/>
        <c:ser>
          <c:idx val="0"/>
          <c:order val="0"/>
          <c:tx>
            <c:strRef>
              <c:f>'Fit for 55 Calculations - updat'!$A$26</c:f>
              <c:strCache>
                <c:ptCount val="1"/>
                <c:pt idx="0">
                  <c:v>BAU (without UK)</c:v>
                </c:pt>
              </c:strCache>
            </c:strRef>
          </c:tx>
          <c:spPr>
            <a:ln w="22225" cap="rnd">
              <a:solidFill>
                <a:schemeClr val="accent1"/>
              </a:solidFill>
              <a:round/>
            </a:ln>
            <a:effectLst/>
          </c:spPr>
          <c:marker>
            <c:symbol val="none"/>
          </c:marker>
          <c:cat>
            <c:numRef>
              <c:f>'Fit for 55 Calculations - updat'!$B$25:$AF$25</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'Fit for 55 Calculations - updat'!$B$26:$AF$26</c:f>
              <c:numCache>
                <c:formatCode>General</c:formatCode>
                <c:ptCount val="31"/>
                <c:pt idx="0">
                  <c:v>3034.7079142974326</c:v>
                </c:pt>
                <c:pt idx="1">
                  <c:v>3006.2778413148621</c:v>
                </c:pt>
                <c:pt idx="2">
                  <c:v>3000.0006200328476</c:v>
                </c:pt>
                <c:pt idx="3">
                  <c:v>2980.264899552285</c:v>
                </c:pt>
                <c:pt idx="4">
                  <c:v>2940.4805034658389</c:v>
                </c:pt>
                <c:pt idx="5">
                  <c:v>2904.8158717644515</c:v>
                </c:pt>
                <c:pt idx="6">
                  <c:v>2890.7732897129531</c:v>
                </c:pt>
                <c:pt idx="7">
                  <c:v>2864.1203298646956</c:v>
                </c:pt>
                <c:pt idx="8">
                  <c:v>2851.8552753298236</c:v>
                </c:pt>
                <c:pt idx="9">
                  <c:v>2823.9373830766276</c:v>
                </c:pt>
                <c:pt idx="10">
                  <c:v>2772.5230265218615</c:v>
                </c:pt>
                <c:pt idx="11">
                  <c:v>2737.1488266580432</c:v>
                </c:pt>
                <c:pt idx="12">
                  <c:v>2692.4266333040764</c:v>
                </c:pt>
                <c:pt idx="13">
                  <c:v>2653.8706049583707</c:v>
                </c:pt>
                <c:pt idx="14">
                  <c:v>2598.2458380199955</c:v>
                </c:pt>
                <c:pt idx="15">
                  <c:v>2553.1124160816353</c:v>
                </c:pt>
                <c:pt idx="16">
                  <c:v>2520.3464714971979</c:v>
                </c:pt>
                <c:pt idx="17">
                  <c:v>2462.3507209682148</c:v>
                </c:pt>
                <c:pt idx="18">
                  <c:v>2414.2872877023192</c:v>
                </c:pt>
                <c:pt idx="19">
                  <c:v>2362.211742520165</c:v>
                </c:pt>
                <c:pt idx="20">
                  <c:v>2307.6004946208977</c:v>
                </c:pt>
                <c:pt idx="21">
                  <c:v>2263.8376027468826</c:v>
                </c:pt>
                <c:pt idx="22">
                  <c:v>2218.5344370170292</c:v>
                </c:pt>
                <c:pt idx="23">
                  <c:v>2172.5150702260803</c:v>
                </c:pt>
                <c:pt idx="24">
                  <c:v>2123.9566722235559</c:v>
                </c:pt>
                <c:pt idx="25">
                  <c:v>2083.5578355134103</c:v>
                </c:pt>
                <c:pt idx="26">
                  <c:v>2038.2986998554998</c:v>
                </c:pt>
                <c:pt idx="27">
                  <c:v>1981.4401295535242</c:v>
                </c:pt>
                <c:pt idx="28">
                  <c:v>1944.9822115381605</c:v>
                </c:pt>
                <c:pt idx="29">
                  <c:v>1895.5492488448838</c:v>
                </c:pt>
                <c:pt idx="30">
                  <c:v>1844.2301984800245</c:v>
                </c:pt>
              </c:numCache>
            </c:numRef>
          </c:val>
          <c:smooth val="0"/>
          <c:extLst>
            <c:ext xmlns:c16="http://schemas.microsoft.com/office/drawing/2014/chart" uri="{C3380CC4-5D6E-409C-BE32-E72D297353CC}">
              <c16:uniqueId val="{00000000-56EE-4FB8-9F09-70B39B8D790D}"/>
            </c:ext>
          </c:extLst>
        </c:ser>
        <c:ser>
          <c:idx val="1"/>
          <c:order val="1"/>
          <c:tx>
            <c:strRef>
              <c:f>'Fit for 55 Calculations - updat'!$A$27</c:f>
              <c:strCache>
                <c:ptCount val="1"/>
                <c:pt idx="0">
                  <c:v>EU Green New Deal</c:v>
                </c:pt>
              </c:strCache>
            </c:strRef>
          </c:tx>
          <c:spPr>
            <a:ln w="22225" cap="rnd">
              <a:solidFill>
                <a:schemeClr val="accent2"/>
              </a:solidFill>
              <a:round/>
            </a:ln>
            <a:effectLst/>
          </c:spPr>
          <c:marker>
            <c:symbol val="none"/>
          </c:marker>
          <c:cat>
            <c:numRef>
              <c:f>'Fit for 55 Calculations - updat'!$B$25:$AF$25</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'Fit for 55 Calculations - updat'!$B$27:$AF$27</c:f>
              <c:numCache>
                <c:formatCode>General</c:formatCode>
                <c:ptCount val="31"/>
                <c:pt idx="0">
                  <c:v>3034.7079142974326</c:v>
                </c:pt>
                <c:pt idx="1">
                  <c:v>2943.3221228676894</c:v>
                </c:pt>
                <c:pt idx="2">
                  <c:v>2851.9363314379461</c:v>
                </c:pt>
                <c:pt idx="3">
                  <c:v>2760.5505400082029</c:v>
                </c:pt>
                <c:pt idx="4">
                  <c:v>2669.1647485784597</c:v>
                </c:pt>
                <c:pt idx="5">
                  <c:v>2577.7789571487165</c:v>
                </c:pt>
                <c:pt idx="6">
                  <c:v>2486.3931657189733</c:v>
                </c:pt>
                <c:pt idx="7">
                  <c:v>2395.00737428923</c:v>
                </c:pt>
                <c:pt idx="8">
                  <c:v>2303.6215828594868</c:v>
                </c:pt>
                <c:pt idx="9">
                  <c:v>2212.2357914297436</c:v>
                </c:pt>
                <c:pt idx="10" formatCode="0.0">
                  <c:v>2120.85</c:v>
                </c:pt>
                <c:pt idx="11">
                  <c:v>2014.8074999999999</c:v>
                </c:pt>
                <c:pt idx="12">
                  <c:v>1908.7649999999999</c:v>
                </c:pt>
                <c:pt idx="13">
                  <c:v>1802.7224999999999</c:v>
                </c:pt>
                <c:pt idx="14">
                  <c:v>1696.6799999999998</c:v>
                </c:pt>
                <c:pt idx="15">
                  <c:v>1590.6374999999998</c:v>
                </c:pt>
                <c:pt idx="16">
                  <c:v>1484.5949999999998</c:v>
                </c:pt>
                <c:pt idx="17">
                  <c:v>1378.5524999999998</c:v>
                </c:pt>
                <c:pt idx="18">
                  <c:v>1272.5099999999998</c:v>
                </c:pt>
                <c:pt idx="19">
                  <c:v>1166.4674999999997</c:v>
                </c:pt>
                <c:pt idx="20">
                  <c:v>1060.4249999999997</c:v>
                </c:pt>
                <c:pt idx="21">
                  <c:v>954.38249999999971</c:v>
                </c:pt>
                <c:pt idx="22">
                  <c:v>848.33999999999969</c:v>
                </c:pt>
                <c:pt idx="23">
                  <c:v>742.29749999999967</c:v>
                </c:pt>
                <c:pt idx="24">
                  <c:v>636.25499999999965</c:v>
                </c:pt>
                <c:pt idx="25">
                  <c:v>530.21249999999964</c:v>
                </c:pt>
                <c:pt idx="26">
                  <c:v>424.16999999999962</c:v>
                </c:pt>
                <c:pt idx="27">
                  <c:v>318.1274999999996</c:v>
                </c:pt>
                <c:pt idx="28">
                  <c:v>212.08499999999961</c:v>
                </c:pt>
                <c:pt idx="29">
                  <c:v>106.04249999999962</c:v>
                </c:pt>
                <c:pt idx="30">
                  <c:v>0</c:v>
                </c:pt>
              </c:numCache>
            </c:numRef>
          </c:val>
          <c:smooth val="0"/>
          <c:extLst>
            <c:ext xmlns:c16="http://schemas.microsoft.com/office/drawing/2014/chart" uri="{C3380CC4-5D6E-409C-BE32-E72D297353CC}">
              <c16:uniqueId val="{00000001-56EE-4FB8-9F09-70B39B8D790D}"/>
            </c:ext>
          </c:extLst>
        </c:ser>
        <c:dLbls>
          <c:showLegendKey val="0"/>
          <c:showVal val="0"/>
          <c:showCatName val="0"/>
          <c:showSerName val="0"/>
          <c:showPercent val="0"/>
          <c:showBubbleSize val="0"/>
        </c:dLbls>
        <c:smooth val="0"/>
        <c:axId val="67075471"/>
        <c:axId val="67077135"/>
      </c:lineChart>
      <c:catAx>
        <c:axId val="6707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7077135"/>
        <c:crosses val="autoZero"/>
        <c:auto val="1"/>
        <c:lblAlgn val="ctr"/>
        <c:lblOffset val="100"/>
        <c:noMultiLvlLbl val="0"/>
      </c:catAx>
      <c:valAx>
        <c:axId val="6707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million tonnes CO2e</a:t>
                </a:r>
              </a:p>
            </c:rich>
          </c:tx>
          <c:layout>
            <c:manualLayout>
              <c:xMode val="edge"/>
              <c:yMode val="edge"/>
              <c:x val="1.7317714990110197E-2"/>
              <c:y val="0.2366077946052609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70754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42</xdr:col>
      <xdr:colOff>295275</xdr:colOff>
      <xdr:row>4</xdr:row>
      <xdr:rowOff>128587</xdr:rowOff>
    </xdr:from>
    <xdr:to>
      <xdr:col>49</xdr:col>
      <xdr:colOff>333375</xdr:colOff>
      <xdr:row>22</xdr:row>
      <xdr:rowOff>128587</xdr:rowOff>
    </xdr:to>
    <xdr:graphicFrame macro="">
      <xdr:nvGraphicFramePr>
        <xdr:cNvPr id="2" name="Chart 1">
          <a:extLst>
            <a:ext uri="{FF2B5EF4-FFF2-40B4-BE49-F238E27FC236}">
              <a16:creationId xmlns:a16="http://schemas.microsoft.com/office/drawing/2014/main" id="{7A7D19E9-BE5D-4036-AC13-D9D819D47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7935</xdr:colOff>
      <xdr:row>38</xdr:row>
      <xdr:rowOff>59532</xdr:rowOff>
    </xdr:from>
    <xdr:to>
      <xdr:col>22</xdr:col>
      <xdr:colOff>107492</xdr:colOff>
      <xdr:row>48</xdr:row>
      <xdr:rowOff>93663</xdr:rowOff>
    </xdr:to>
    <xdr:pic>
      <xdr:nvPicPr>
        <xdr:cNvPr id="2" name="Picture 1">
          <a:extLst>
            <a:ext uri="{FF2B5EF4-FFF2-40B4-BE49-F238E27FC236}">
              <a16:creationId xmlns:a16="http://schemas.microsoft.com/office/drawing/2014/main" id="{25438222-18A3-4176-9CC1-0287A7C2356F}"/>
            </a:ext>
          </a:extLst>
        </xdr:cNvPr>
        <xdr:cNvPicPr>
          <a:picLocks noChangeAspect="1"/>
        </xdr:cNvPicPr>
      </xdr:nvPicPr>
      <xdr:blipFill>
        <a:blip xmlns:r="http://schemas.openxmlformats.org/officeDocument/2006/relationships" r:embed="rId1"/>
        <a:stretch>
          <a:fillRect/>
        </a:stretch>
      </xdr:blipFill>
      <xdr:spPr>
        <a:xfrm>
          <a:off x="6865935" y="6250782"/>
          <a:ext cx="7383007" cy="1820069"/>
        </a:xfrm>
        <a:prstGeom prst="rect">
          <a:avLst/>
        </a:prstGeom>
      </xdr:spPr>
    </xdr:pic>
    <xdr:clientData/>
  </xdr:twoCellAnchor>
  <xdr:twoCellAnchor editAs="oneCell">
    <xdr:from>
      <xdr:col>22</xdr:col>
      <xdr:colOff>350837</xdr:colOff>
      <xdr:row>38</xdr:row>
      <xdr:rowOff>9240</xdr:rowOff>
    </xdr:from>
    <xdr:to>
      <xdr:col>33</xdr:col>
      <xdr:colOff>316309</xdr:colOff>
      <xdr:row>48</xdr:row>
      <xdr:rowOff>116448</xdr:rowOff>
    </xdr:to>
    <xdr:pic>
      <xdr:nvPicPr>
        <xdr:cNvPr id="4" name="Picture 3">
          <a:extLst>
            <a:ext uri="{FF2B5EF4-FFF2-40B4-BE49-F238E27FC236}">
              <a16:creationId xmlns:a16="http://schemas.microsoft.com/office/drawing/2014/main" id="{0F07AE5B-6B68-49D1-B73A-A9A1C7E2B195}"/>
            </a:ext>
          </a:extLst>
        </xdr:cNvPr>
        <xdr:cNvPicPr>
          <a:picLocks noChangeAspect="1"/>
        </xdr:cNvPicPr>
      </xdr:nvPicPr>
      <xdr:blipFill>
        <a:blip xmlns:r="http://schemas.openxmlformats.org/officeDocument/2006/relationships" r:embed="rId2"/>
        <a:stretch>
          <a:fillRect/>
        </a:stretch>
      </xdr:blipFill>
      <xdr:spPr>
        <a:xfrm>
          <a:off x="14495462" y="6200490"/>
          <a:ext cx="6641703" cy="1888384"/>
        </a:xfrm>
        <a:prstGeom prst="rect">
          <a:avLst/>
        </a:prstGeom>
      </xdr:spPr>
    </xdr:pic>
    <xdr:clientData/>
  </xdr:twoCellAnchor>
  <xdr:twoCellAnchor>
    <xdr:from>
      <xdr:col>23</xdr:col>
      <xdr:colOff>273844</xdr:colOff>
      <xdr:row>3</xdr:row>
      <xdr:rowOff>68262</xdr:rowOff>
    </xdr:from>
    <xdr:to>
      <xdr:col>33</xdr:col>
      <xdr:colOff>506412</xdr:colOff>
      <xdr:row>22</xdr:row>
      <xdr:rowOff>178592</xdr:rowOff>
    </xdr:to>
    <xdr:graphicFrame macro="">
      <xdr:nvGraphicFramePr>
        <xdr:cNvPr id="5" name="Chart 4">
          <a:extLst>
            <a:ext uri="{FF2B5EF4-FFF2-40B4-BE49-F238E27FC236}">
              <a16:creationId xmlns:a16="http://schemas.microsoft.com/office/drawing/2014/main" id="{B26D7DF4-C301-4277-B673-F43F3CE6B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523874</xdr:colOff>
      <xdr:row>7</xdr:row>
      <xdr:rowOff>56356</xdr:rowOff>
    </xdr:from>
    <xdr:to>
      <xdr:col>45</xdr:col>
      <xdr:colOff>142874</xdr:colOff>
      <xdr:row>26</xdr:row>
      <xdr:rowOff>122236</xdr:rowOff>
    </xdr:to>
    <xdr:graphicFrame macro="">
      <xdr:nvGraphicFramePr>
        <xdr:cNvPr id="6" name="Chart 5">
          <a:extLst>
            <a:ext uri="{FF2B5EF4-FFF2-40B4-BE49-F238E27FC236}">
              <a16:creationId xmlns:a16="http://schemas.microsoft.com/office/drawing/2014/main" id="{89BAA860-94BB-4DE0-8B1F-0C52EF299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0.71405</cdr:x>
      <cdr:y>0.38367</cdr:y>
    </cdr:from>
    <cdr:to>
      <cdr:x>0.93144</cdr:x>
      <cdr:y>0.51713</cdr:y>
    </cdr:to>
    <cdr:sp macro="" textlink="">
      <cdr:nvSpPr>
        <cdr:cNvPr id="2" name="TextBox 1">
          <a:extLst xmlns:a="http://schemas.openxmlformats.org/drawingml/2006/main">
            <a:ext uri="{FF2B5EF4-FFF2-40B4-BE49-F238E27FC236}">
              <a16:creationId xmlns:a16="http://schemas.microsoft.com/office/drawing/2014/main" id="{41805BC0-DC37-4125-8977-3AED7F1E8424}"/>
            </a:ext>
          </a:extLst>
        </cdr:cNvPr>
        <cdr:cNvSpPr txBox="1"/>
      </cdr:nvSpPr>
      <cdr:spPr>
        <a:xfrm xmlns:a="http://schemas.openxmlformats.org/drawingml/2006/main">
          <a:off x="4497386" y="1369219"/>
          <a:ext cx="1369219" cy="476250"/>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lstStyle xmlns:a="http://schemas.openxmlformats.org/drawingml/2006/main"/>
        <a:p xmlns:a="http://schemas.openxmlformats.org/drawingml/2006/main">
          <a:pPr algn="ctr"/>
          <a:r>
            <a:rPr lang="en-US" sz="1100">
              <a:solidFill>
                <a:schemeClr val="bg1"/>
              </a:solidFill>
            </a:rPr>
            <a:t>Initiative savings = 35 Gt</a:t>
          </a:r>
        </a:p>
      </cdr:txBody>
    </cdr:sp>
  </cdr:relSizeAnchor>
  <cdr:relSizeAnchor xmlns:cdr="http://schemas.openxmlformats.org/drawingml/2006/chartDrawing">
    <cdr:from>
      <cdr:x>0.25759</cdr:x>
      <cdr:y>0.4613</cdr:y>
    </cdr:from>
    <cdr:to>
      <cdr:x>0.47498</cdr:x>
      <cdr:y>0.59475</cdr:y>
    </cdr:to>
    <cdr:sp macro="" textlink="">
      <cdr:nvSpPr>
        <cdr:cNvPr id="3" name="TextBox 1">
          <a:extLst xmlns:a="http://schemas.openxmlformats.org/drawingml/2006/main">
            <a:ext uri="{FF2B5EF4-FFF2-40B4-BE49-F238E27FC236}">
              <a16:creationId xmlns:a16="http://schemas.microsoft.com/office/drawing/2014/main" id="{0B125873-8908-41F2-B8B8-1C25FFF06ABD}"/>
            </a:ext>
          </a:extLst>
        </cdr:cNvPr>
        <cdr:cNvSpPr txBox="1"/>
      </cdr:nvSpPr>
      <cdr:spPr>
        <a:xfrm xmlns:a="http://schemas.openxmlformats.org/drawingml/2006/main">
          <a:off x="1622426" y="1646238"/>
          <a:ext cx="1369219" cy="476250"/>
        </a:xfrm>
        <a:prstGeom xmlns:a="http://schemas.openxmlformats.org/drawingml/2006/main" prst="rect">
          <a:avLst/>
        </a:prstGeom>
        <a:solidFill xmlns:a="http://schemas.openxmlformats.org/drawingml/2006/main">
          <a:schemeClr val="accent2"/>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solidFill>
                <a:schemeClr val="bg1"/>
              </a:solidFill>
            </a:rPr>
            <a:t>Remaining Emissions = 62 Gt</a:t>
          </a:r>
        </a:p>
      </cdr:txBody>
    </cdr:sp>
  </cdr:relSizeAnchor>
</c:userShapes>
</file>

<file path=xl/drawings/drawing4.xml><?xml version="1.0" encoding="utf-8"?>
<c:userShapes xmlns:c="http://schemas.openxmlformats.org/drawingml/2006/chart">
  <cdr:relSizeAnchor xmlns:cdr="http://schemas.openxmlformats.org/drawingml/2006/chartDrawing">
    <cdr:from>
      <cdr:x>0.73863</cdr:x>
      <cdr:y>0.50003</cdr:y>
    </cdr:from>
    <cdr:to>
      <cdr:x>0.93333</cdr:x>
      <cdr:y>0.63349</cdr:y>
    </cdr:to>
    <cdr:sp macro="" textlink="">
      <cdr:nvSpPr>
        <cdr:cNvPr id="2" name="TextBox 1">
          <a:extLst xmlns:a="http://schemas.openxmlformats.org/drawingml/2006/main">
            <a:ext uri="{FF2B5EF4-FFF2-40B4-BE49-F238E27FC236}">
              <a16:creationId xmlns:a16="http://schemas.microsoft.com/office/drawing/2014/main" id="{41805BC0-DC37-4125-8977-3AED7F1E8424}"/>
            </a:ext>
          </a:extLst>
        </cdr:cNvPr>
        <cdr:cNvSpPr txBox="1"/>
      </cdr:nvSpPr>
      <cdr:spPr>
        <a:xfrm xmlns:a="http://schemas.openxmlformats.org/drawingml/2006/main">
          <a:off x="4652168" y="1790794"/>
          <a:ext cx="1226323" cy="477974"/>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pPr algn="ctr"/>
          <a:r>
            <a:rPr lang="en-US" sz="1100">
              <a:solidFill>
                <a:sysClr val="windowText" lastClr="000000"/>
              </a:solidFill>
            </a:rPr>
            <a:t>Initiative savings = 35 Gt</a:t>
          </a:r>
        </a:p>
      </cdr:txBody>
    </cdr:sp>
  </cdr:relSizeAnchor>
  <cdr:relSizeAnchor xmlns:cdr="http://schemas.openxmlformats.org/drawingml/2006/chartDrawing">
    <cdr:from>
      <cdr:x>0.27082</cdr:x>
      <cdr:y>0.57101</cdr:y>
    </cdr:from>
    <cdr:to>
      <cdr:x>0.48821</cdr:x>
      <cdr:y>0.70446</cdr:y>
    </cdr:to>
    <cdr:sp macro="" textlink="">
      <cdr:nvSpPr>
        <cdr:cNvPr id="3" name="TextBox 1">
          <a:extLst xmlns:a="http://schemas.openxmlformats.org/drawingml/2006/main">
            <a:ext uri="{FF2B5EF4-FFF2-40B4-BE49-F238E27FC236}">
              <a16:creationId xmlns:a16="http://schemas.microsoft.com/office/drawing/2014/main" id="{0B125873-8908-41F2-B8B8-1C25FFF06ABD}"/>
            </a:ext>
          </a:extLst>
        </cdr:cNvPr>
        <cdr:cNvSpPr txBox="1"/>
      </cdr:nvSpPr>
      <cdr:spPr>
        <a:xfrm xmlns:a="http://schemas.openxmlformats.org/drawingml/2006/main">
          <a:off x="1705749" y="2045004"/>
          <a:ext cx="1369211" cy="477938"/>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solidFill>
                <a:sysClr val="windowText" lastClr="000000"/>
              </a:solidFill>
            </a:rPr>
            <a:t>Remaining Emissions = 62 Gt</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rvis/Downloads/EU28/Annual_reports/Central_2018_EU28_summary_year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PolVar"/>
      <sheetName val="Overview"/>
      <sheetName val="Industry"/>
      <sheetName val="Residential"/>
      <sheetName val="Tertiary"/>
      <sheetName val="Transport"/>
      <sheetName val="PowerGen"/>
      <sheetName val="EnergyBalances"/>
      <sheetName val="Emissions"/>
      <sheetName val="ETS"/>
      <sheetName val="Sheet1"/>
      <sheetName val="RESsha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3">
          <cell r="B3">
            <v>4289361.4560373053</v>
          </cell>
          <cell r="C3">
            <v>4344153.9864540836</v>
          </cell>
          <cell r="D3">
            <v>4326133.8813156765</v>
          </cell>
          <cell r="E3">
            <v>4438587.422754921</v>
          </cell>
          <cell r="F3">
            <v>4456229.602789199</v>
          </cell>
          <cell r="G3">
            <v>4439933.8578083757</v>
          </cell>
          <cell r="H3">
            <v>4459947.7555361977</v>
          </cell>
          <cell r="I3">
            <v>4413490.1483775424</v>
          </cell>
          <cell r="J3">
            <v>4309767.4081869107</v>
          </cell>
          <cell r="K3">
            <v>3936185.6314206044</v>
          </cell>
          <cell r="L3">
            <v>4070329.0334627321</v>
          </cell>
          <cell r="M3">
            <v>3922313.1204682579</v>
          </cell>
          <cell r="N3">
            <v>3878720.2523724353</v>
          </cell>
          <cell r="O3">
            <v>3790492.2561066579</v>
          </cell>
          <cell r="P3">
            <v>3619279.9170345911</v>
          </cell>
          <cell r="Q3">
            <v>3657992.0813323432</v>
          </cell>
          <cell r="R3">
            <v>3637865.9015786783</v>
          </cell>
          <cell r="S3">
            <v>3634870.7395283575</v>
          </cell>
          <cell r="T3">
            <v>3566358.7255224935</v>
          </cell>
          <cell r="U3">
            <v>3503227.5098862755</v>
          </cell>
          <cell r="V3">
            <v>3440075.5715210633</v>
          </cell>
          <cell r="W3">
            <v>3410141.0021138489</v>
          </cell>
          <cell r="X3">
            <v>3390135.7313771821</v>
          </cell>
          <cell r="Y3">
            <v>3370051.1855115863</v>
          </cell>
          <cell r="Z3">
            <v>3325782.9695431315</v>
          </cell>
          <cell r="AA3">
            <v>3288670.4097278561</v>
          </cell>
          <cell r="AB3">
            <v>3266426.4818689134</v>
          </cell>
          <cell r="AC3">
            <v>3234035.375558624</v>
          </cell>
          <cell r="AD3">
            <v>3225405.0646288954</v>
          </cell>
          <cell r="AE3">
            <v>3196701.7329313052</v>
          </cell>
          <cell r="AF3">
            <v>3151414.3430407518</v>
          </cell>
          <cell r="AG3">
            <v>3114445.0487150089</v>
          </cell>
          <cell r="AH3">
            <v>3065608.2505641025</v>
          </cell>
          <cell r="AI3">
            <v>3021956.643298456</v>
          </cell>
          <cell r="AJ3">
            <v>2960337.3595663845</v>
          </cell>
          <cell r="AK3">
            <v>2911805.9587742249</v>
          </cell>
          <cell r="AL3">
            <v>2871583.1718241405</v>
          </cell>
          <cell r="AM3">
            <v>2808873.4799264763</v>
          </cell>
          <cell r="AN3">
            <v>2757378.6639728113</v>
          </cell>
          <cell r="AO3">
            <v>2701542.4090979993</v>
          </cell>
          <cell r="AP3">
            <v>2643246.7406375916</v>
          </cell>
          <cell r="AQ3">
            <v>2596139.4220567918</v>
          </cell>
          <cell r="AR3">
            <v>2547339.1979247252</v>
          </cell>
          <cell r="AS3">
            <v>2495618.2794831935</v>
          </cell>
          <cell r="AT3">
            <v>2437758.8246644097</v>
          </cell>
          <cell r="AU3">
            <v>2385661.4238247038</v>
          </cell>
          <cell r="AV3">
            <v>2338685.6355418176</v>
          </cell>
          <cell r="AW3">
            <v>2274624.4217207259</v>
          </cell>
          <cell r="AX3">
            <v>2230456.1952505778</v>
          </cell>
          <cell r="AY3">
            <v>2176398.7066795467</v>
          </cell>
          <cell r="AZ3">
            <v>2120646.1902104486</v>
          </cell>
        </row>
      </sheetData>
      <sheetData sheetId="11" refreshError="1"/>
      <sheetData sheetId="12" refreshError="1"/>
      <sheetData sheetId="13" refreshError="1"/>
    </sheetDataSet>
  </externalBook>
</externalLink>
</file>

<file path=xl/theme/theme1.xml><?xml version="1.0" encoding="utf-8"?>
<a:theme xmlns:a="http://schemas.openxmlformats.org/drawingml/2006/main" name="CI Theme July 2021">
  <a:themeElements>
    <a:clrScheme name="Climate Imperative">
      <a:dk1>
        <a:sysClr val="windowText" lastClr="000000"/>
      </a:dk1>
      <a:lt1>
        <a:sysClr val="window" lastClr="FFFFFF"/>
      </a:lt1>
      <a:dk2>
        <a:srgbClr val="7E7E7E"/>
      </a:dk2>
      <a:lt2>
        <a:srgbClr val="F4F4F4"/>
      </a:lt2>
      <a:accent1>
        <a:srgbClr val="00A34F"/>
      </a:accent1>
      <a:accent2>
        <a:srgbClr val="E57CD1"/>
      </a:accent2>
      <a:accent3>
        <a:srgbClr val="FF4A1F"/>
      </a:accent3>
      <a:accent4>
        <a:srgbClr val="9268EA"/>
      </a:accent4>
      <a:accent5>
        <a:srgbClr val="C07227"/>
      </a:accent5>
      <a:accent6>
        <a:srgbClr val="3584D7"/>
      </a:accent6>
      <a:hlink>
        <a:srgbClr val="0563C1"/>
      </a:hlink>
      <a:folHlink>
        <a:srgbClr val="0563C1"/>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I Theme July 2021" id="{43FB1AD4-D353-4421-BF07-17B7BCEB7E18}" vid="{7267CB71-6BD3-41B2-8722-CFE5C00A3002}"/>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eea.europa.eu/data-and-maps/data/data-viewers/greenhouse-gases-viewer" TargetMode="External"/><Relationship Id="rId7" Type="http://schemas.openxmlformats.org/officeDocument/2006/relationships/drawing" Target="../drawings/drawing2.xml"/><Relationship Id="rId2" Type="http://schemas.openxmlformats.org/officeDocument/2006/relationships/hyperlink" Target="https://eur-lex.europa.eu/legal-content/EN/TXT/?qid=1603122077630&amp;uri=CELEX:52020DC0663" TargetMode="External"/><Relationship Id="rId1" Type="http://schemas.openxmlformats.org/officeDocument/2006/relationships/hyperlink" Target="https://www.eea.europa.eu/data-and-maps/data/data-viewers/greenhouse-gases-viewer" TargetMode="External"/><Relationship Id="rId6" Type="http://schemas.openxmlformats.org/officeDocument/2006/relationships/printerSettings" Target="../printerSettings/printerSettings3.bin"/><Relationship Id="rId5" Type="http://schemas.openxmlformats.org/officeDocument/2006/relationships/hyperlink" Target="https://www.eea.europa.eu/data-and-maps/data/data-viewers/greenhouse-gases-viewer" TargetMode="External"/><Relationship Id="rId4" Type="http://schemas.openxmlformats.org/officeDocument/2006/relationships/hyperlink" Target="https://www.dropbox.com/s/qzzx1fw29k2k7np/List%20of%20Potentia%20Policies%20in%20Place%20%28for%20BAU%29.docx?dl=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71CBE-AA4B-479C-A61F-D9A647F9BCC8}">
  <dimension ref="A1"/>
  <sheetViews>
    <sheetView workbookViewId="0">
      <selection activeCell="A4" sqref="A4"/>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130DF-0A91-4D2B-8353-44618BA87CB9}">
  <sheetPr>
    <pageSetUpPr fitToPage="1"/>
  </sheetPr>
  <dimension ref="A1:AZ88"/>
  <sheetViews>
    <sheetView showGridLines="0" zoomScaleNormal="100" workbookViewId="0">
      <pane xSplit="1" ySplit="1" topLeftCell="V76" activePane="bottomRight" state="frozen"/>
      <selection pane="topRight" activeCell="A27" sqref="A27"/>
      <selection pane="bottomLeft" activeCell="A27" sqref="A27"/>
      <selection pane="bottomRight" activeCell="V76" sqref="V76"/>
    </sheetView>
  </sheetViews>
  <sheetFormatPr defaultColWidth="9.109375" defaultRowHeight="12" customHeight="1" x14ac:dyDescent="0.3"/>
  <cols>
    <col min="1" max="1" width="51.6640625" style="3" customWidth="1"/>
    <col min="2" max="21" width="9.6640625" style="26" hidden="1" customWidth="1"/>
    <col min="22" max="52" width="9.6640625" style="26" customWidth="1"/>
    <col min="53" max="16384" width="9.109375" style="3"/>
  </cols>
  <sheetData>
    <row r="1" spans="1:52" ht="12" customHeight="1" x14ac:dyDescent="0.3">
      <c r="A1" s="1" t="s">
        <v>0</v>
      </c>
      <c r="B1" s="2">
        <v>2000</v>
      </c>
      <c r="C1" s="2">
        <v>2001</v>
      </c>
      <c r="D1" s="2">
        <v>2002</v>
      </c>
      <c r="E1" s="2">
        <v>2003</v>
      </c>
      <c r="F1" s="2">
        <v>2004</v>
      </c>
      <c r="G1" s="2">
        <v>2005</v>
      </c>
      <c r="H1" s="2">
        <v>2006</v>
      </c>
      <c r="I1" s="2">
        <v>2007</v>
      </c>
      <c r="J1" s="2">
        <v>2008</v>
      </c>
      <c r="K1" s="2">
        <v>2009</v>
      </c>
      <c r="L1" s="2">
        <v>2010</v>
      </c>
      <c r="M1" s="2">
        <v>2011</v>
      </c>
      <c r="N1" s="2">
        <v>2012</v>
      </c>
      <c r="O1" s="2">
        <v>2013</v>
      </c>
      <c r="P1" s="2">
        <v>2014</v>
      </c>
      <c r="Q1" s="2">
        <v>2015</v>
      </c>
      <c r="R1" s="2">
        <v>2016</v>
      </c>
      <c r="S1" s="2">
        <v>2017</v>
      </c>
      <c r="T1" s="2">
        <v>2018</v>
      </c>
      <c r="U1" s="2">
        <v>2019</v>
      </c>
      <c r="V1" s="2">
        <v>2020</v>
      </c>
      <c r="W1" s="2">
        <v>2021</v>
      </c>
      <c r="X1" s="2">
        <v>2022</v>
      </c>
      <c r="Y1" s="2">
        <v>2023</v>
      </c>
      <c r="Z1" s="2">
        <v>2024</v>
      </c>
      <c r="AA1" s="2">
        <v>2025</v>
      </c>
      <c r="AB1" s="2">
        <v>2026</v>
      </c>
      <c r="AC1" s="2">
        <v>2027</v>
      </c>
      <c r="AD1" s="2">
        <v>2028</v>
      </c>
      <c r="AE1" s="2">
        <v>2029</v>
      </c>
      <c r="AF1" s="2">
        <v>2030</v>
      </c>
      <c r="AG1" s="2">
        <v>2031</v>
      </c>
      <c r="AH1" s="2">
        <v>2032</v>
      </c>
      <c r="AI1" s="2">
        <v>2033</v>
      </c>
      <c r="AJ1" s="2">
        <v>2034</v>
      </c>
      <c r="AK1" s="2">
        <v>2035</v>
      </c>
      <c r="AL1" s="2">
        <v>2036</v>
      </c>
      <c r="AM1" s="2">
        <v>2037</v>
      </c>
      <c r="AN1" s="2">
        <v>2038</v>
      </c>
      <c r="AO1" s="2">
        <v>2039</v>
      </c>
      <c r="AP1" s="2">
        <v>2040</v>
      </c>
      <c r="AQ1" s="2">
        <v>2041</v>
      </c>
      <c r="AR1" s="2">
        <v>2042</v>
      </c>
      <c r="AS1" s="2">
        <v>2043</v>
      </c>
      <c r="AT1" s="2">
        <v>2044</v>
      </c>
      <c r="AU1" s="2">
        <v>2045</v>
      </c>
      <c r="AV1" s="2">
        <v>2046</v>
      </c>
      <c r="AW1" s="2">
        <v>2047</v>
      </c>
      <c r="AX1" s="2">
        <v>2048</v>
      </c>
      <c r="AY1" s="2">
        <v>2049</v>
      </c>
      <c r="AZ1" s="2">
        <v>2050</v>
      </c>
    </row>
    <row r="2" spans="1:52" ht="12" customHeight="1" x14ac:dyDescent="0.3">
      <c r="A2" s="4" t="s">
        <v>1</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spans="1:52" ht="12" customHeight="1" x14ac:dyDescent="0.2">
      <c r="A3" s="6" t="s">
        <v>2</v>
      </c>
      <c r="B3" s="7">
        <v>595797.25877590897</v>
      </c>
      <c r="C3" s="7">
        <v>606115.61822535319</v>
      </c>
      <c r="D3" s="7">
        <v>593385.46981149947</v>
      </c>
      <c r="E3" s="7">
        <v>609810.50683426461</v>
      </c>
      <c r="F3" s="7">
        <v>607347.53434229328</v>
      </c>
      <c r="G3" s="7">
        <v>607275.1923519338</v>
      </c>
      <c r="H3" s="7">
        <v>607224.57955297187</v>
      </c>
      <c r="I3" s="7">
        <v>598349.77789190935</v>
      </c>
      <c r="J3" s="7">
        <v>583840.23148748302</v>
      </c>
      <c r="K3" s="7">
        <v>526006.96582683281</v>
      </c>
      <c r="L3" s="7">
        <v>542322.14966836432</v>
      </c>
      <c r="M3" s="7">
        <v>503714.52533081512</v>
      </c>
      <c r="N3" s="7">
        <v>528034.83365557622</v>
      </c>
      <c r="O3" s="7">
        <v>515657.74622635311</v>
      </c>
      <c r="P3" s="7">
        <v>474733.83253598923</v>
      </c>
      <c r="Q3" s="7">
        <v>455661.76541940216</v>
      </c>
      <c r="R3" s="7">
        <v>450275.61397289287</v>
      </c>
      <c r="S3" s="7">
        <v>437520.98489599471</v>
      </c>
      <c r="T3" s="7">
        <v>418449.16710178799</v>
      </c>
      <c r="U3" s="7">
        <v>411404.78690799396</v>
      </c>
      <c r="V3" s="7">
        <v>405367.65722363064</v>
      </c>
      <c r="W3" s="7">
        <v>403863.16079898685</v>
      </c>
      <c r="X3" s="7">
        <v>390135.11134433473</v>
      </c>
      <c r="Y3" s="7">
        <v>389786.28595930123</v>
      </c>
      <c r="Z3" s="7">
        <v>385302.46607729257</v>
      </c>
      <c r="AA3" s="7">
        <v>383854.53796340502</v>
      </c>
      <c r="AB3" s="7">
        <v>375653.19215596031</v>
      </c>
      <c r="AC3" s="7">
        <v>369915.04569392843</v>
      </c>
      <c r="AD3" s="7">
        <v>373549.78929907165</v>
      </c>
      <c r="AE3" s="7">
        <v>372764.34985467745</v>
      </c>
      <c r="AF3" s="7">
        <v>378891.31651889009</v>
      </c>
      <c r="AG3" s="7">
        <v>377296.22205696587</v>
      </c>
      <c r="AH3" s="7">
        <v>373181.61726002651</v>
      </c>
      <c r="AI3" s="7">
        <v>368086.03834008519</v>
      </c>
      <c r="AJ3" s="7">
        <v>362091.52154638898</v>
      </c>
      <c r="AK3" s="7">
        <v>358693.54269258957</v>
      </c>
      <c r="AL3" s="7">
        <v>351236.70032694266</v>
      </c>
      <c r="AM3" s="7">
        <v>346522.75895826163</v>
      </c>
      <c r="AN3" s="7">
        <v>343091.37627049227</v>
      </c>
      <c r="AO3" s="7">
        <v>339330.66657783429</v>
      </c>
      <c r="AP3" s="7">
        <v>335646.24601669353</v>
      </c>
      <c r="AQ3" s="7">
        <v>332301.81930990954</v>
      </c>
      <c r="AR3" s="7">
        <v>328804.76090769609</v>
      </c>
      <c r="AS3" s="7">
        <v>323103.20925711346</v>
      </c>
      <c r="AT3" s="7">
        <v>313802.15244085394</v>
      </c>
      <c r="AU3" s="7">
        <v>302103.58831129363</v>
      </c>
      <c r="AV3" s="7">
        <v>300386.93568631803</v>
      </c>
      <c r="AW3" s="7">
        <v>293184.29216720175</v>
      </c>
      <c r="AX3" s="7">
        <v>285473.98371241731</v>
      </c>
      <c r="AY3" s="7">
        <v>280849.45783466299</v>
      </c>
      <c r="AZ3" s="7">
        <v>276415.99173042411</v>
      </c>
    </row>
    <row r="4" spans="1:52" ht="12" customHeight="1" x14ac:dyDescent="0.2">
      <c r="A4" s="8" t="s">
        <v>3</v>
      </c>
      <c r="B4" s="9">
        <v>190392.99037653508</v>
      </c>
      <c r="C4" s="9">
        <v>198135.64924410798</v>
      </c>
      <c r="D4" s="9">
        <v>196072.36125671334</v>
      </c>
      <c r="E4" s="9">
        <v>208978.57699718146</v>
      </c>
      <c r="F4" s="9">
        <v>200696.08212579053</v>
      </c>
      <c r="G4" s="9">
        <v>203336.07949395414</v>
      </c>
      <c r="H4" s="9">
        <v>211730.0673049883</v>
      </c>
      <c r="I4" s="9">
        <v>208500.08649345624</v>
      </c>
      <c r="J4" s="9">
        <v>201490.8709266049</v>
      </c>
      <c r="K4" s="9">
        <v>176645.05813738555</v>
      </c>
      <c r="L4" s="9">
        <v>180331.12337025584</v>
      </c>
      <c r="M4" s="9">
        <v>170205.68850642513</v>
      </c>
      <c r="N4" s="9">
        <v>186731.13267454054</v>
      </c>
      <c r="O4" s="9">
        <v>172397.61941955381</v>
      </c>
      <c r="P4" s="9">
        <v>147696.81056432569</v>
      </c>
      <c r="Q4" s="9">
        <v>124983.51436370295</v>
      </c>
      <c r="R4" s="9">
        <v>120394.83099330886</v>
      </c>
      <c r="S4" s="9">
        <v>109052.01522798411</v>
      </c>
      <c r="T4" s="9">
        <v>92267.604214113235</v>
      </c>
      <c r="U4" s="9">
        <v>88554.836017794034</v>
      </c>
      <c r="V4" s="9">
        <v>85426.298694296784</v>
      </c>
      <c r="W4" s="9">
        <v>85484.675324257187</v>
      </c>
      <c r="X4" s="9">
        <v>73309.658725667367</v>
      </c>
      <c r="Y4" s="9">
        <v>76940.758791999921</v>
      </c>
      <c r="Z4" s="9">
        <v>75655.270486919981</v>
      </c>
      <c r="AA4" s="9">
        <v>75727.101280329778</v>
      </c>
      <c r="AB4" s="9">
        <v>67934.031775357522</v>
      </c>
      <c r="AC4" s="9">
        <v>62153.2056509166</v>
      </c>
      <c r="AD4" s="9">
        <v>66099.944618381764</v>
      </c>
      <c r="AE4" s="9">
        <v>64837.651157172106</v>
      </c>
      <c r="AF4" s="9">
        <v>70355.960015382632</v>
      </c>
      <c r="AG4" s="9">
        <v>67711.37012028959</v>
      </c>
      <c r="AH4" s="9">
        <v>64527.908860576048</v>
      </c>
      <c r="AI4" s="9">
        <v>60798.592619013732</v>
      </c>
      <c r="AJ4" s="9">
        <v>56370.568169073114</v>
      </c>
      <c r="AK4" s="9">
        <v>55999.218956104138</v>
      </c>
      <c r="AL4" s="9">
        <v>49945.902823773293</v>
      </c>
      <c r="AM4" s="9">
        <v>47809.251625836543</v>
      </c>
      <c r="AN4" s="9">
        <v>46833.500188445178</v>
      </c>
      <c r="AO4" s="9">
        <v>45838.117919841876</v>
      </c>
      <c r="AP4" s="9">
        <v>45036.095712383278</v>
      </c>
      <c r="AQ4" s="9">
        <v>44418.633907238051</v>
      </c>
      <c r="AR4" s="9">
        <v>43343.40177444544</v>
      </c>
      <c r="AS4" s="9">
        <v>41892.5205384117</v>
      </c>
      <c r="AT4" s="9">
        <v>36792.334797413787</v>
      </c>
      <c r="AU4" s="9">
        <v>27400.78596185382</v>
      </c>
      <c r="AV4" s="9">
        <v>28037.944552323464</v>
      </c>
      <c r="AW4" s="9">
        <v>24609.09150703773</v>
      </c>
      <c r="AX4" s="9">
        <v>20046.374760141094</v>
      </c>
      <c r="AY4" s="9">
        <v>19539.945659716279</v>
      </c>
      <c r="AZ4" s="9">
        <v>18738.467133953993</v>
      </c>
    </row>
    <row r="5" spans="1:52" ht="12" customHeight="1" x14ac:dyDescent="0.2">
      <c r="A5" s="10" t="s">
        <v>4</v>
      </c>
      <c r="B5" s="11">
        <v>181251.43354362188</v>
      </c>
      <c r="C5" s="11">
        <v>189209.55491766866</v>
      </c>
      <c r="D5" s="11">
        <v>188098.46161769083</v>
      </c>
      <c r="E5" s="11">
        <v>203228.83383411675</v>
      </c>
      <c r="F5" s="11">
        <v>195096.33458741885</v>
      </c>
      <c r="G5" s="11">
        <v>197687.75823093977</v>
      </c>
      <c r="H5" s="11">
        <v>206164.42923035467</v>
      </c>
      <c r="I5" s="11">
        <v>202562.94912508182</v>
      </c>
      <c r="J5" s="11">
        <v>195013.46221745358</v>
      </c>
      <c r="K5" s="11">
        <v>170718.82655377351</v>
      </c>
      <c r="L5" s="11">
        <v>174259.23126222429</v>
      </c>
      <c r="M5" s="11">
        <v>163999.40112610959</v>
      </c>
      <c r="N5" s="11">
        <v>180333.19778578819</v>
      </c>
      <c r="O5" s="11">
        <v>166633.25299446122</v>
      </c>
      <c r="P5" s="11">
        <v>141862.65798336169</v>
      </c>
      <c r="Q5" s="11">
        <v>119326.84907977907</v>
      </c>
      <c r="R5" s="11">
        <v>114754.24541176661</v>
      </c>
      <c r="S5" s="11">
        <v>103424.22574563972</v>
      </c>
      <c r="T5" s="11">
        <v>86641.899914508933</v>
      </c>
      <c r="U5" s="11">
        <v>82908.350323032442</v>
      </c>
      <c r="V5" s="11">
        <v>79723.033011891952</v>
      </c>
      <c r="W5" s="11">
        <v>79771.269589288786</v>
      </c>
      <c r="X5" s="11">
        <v>67771.749527664782</v>
      </c>
      <c r="Y5" s="11">
        <v>71235.70875814317</v>
      </c>
      <c r="Z5" s="11">
        <v>69962.26046103012</v>
      </c>
      <c r="AA5" s="11">
        <v>70067.262771879323</v>
      </c>
      <c r="AB5" s="11">
        <v>62166.466677559576</v>
      </c>
      <c r="AC5" s="11">
        <v>56254.737675755277</v>
      </c>
      <c r="AD5" s="11">
        <v>60102.049715770401</v>
      </c>
      <c r="AE5" s="11">
        <v>58813.103654294871</v>
      </c>
      <c r="AF5" s="11">
        <v>64296.854123438752</v>
      </c>
      <c r="AG5" s="11">
        <v>61574.700863719481</v>
      </c>
      <c r="AH5" s="11">
        <v>58341.50201393701</v>
      </c>
      <c r="AI5" s="11">
        <v>54548.114234519577</v>
      </c>
      <c r="AJ5" s="11">
        <v>50049.699412629379</v>
      </c>
      <c r="AK5" s="11">
        <v>49249.018078596164</v>
      </c>
      <c r="AL5" s="11">
        <v>43135.399971264436</v>
      </c>
      <c r="AM5" s="11">
        <v>40684.170540841551</v>
      </c>
      <c r="AN5" s="11">
        <v>39426.928457219154</v>
      </c>
      <c r="AO5" s="11">
        <v>38183.222841569026</v>
      </c>
      <c r="AP5" s="11">
        <v>37124.881844976408</v>
      </c>
      <c r="AQ5" s="11">
        <v>35987.326063891334</v>
      </c>
      <c r="AR5" s="11">
        <v>34754.275151222981</v>
      </c>
      <c r="AS5" s="11">
        <v>33083.145698445056</v>
      </c>
      <c r="AT5" s="11">
        <v>28062.615594416722</v>
      </c>
      <c r="AU5" s="11">
        <v>18498.620174666692</v>
      </c>
      <c r="AV5" s="11">
        <v>18991.716708899323</v>
      </c>
      <c r="AW5" s="11">
        <v>15374.368259469247</v>
      </c>
      <c r="AX5" s="11">
        <v>10786.657362960783</v>
      </c>
      <c r="AY5" s="11">
        <v>10173.66336693729</v>
      </c>
      <c r="AZ5" s="11">
        <v>9138.9812865389395</v>
      </c>
    </row>
    <row r="6" spans="1:52" ht="12" customHeight="1" x14ac:dyDescent="0.2">
      <c r="A6" s="27" t="s">
        <v>5</v>
      </c>
      <c r="B6" s="28">
        <v>167580.67918786316</v>
      </c>
      <c r="C6" s="28">
        <v>175433.86151788433</v>
      </c>
      <c r="D6" s="28">
        <v>174497.57945544473</v>
      </c>
      <c r="E6" s="28">
        <v>187034.65081069022</v>
      </c>
      <c r="F6" s="28">
        <v>176924.44654501879</v>
      </c>
      <c r="G6" s="28">
        <v>179011.35456406118</v>
      </c>
      <c r="H6" s="28">
        <v>185769.09446743602</v>
      </c>
      <c r="I6" s="28">
        <v>181969.67058255241</v>
      </c>
      <c r="J6" s="28">
        <v>174641.38448482743</v>
      </c>
      <c r="K6" s="28">
        <v>151908.68897630542</v>
      </c>
      <c r="L6" s="28">
        <v>146610.17270590705</v>
      </c>
      <c r="M6" s="28">
        <v>143675.9021359953</v>
      </c>
      <c r="N6" s="28">
        <v>162827.96208301114</v>
      </c>
      <c r="O6" s="28">
        <v>151324.93885615162</v>
      </c>
      <c r="P6" s="28">
        <v>124751.97747383863</v>
      </c>
      <c r="Q6" s="28">
        <v>101459.65323496709</v>
      </c>
      <c r="R6" s="28">
        <v>96622.369177401837</v>
      </c>
      <c r="S6" s="28">
        <v>84828.649285768377</v>
      </c>
      <c r="T6" s="28">
        <v>68846.027312373859</v>
      </c>
      <c r="U6" s="28">
        <v>64135.847968508271</v>
      </c>
      <c r="V6" s="28">
        <v>64236.429686661053</v>
      </c>
      <c r="W6" s="28">
        <v>65543.198886016253</v>
      </c>
      <c r="X6" s="28">
        <v>51176.428844149006</v>
      </c>
      <c r="Y6" s="28">
        <v>55918.759183104215</v>
      </c>
      <c r="Z6" s="28">
        <v>53518.463151343392</v>
      </c>
      <c r="AA6" s="28">
        <v>52850.893376102991</v>
      </c>
      <c r="AB6" s="28">
        <v>48628.052864576945</v>
      </c>
      <c r="AC6" s="28">
        <v>41224.117645115526</v>
      </c>
      <c r="AD6" s="28">
        <v>44424.066294456024</v>
      </c>
      <c r="AE6" s="28">
        <v>43415.176498961351</v>
      </c>
      <c r="AF6" s="28">
        <v>49367.287510154398</v>
      </c>
      <c r="AG6" s="28">
        <v>45799.519854396553</v>
      </c>
      <c r="AH6" s="28">
        <v>42334.431211257433</v>
      </c>
      <c r="AI6" s="28">
        <v>37296.991062393332</v>
      </c>
      <c r="AJ6" s="28">
        <v>32938.56681343168</v>
      </c>
      <c r="AK6" s="28">
        <v>36610.585044146501</v>
      </c>
      <c r="AL6" s="28">
        <v>32981.683740033412</v>
      </c>
      <c r="AM6" s="28">
        <v>30585.6446412724</v>
      </c>
      <c r="AN6" s="28">
        <v>29278.182064083896</v>
      </c>
      <c r="AO6" s="28">
        <v>28387.93724238317</v>
      </c>
      <c r="AP6" s="28">
        <v>27741.256453661645</v>
      </c>
      <c r="AQ6" s="28">
        <v>26603.611506609173</v>
      </c>
      <c r="AR6" s="28">
        <v>26671.856586379738</v>
      </c>
      <c r="AS6" s="28">
        <v>24040.790677019671</v>
      </c>
      <c r="AT6" s="28">
        <v>21237.640823328671</v>
      </c>
      <c r="AU6" s="28">
        <v>12635.091144152531</v>
      </c>
      <c r="AV6" s="28">
        <v>12656.085636533457</v>
      </c>
      <c r="AW6" s="28">
        <v>9622.5065928032909</v>
      </c>
      <c r="AX6" s="28">
        <v>7383.1558673291693</v>
      </c>
      <c r="AY6" s="28">
        <v>6802.8163060165834</v>
      </c>
      <c r="AZ6" s="28">
        <v>5882.6911507980731</v>
      </c>
    </row>
    <row r="7" spans="1:52" ht="12" customHeight="1" x14ac:dyDescent="0.2">
      <c r="A7" s="27" t="s">
        <v>6</v>
      </c>
      <c r="B7" s="28">
        <v>13670.754355758705</v>
      </c>
      <c r="C7" s="28">
        <v>13775.693399784384</v>
      </c>
      <c r="D7" s="28">
        <v>13600.882162246116</v>
      </c>
      <c r="E7" s="28">
        <v>16194.183023426507</v>
      </c>
      <c r="F7" s="28">
        <v>18171.888042400042</v>
      </c>
      <c r="G7" s="28">
        <v>18676.403666878607</v>
      </c>
      <c r="H7" s="28">
        <v>20395.33476291869</v>
      </c>
      <c r="I7" s="28">
        <v>20593.27854252941</v>
      </c>
      <c r="J7" s="28">
        <v>20372.077732626156</v>
      </c>
      <c r="K7" s="28">
        <v>18810.137577468093</v>
      </c>
      <c r="L7" s="28">
        <v>27649.058556317228</v>
      </c>
      <c r="M7" s="28">
        <v>20323.498990114269</v>
      </c>
      <c r="N7" s="28">
        <v>17505.235702777059</v>
      </c>
      <c r="O7" s="28">
        <v>15308.314138309601</v>
      </c>
      <c r="P7" s="28">
        <v>17110.680509523067</v>
      </c>
      <c r="Q7" s="28">
        <v>17867.19584481198</v>
      </c>
      <c r="R7" s="28">
        <v>18131.876234364769</v>
      </c>
      <c r="S7" s="28">
        <v>18595.576459871332</v>
      </c>
      <c r="T7" s="28">
        <v>17795.872602135067</v>
      </c>
      <c r="U7" s="28">
        <v>18772.502354524164</v>
      </c>
      <c r="V7" s="28">
        <v>15486.603325230899</v>
      </c>
      <c r="W7" s="28">
        <v>14228.070703272537</v>
      </c>
      <c r="X7" s="28">
        <v>16595.320683515776</v>
      </c>
      <c r="Y7" s="28">
        <v>15316.94957503896</v>
      </c>
      <c r="Z7" s="28">
        <v>16443.797309686739</v>
      </c>
      <c r="AA7" s="28">
        <v>17216.369395776317</v>
      </c>
      <c r="AB7" s="28">
        <v>13538.413812982633</v>
      </c>
      <c r="AC7" s="28">
        <v>15030.620030639753</v>
      </c>
      <c r="AD7" s="28">
        <v>15677.983421314382</v>
      </c>
      <c r="AE7" s="28">
        <v>15397.927155333522</v>
      </c>
      <c r="AF7" s="28">
        <v>14929.566613284356</v>
      </c>
      <c r="AG7" s="28">
        <v>15775.181009322929</v>
      </c>
      <c r="AH7" s="28">
        <v>16007.070802679578</v>
      </c>
      <c r="AI7" s="28">
        <v>17251.123172126248</v>
      </c>
      <c r="AJ7" s="28">
        <v>17111.132599197706</v>
      </c>
      <c r="AK7" s="28">
        <v>12638.433034449657</v>
      </c>
      <c r="AL7" s="28">
        <v>10153.71623123103</v>
      </c>
      <c r="AM7" s="28">
        <v>10098.525899569147</v>
      </c>
      <c r="AN7" s="28">
        <v>10148.746393135256</v>
      </c>
      <c r="AO7" s="28">
        <v>9795.2855991858596</v>
      </c>
      <c r="AP7" s="28">
        <v>9383.6253913147648</v>
      </c>
      <c r="AQ7" s="28">
        <v>9383.7145572821646</v>
      </c>
      <c r="AR7" s="28">
        <v>8082.4185648432467</v>
      </c>
      <c r="AS7" s="28">
        <v>9042.3550214253828</v>
      </c>
      <c r="AT7" s="28">
        <v>6824.974771088052</v>
      </c>
      <c r="AU7" s="28">
        <v>5863.5290305141607</v>
      </c>
      <c r="AV7" s="28">
        <v>6335.631072365868</v>
      </c>
      <c r="AW7" s="28">
        <v>5751.8616666659564</v>
      </c>
      <c r="AX7" s="28">
        <v>3403.5014956316136</v>
      </c>
      <c r="AY7" s="28">
        <v>3370.8470609207056</v>
      </c>
      <c r="AZ7" s="28">
        <v>3256.2901357408678</v>
      </c>
    </row>
    <row r="8" spans="1:52" ht="12" customHeight="1" x14ac:dyDescent="0.2">
      <c r="A8" s="10" t="s">
        <v>7</v>
      </c>
      <c r="B8" s="11">
        <v>9141.5568329131929</v>
      </c>
      <c r="C8" s="11">
        <v>8926.0943264393063</v>
      </c>
      <c r="D8" s="11">
        <v>7973.899639022522</v>
      </c>
      <c r="E8" s="11">
        <v>5749.7431630646897</v>
      </c>
      <c r="F8" s="11">
        <v>5599.7475383716937</v>
      </c>
      <c r="G8" s="11">
        <v>5648.3212630143598</v>
      </c>
      <c r="H8" s="11">
        <v>5565.6380746336336</v>
      </c>
      <c r="I8" s="11">
        <v>5937.1373683744205</v>
      </c>
      <c r="J8" s="11">
        <v>6477.4087091513293</v>
      </c>
      <c r="K8" s="11">
        <v>5926.2315836120297</v>
      </c>
      <c r="L8" s="11">
        <v>6071.8921080315458</v>
      </c>
      <c r="M8" s="11">
        <v>6206.2873803155362</v>
      </c>
      <c r="N8" s="11">
        <v>6397.9348887523402</v>
      </c>
      <c r="O8" s="11">
        <v>5764.3664250925876</v>
      </c>
      <c r="P8" s="11">
        <v>5834.1525809640107</v>
      </c>
      <c r="Q8" s="11">
        <v>5656.6652839238777</v>
      </c>
      <c r="R8" s="11">
        <v>5640.5855815422492</v>
      </c>
      <c r="S8" s="11">
        <v>5627.7894823443903</v>
      </c>
      <c r="T8" s="11">
        <v>5625.7042996042974</v>
      </c>
      <c r="U8" s="11">
        <v>5646.4856947615908</v>
      </c>
      <c r="V8" s="11">
        <v>5703.2656824048299</v>
      </c>
      <c r="W8" s="11">
        <v>5713.4057349684035</v>
      </c>
      <c r="X8" s="11">
        <v>5537.9091980025796</v>
      </c>
      <c r="Y8" s="11">
        <v>5705.0500338567435</v>
      </c>
      <c r="Z8" s="11">
        <v>5693.0100258898638</v>
      </c>
      <c r="AA8" s="11">
        <v>5659.8385084504507</v>
      </c>
      <c r="AB8" s="11">
        <v>5767.5650977979385</v>
      </c>
      <c r="AC8" s="11">
        <v>5898.4679751613257</v>
      </c>
      <c r="AD8" s="11">
        <v>5997.8949026113669</v>
      </c>
      <c r="AE8" s="11">
        <v>6024.547502877238</v>
      </c>
      <c r="AF8" s="11">
        <v>6059.105891943881</v>
      </c>
      <c r="AG8" s="11">
        <v>6136.6692565701114</v>
      </c>
      <c r="AH8" s="11">
        <v>6186.4068466390363</v>
      </c>
      <c r="AI8" s="11">
        <v>6250.4783844941567</v>
      </c>
      <c r="AJ8" s="11">
        <v>6320.8687564437341</v>
      </c>
      <c r="AK8" s="11">
        <v>6750.200877507973</v>
      </c>
      <c r="AL8" s="11">
        <v>6810.5028525088583</v>
      </c>
      <c r="AM8" s="11">
        <v>7125.0810849949912</v>
      </c>
      <c r="AN8" s="11">
        <v>7406.5717312260213</v>
      </c>
      <c r="AO8" s="11">
        <v>7654.895078272848</v>
      </c>
      <c r="AP8" s="11">
        <v>7911.2138674068674</v>
      </c>
      <c r="AQ8" s="11">
        <v>8431.3078433467163</v>
      </c>
      <c r="AR8" s="11">
        <v>8589.1266232224589</v>
      </c>
      <c r="AS8" s="11">
        <v>8809.3748399666474</v>
      </c>
      <c r="AT8" s="11">
        <v>8729.7192029970684</v>
      </c>
      <c r="AU8" s="11">
        <v>8902.1657871871303</v>
      </c>
      <c r="AV8" s="11">
        <v>9046.2278434241416</v>
      </c>
      <c r="AW8" s="11">
        <v>9234.7232475684832</v>
      </c>
      <c r="AX8" s="11">
        <v>9259.7173971803113</v>
      </c>
      <c r="AY8" s="11">
        <v>9366.2822927789894</v>
      </c>
      <c r="AZ8" s="11">
        <v>9599.4858474150551</v>
      </c>
    </row>
    <row r="9" spans="1:52" ht="12" customHeight="1" x14ac:dyDescent="0.2">
      <c r="A9" s="8" t="s">
        <v>8</v>
      </c>
      <c r="B9" s="9">
        <v>33079.080704177846</v>
      </c>
      <c r="C9" s="9">
        <v>34481.074425382911</v>
      </c>
      <c r="D9" s="9">
        <v>36455.279983477129</v>
      </c>
      <c r="E9" s="9">
        <v>35182.897954473861</v>
      </c>
      <c r="F9" s="9">
        <v>34574.596822147556</v>
      </c>
      <c r="G9" s="9">
        <v>36074.547994129425</v>
      </c>
      <c r="H9" s="9">
        <v>33267.615241899359</v>
      </c>
      <c r="I9" s="9">
        <v>30459.158081188059</v>
      </c>
      <c r="J9" s="9">
        <v>30896.082032001235</v>
      </c>
      <c r="K9" s="9">
        <v>28415.488265787066</v>
      </c>
      <c r="L9" s="9">
        <v>29274.533409151794</v>
      </c>
      <c r="M9" s="9">
        <v>27587.245171619747</v>
      </c>
      <c r="N9" s="9">
        <v>26641.982499999987</v>
      </c>
      <c r="O9" s="9">
        <v>23957.834753285988</v>
      </c>
      <c r="P9" s="9">
        <v>22201.559542262297</v>
      </c>
      <c r="Q9" s="9">
        <v>23664.962541495144</v>
      </c>
      <c r="R9" s="9">
        <v>23532.700181084801</v>
      </c>
      <c r="S9" s="9">
        <v>23631.252866178169</v>
      </c>
      <c r="T9" s="9">
        <v>23260.226348441403</v>
      </c>
      <c r="U9" s="9">
        <v>22967.832710795083</v>
      </c>
      <c r="V9" s="9">
        <v>22687.642536499512</v>
      </c>
      <c r="W9" s="9">
        <v>22529.81182073315</v>
      </c>
      <c r="X9" s="9">
        <v>22295.746022652624</v>
      </c>
      <c r="Y9" s="9">
        <v>21784.03635325142</v>
      </c>
      <c r="Z9" s="9">
        <v>21312.616311323462</v>
      </c>
      <c r="AA9" s="9">
        <v>21206.487399379024</v>
      </c>
      <c r="AB9" s="9">
        <v>21173.384020691858</v>
      </c>
      <c r="AC9" s="9">
        <v>21160.953073360623</v>
      </c>
      <c r="AD9" s="9">
        <v>20896.774109040809</v>
      </c>
      <c r="AE9" s="9">
        <v>20719.32836903424</v>
      </c>
      <c r="AF9" s="9">
        <v>20649.392468675047</v>
      </c>
      <c r="AG9" s="9">
        <v>20649.049714777244</v>
      </c>
      <c r="AH9" s="9">
        <v>20315.858867203129</v>
      </c>
      <c r="AI9" s="9">
        <v>19976.533190677324</v>
      </c>
      <c r="AJ9" s="9">
        <v>19730.933730628993</v>
      </c>
      <c r="AK9" s="9">
        <v>19363.113354014531</v>
      </c>
      <c r="AL9" s="9">
        <v>19302.524265242133</v>
      </c>
      <c r="AM9" s="9">
        <v>19169.78177355857</v>
      </c>
      <c r="AN9" s="9">
        <v>19042.892070106303</v>
      </c>
      <c r="AO9" s="9">
        <v>18914.993745346677</v>
      </c>
      <c r="AP9" s="9">
        <v>18786.631402425854</v>
      </c>
      <c r="AQ9" s="9">
        <v>18674.696012028053</v>
      </c>
      <c r="AR9" s="9">
        <v>18565.709600757502</v>
      </c>
      <c r="AS9" s="9">
        <v>18023.188777648844</v>
      </c>
      <c r="AT9" s="9">
        <v>17443.97595475068</v>
      </c>
      <c r="AU9" s="9">
        <v>17327.684225014531</v>
      </c>
      <c r="AV9" s="9">
        <v>17206.221638370138</v>
      </c>
      <c r="AW9" s="9">
        <v>17030.361785860012</v>
      </c>
      <c r="AX9" s="9">
        <v>16621.71363681036</v>
      </c>
      <c r="AY9" s="9">
        <v>16321.552488277588</v>
      </c>
      <c r="AZ9" s="9">
        <v>16155.568256680661</v>
      </c>
    </row>
    <row r="10" spans="1:52" ht="12" customHeight="1" x14ac:dyDescent="0.2">
      <c r="A10" s="10" t="s">
        <v>9</v>
      </c>
      <c r="B10" s="11">
        <v>16384.274653998917</v>
      </c>
      <c r="C10" s="11">
        <v>17179.523394950524</v>
      </c>
      <c r="D10" s="11">
        <v>19281.385597979919</v>
      </c>
      <c r="E10" s="11">
        <v>18453.326998219021</v>
      </c>
      <c r="F10" s="11">
        <v>18118.57658274634</v>
      </c>
      <c r="G10" s="11">
        <v>18757.210399468968</v>
      </c>
      <c r="H10" s="11">
        <v>16832.094778165796</v>
      </c>
      <c r="I10" s="11">
        <v>15024.126563189602</v>
      </c>
      <c r="J10" s="11">
        <v>15717.549591713736</v>
      </c>
      <c r="K10" s="11">
        <v>13567.886551486763</v>
      </c>
      <c r="L10" s="11">
        <v>13846.70700699929</v>
      </c>
      <c r="M10" s="11">
        <v>13547.589773718746</v>
      </c>
      <c r="N10" s="11">
        <v>13542.315023793906</v>
      </c>
      <c r="O10" s="11">
        <v>11174.129075719362</v>
      </c>
      <c r="P10" s="11">
        <v>9599.8546722235988</v>
      </c>
      <c r="Q10" s="11">
        <v>10116.267160930434</v>
      </c>
      <c r="R10" s="11">
        <v>10300.981669365447</v>
      </c>
      <c r="S10" s="11">
        <v>10440.636816057184</v>
      </c>
      <c r="T10" s="11">
        <v>10248.259994762775</v>
      </c>
      <c r="U10" s="11">
        <v>10068.566969363694</v>
      </c>
      <c r="V10" s="11">
        <v>9861.0462924441581</v>
      </c>
      <c r="W10" s="11">
        <v>9720.8361822440565</v>
      </c>
      <c r="X10" s="11">
        <v>9551.2708227184139</v>
      </c>
      <c r="Y10" s="11">
        <v>9252.750204501077</v>
      </c>
      <c r="Z10" s="11">
        <v>9000.2536535912641</v>
      </c>
      <c r="AA10" s="11">
        <v>8923.724827387332</v>
      </c>
      <c r="AB10" s="11">
        <v>8890.3849634941034</v>
      </c>
      <c r="AC10" s="11">
        <v>8869.1661642836116</v>
      </c>
      <c r="AD10" s="11">
        <v>8746.7753391888655</v>
      </c>
      <c r="AE10" s="11">
        <v>8653.0235861372676</v>
      </c>
      <c r="AF10" s="11">
        <v>8592.4165170523975</v>
      </c>
      <c r="AG10" s="11">
        <v>8583.2104371028818</v>
      </c>
      <c r="AH10" s="11">
        <v>8421.7418152498758</v>
      </c>
      <c r="AI10" s="11">
        <v>8263.1878958035595</v>
      </c>
      <c r="AJ10" s="11">
        <v>8138.7031715537278</v>
      </c>
      <c r="AK10" s="11">
        <v>7950.5175989394847</v>
      </c>
      <c r="AL10" s="11">
        <v>7912.4936010145721</v>
      </c>
      <c r="AM10" s="11">
        <v>7825.3229073143857</v>
      </c>
      <c r="AN10" s="11">
        <v>7746.9972371513131</v>
      </c>
      <c r="AO10" s="11">
        <v>7666.2411728904926</v>
      </c>
      <c r="AP10" s="11">
        <v>7583.9284883929213</v>
      </c>
      <c r="AQ10" s="11">
        <v>7511.7186105781411</v>
      </c>
      <c r="AR10" s="11">
        <v>7445.7216101660797</v>
      </c>
      <c r="AS10" s="11">
        <v>7199.0367940753076</v>
      </c>
      <c r="AT10" s="11">
        <v>6946.4254631473832</v>
      </c>
      <c r="AU10" s="11">
        <v>6884.2265621625093</v>
      </c>
      <c r="AV10" s="11">
        <v>6819.0923336590513</v>
      </c>
      <c r="AW10" s="11">
        <v>6719.3007608751586</v>
      </c>
      <c r="AX10" s="11">
        <v>6544.8609665819295</v>
      </c>
      <c r="AY10" s="11">
        <v>6401.2874228884593</v>
      </c>
      <c r="AZ10" s="11">
        <v>6307.9176755247654</v>
      </c>
    </row>
    <row r="11" spans="1:52" ht="12" customHeight="1" x14ac:dyDescent="0.2">
      <c r="A11" s="10" t="s">
        <v>10</v>
      </c>
      <c r="B11" s="11">
        <v>12871.939242612048</v>
      </c>
      <c r="C11" s="11">
        <v>14322.987723985776</v>
      </c>
      <c r="D11" s="11">
        <v>14484.565041347805</v>
      </c>
      <c r="E11" s="11">
        <v>14016.136312992934</v>
      </c>
      <c r="F11" s="11">
        <v>14180.315453450003</v>
      </c>
      <c r="G11" s="11">
        <v>14881.945537464788</v>
      </c>
      <c r="H11" s="11">
        <v>13984.694730382394</v>
      </c>
      <c r="I11" s="11">
        <v>12988.28453108487</v>
      </c>
      <c r="J11" s="11">
        <v>12657.783987367708</v>
      </c>
      <c r="K11" s="11">
        <v>12602.542541203878</v>
      </c>
      <c r="L11" s="11">
        <v>12724.375215204987</v>
      </c>
      <c r="M11" s="11">
        <v>11462.305813551096</v>
      </c>
      <c r="N11" s="11">
        <v>10820.717989629195</v>
      </c>
      <c r="O11" s="11">
        <v>10464.259212838248</v>
      </c>
      <c r="P11" s="11">
        <v>10387.777440448031</v>
      </c>
      <c r="Q11" s="11">
        <v>11351.627073094138</v>
      </c>
      <c r="R11" s="11">
        <v>11379.558895002496</v>
      </c>
      <c r="S11" s="11">
        <v>11374.329942763155</v>
      </c>
      <c r="T11" s="11">
        <v>11294.886152600098</v>
      </c>
      <c r="U11" s="11">
        <v>11237.144027494189</v>
      </c>
      <c r="V11" s="11">
        <v>11192.696689802495</v>
      </c>
      <c r="W11" s="11">
        <v>11175.596527891939</v>
      </c>
      <c r="X11" s="11">
        <v>11146.879836660863</v>
      </c>
      <c r="Y11" s="11">
        <v>10973.57818888588</v>
      </c>
      <c r="Z11" s="11">
        <v>10783.740984380609</v>
      </c>
      <c r="AA11" s="11">
        <v>10749.397194919855</v>
      </c>
      <c r="AB11" s="11">
        <v>10734.172326477332</v>
      </c>
      <c r="AC11" s="11">
        <v>10725.259303012666</v>
      </c>
      <c r="AD11" s="11">
        <v>10584.41984751478</v>
      </c>
      <c r="AE11" s="11">
        <v>10514.418940897011</v>
      </c>
      <c r="AF11" s="11">
        <v>10512.64473840901</v>
      </c>
      <c r="AG11" s="11">
        <v>10514.945378706059</v>
      </c>
      <c r="AH11" s="11">
        <v>10384.267204054369</v>
      </c>
      <c r="AI11" s="11">
        <v>10242.356219670239</v>
      </c>
      <c r="AJ11" s="11">
        <v>10156.367732454957</v>
      </c>
      <c r="AK11" s="11">
        <v>10011.319573636345</v>
      </c>
      <c r="AL11" s="11">
        <v>9994.6160602856944</v>
      </c>
      <c r="AM11" s="11">
        <v>9966.5538611604316</v>
      </c>
      <c r="AN11" s="11">
        <v>9936.7428336316952</v>
      </c>
      <c r="AO11" s="11">
        <v>9905.0903756731659</v>
      </c>
      <c r="AP11" s="11">
        <v>9873.6801294955185</v>
      </c>
      <c r="AQ11" s="11">
        <v>9841.9950194648573</v>
      </c>
      <c r="AR11" s="11">
        <v>9811.6312571922481</v>
      </c>
      <c r="AS11" s="11">
        <v>9558.9115965547517</v>
      </c>
      <c r="AT11" s="11">
        <v>9284.3156999794428</v>
      </c>
      <c r="AU11" s="11">
        <v>9242.2665091809467</v>
      </c>
      <c r="AV11" s="11">
        <v>9202.880189766589</v>
      </c>
      <c r="AW11" s="11">
        <v>9149.595923258441</v>
      </c>
      <c r="AX11" s="11">
        <v>8940.528262749147</v>
      </c>
      <c r="AY11" s="11">
        <v>8815.0746851987169</v>
      </c>
      <c r="AZ11" s="11">
        <v>8762.8714988178253</v>
      </c>
    </row>
    <row r="12" spans="1:52" ht="12" customHeight="1" x14ac:dyDescent="0.2">
      <c r="A12" s="10" t="s">
        <v>11</v>
      </c>
      <c r="B12" s="11">
        <v>1920.9188880547383</v>
      </c>
      <c r="C12" s="11">
        <v>1354.3987295478601</v>
      </c>
      <c r="D12" s="11">
        <v>1131.4064026038243</v>
      </c>
      <c r="E12" s="11">
        <v>1144.2764170918442</v>
      </c>
      <c r="F12" s="11">
        <v>1035.370473898824</v>
      </c>
      <c r="G12" s="11">
        <v>1059.0482276774021</v>
      </c>
      <c r="H12" s="11">
        <v>1228.818450658752</v>
      </c>
      <c r="I12" s="11">
        <v>1396.356956469504</v>
      </c>
      <c r="J12" s="11">
        <v>1353.9341604195361</v>
      </c>
      <c r="K12" s="11">
        <v>1114.5751695084964</v>
      </c>
      <c r="L12" s="11">
        <v>1356.8163072186546</v>
      </c>
      <c r="M12" s="11">
        <v>1248.7355888630557</v>
      </c>
      <c r="N12" s="11">
        <v>1225.8909342064351</v>
      </c>
      <c r="O12" s="11">
        <v>1293.3755305306252</v>
      </c>
      <c r="P12" s="11">
        <v>1262.8233945887971</v>
      </c>
      <c r="Q12" s="11">
        <v>1117.1386169977152</v>
      </c>
      <c r="R12" s="11">
        <v>767.0593175151206</v>
      </c>
      <c r="S12" s="11">
        <v>731.47987116998036</v>
      </c>
      <c r="T12" s="11">
        <v>627.88712105732282</v>
      </c>
      <c r="U12" s="11">
        <v>592.4134091113948</v>
      </c>
      <c r="V12" s="11">
        <v>577.97116406320947</v>
      </c>
      <c r="W12" s="11">
        <v>583.99161039074284</v>
      </c>
      <c r="X12" s="11">
        <v>560.11648553483622</v>
      </c>
      <c r="Y12" s="11">
        <v>542.26832575731123</v>
      </c>
      <c r="Z12" s="11">
        <v>535.07979212626105</v>
      </c>
      <c r="AA12" s="11">
        <v>544.6796389121215</v>
      </c>
      <c r="AB12" s="11">
        <v>559.5915822414828</v>
      </c>
      <c r="AC12" s="11">
        <v>576.04531829672237</v>
      </c>
      <c r="AD12" s="11">
        <v>586.06262484513763</v>
      </c>
      <c r="AE12" s="11">
        <v>580.51672480884679</v>
      </c>
      <c r="AF12" s="11">
        <v>575.34957085463975</v>
      </c>
      <c r="AG12" s="11">
        <v>581.01208774896395</v>
      </c>
      <c r="AH12" s="11">
        <v>556.30322139203531</v>
      </c>
      <c r="AI12" s="11">
        <v>532.66135276799025</v>
      </c>
      <c r="AJ12" s="11">
        <v>509.08425404317524</v>
      </c>
      <c r="AK12" s="11">
        <v>489.09178069481743</v>
      </c>
      <c r="AL12" s="11">
        <v>483.98355430243396</v>
      </c>
      <c r="AM12" s="11">
        <v>470.84659544978081</v>
      </c>
      <c r="AN12" s="11">
        <v>456.07451661539778</v>
      </c>
      <c r="AO12" s="11">
        <v>444.03629788709844</v>
      </c>
      <c r="AP12" s="11">
        <v>432.18349676487497</v>
      </c>
      <c r="AQ12" s="11">
        <v>425.13977287297024</v>
      </c>
      <c r="AR12" s="11">
        <v>415.01061084108005</v>
      </c>
      <c r="AS12" s="11">
        <v>394.76911332258805</v>
      </c>
      <c r="AT12" s="11">
        <v>369.10948951944232</v>
      </c>
      <c r="AU12" s="11">
        <v>359.08285496645436</v>
      </c>
      <c r="AV12" s="11">
        <v>345.78104214308655</v>
      </c>
      <c r="AW12" s="11">
        <v>331.29602080523114</v>
      </c>
      <c r="AX12" s="11">
        <v>322.95984630511737</v>
      </c>
      <c r="AY12" s="11">
        <v>305.2949946267052</v>
      </c>
      <c r="AZ12" s="11">
        <v>290.77456805578896</v>
      </c>
    </row>
    <row r="13" spans="1:52" ht="12" customHeight="1" x14ac:dyDescent="0.2">
      <c r="A13" s="10" t="s">
        <v>12</v>
      </c>
      <c r="B13" s="11">
        <v>1901.9479195121485</v>
      </c>
      <c r="C13" s="11">
        <v>1624.1645768987523</v>
      </c>
      <c r="D13" s="11">
        <v>1557.9229415455802</v>
      </c>
      <c r="E13" s="11">
        <v>1569.1582261700639</v>
      </c>
      <c r="F13" s="11">
        <v>1240.3343120523843</v>
      </c>
      <c r="G13" s="11">
        <v>1376.3438295182634</v>
      </c>
      <c r="H13" s="11">
        <v>1222.0072826924161</v>
      </c>
      <c r="I13" s="11">
        <v>1050.3900304440842</v>
      </c>
      <c r="J13" s="11">
        <v>1166.8142925002521</v>
      </c>
      <c r="K13" s="11">
        <v>1130.4840035879281</v>
      </c>
      <c r="L13" s="11">
        <v>1346.6348797288631</v>
      </c>
      <c r="M13" s="11">
        <v>1328.6139954868504</v>
      </c>
      <c r="N13" s="11">
        <v>1053.058552370449</v>
      </c>
      <c r="O13" s="11">
        <v>1026.0709341977533</v>
      </c>
      <c r="P13" s="11">
        <v>951.10403500187181</v>
      </c>
      <c r="Q13" s="11">
        <v>1079.9296904728578</v>
      </c>
      <c r="R13" s="11">
        <v>1085.1002992017407</v>
      </c>
      <c r="S13" s="11">
        <v>1084.8062361878526</v>
      </c>
      <c r="T13" s="11">
        <v>1089.1930800212081</v>
      </c>
      <c r="U13" s="11">
        <v>1069.7083048258073</v>
      </c>
      <c r="V13" s="11">
        <v>1055.9283901896533</v>
      </c>
      <c r="W13" s="11">
        <v>1049.3875002064133</v>
      </c>
      <c r="X13" s="11">
        <v>1037.4788777385113</v>
      </c>
      <c r="Y13" s="11">
        <v>1015.4396341071515</v>
      </c>
      <c r="Z13" s="11">
        <v>993.54188122532514</v>
      </c>
      <c r="AA13" s="11">
        <v>988.68573815971502</v>
      </c>
      <c r="AB13" s="11">
        <v>989.23514847894069</v>
      </c>
      <c r="AC13" s="11">
        <v>990.4822877676221</v>
      </c>
      <c r="AD13" s="11">
        <v>979.51629749202345</v>
      </c>
      <c r="AE13" s="11">
        <v>971.36911719111663</v>
      </c>
      <c r="AF13" s="11">
        <v>968.98164235900038</v>
      </c>
      <c r="AG13" s="11">
        <v>969.88181121933906</v>
      </c>
      <c r="AH13" s="11">
        <v>953.54662650684929</v>
      </c>
      <c r="AI13" s="11">
        <v>938.3277224355345</v>
      </c>
      <c r="AJ13" s="11">
        <v>926.77857257713288</v>
      </c>
      <c r="AK13" s="11">
        <v>912.18440074388525</v>
      </c>
      <c r="AL13" s="11">
        <v>911.43104963943063</v>
      </c>
      <c r="AM13" s="11">
        <v>907.05840963397327</v>
      </c>
      <c r="AN13" s="11">
        <v>903.07748270789773</v>
      </c>
      <c r="AO13" s="11">
        <v>899.62589889592005</v>
      </c>
      <c r="AP13" s="11">
        <v>896.83928777253709</v>
      </c>
      <c r="AQ13" s="11">
        <v>895.84260911208207</v>
      </c>
      <c r="AR13" s="11">
        <v>893.34612255809304</v>
      </c>
      <c r="AS13" s="11">
        <v>870.47127369619693</v>
      </c>
      <c r="AT13" s="11">
        <v>844.12530210441128</v>
      </c>
      <c r="AU13" s="11">
        <v>842.10829870461987</v>
      </c>
      <c r="AV13" s="11">
        <v>838.46807280141149</v>
      </c>
      <c r="AW13" s="11">
        <v>830.16908092117831</v>
      </c>
      <c r="AX13" s="11">
        <v>813.36456117416526</v>
      </c>
      <c r="AY13" s="11">
        <v>799.89538556370621</v>
      </c>
      <c r="AZ13" s="11">
        <v>794.00451428228166</v>
      </c>
    </row>
    <row r="14" spans="1:52" ht="12" customHeight="1" x14ac:dyDescent="0.2">
      <c r="A14" s="8" t="s">
        <v>13</v>
      </c>
      <c r="B14" s="9">
        <v>343094.67916907888</v>
      </c>
      <c r="C14" s="9">
        <v>345186.64537223941</v>
      </c>
      <c r="D14" s="9">
        <v>333454.75826353941</v>
      </c>
      <c r="E14" s="9">
        <v>337131.53950123268</v>
      </c>
      <c r="F14" s="9">
        <v>342273.07136964588</v>
      </c>
      <c r="G14" s="9">
        <v>339297.32687945035</v>
      </c>
      <c r="H14" s="9">
        <v>335841.69940052356</v>
      </c>
      <c r="I14" s="9">
        <v>331109.78789486899</v>
      </c>
      <c r="J14" s="9">
        <v>326085.69440185209</v>
      </c>
      <c r="K14" s="9">
        <v>300177.86698327708</v>
      </c>
      <c r="L14" s="9">
        <v>310667.03154522355</v>
      </c>
      <c r="M14" s="9">
        <v>285073.93361538858</v>
      </c>
      <c r="N14" s="9">
        <v>294409.69245502679</v>
      </c>
      <c r="O14" s="9">
        <v>296953.46413242747</v>
      </c>
      <c r="P14" s="9">
        <v>282960.62218581408</v>
      </c>
      <c r="Q14" s="9">
        <v>285960.94207190094</v>
      </c>
      <c r="R14" s="9">
        <v>286798.78340018704</v>
      </c>
      <c r="S14" s="9">
        <v>285345.46666641213</v>
      </c>
      <c r="T14" s="9">
        <v>283499.28073063458</v>
      </c>
      <c r="U14" s="9">
        <v>280544.39039747388</v>
      </c>
      <c r="V14" s="9">
        <v>277949.23555241752</v>
      </c>
      <c r="W14" s="9">
        <v>276444.63711741747</v>
      </c>
      <c r="X14" s="9">
        <v>274921.89406988758</v>
      </c>
      <c r="Y14" s="9">
        <v>271398.50284409575</v>
      </c>
      <c r="Z14" s="9">
        <v>268556.59900856589</v>
      </c>
      <c r="AA14" s="9">
        <v>266986.51648042392</v>
      </c>
      <c r="AB14" s="9">
        <v>266345.55867730291</v>
      </c>
      <c r="AC14" s="9">
        <v>266092.85334899341</v>
      </c>
      <c r="AD14" s="9">
        <v>265758.7571181329</v>
      </c>
      <c r="AE14" s="9">
        <v>266127.69001427141</v>
      </c>
      <c r="AF14" s="9">
        <v>266571.59614158125</v>
      </c>
      <c r="AG14" s="9">
        <v>267398.71768806875</v>
      </c>
      <c r="AH14" s="9">
        <v>266627.31223608332</v>
      </c>
      <c r="AI14" s="9">
        <v>265566.78308194998</v>
      </c>
      <c r="AJ14" s="9">
        <v>264327.9879105062</v>
      </c>
      <c r="AK14" s="9">
        <v>261925.17521024914</v>
      </c>
      <c r="AL14" s="9">
        <v>260570.74320253939</v>
      </c>
      <c r="AM14" s="9">
        <v>258596.86340774014</v>
      </c>
      <c r="AN14" s="9">
        <v>256810.52466542291</v>
      </c>
      <c r="AO14" s="9">
        <v>254666.94183038367</v>
      </c>
      <c r="AP14" s="9">
        <v>252458.00840760244</v>
      </c>
      <c r="AQ14" s="9">
        <v>250223.73998019373</v>
      </c>
      <c r="AR14" s="9">
        <v>248175.9175773609</v>
      </c>
      <c r="AS14" s="9">
        <v>245029.4327226716</v>
      </c>
      <c r="AT14" s="9">
        <v>241941.35462123272</v>
      </c>
      <c r="AU14" s="9">
        <v>239856.61192674696</v>
      </c>
      <c r="AV14" s="9">
        <v>237887.31082833905</v>
      </c>
      <c r="AW14" s="9">
        <v>235283.62845321425</v>
      </c>
      <c r="AX14" s="9">
        <v>232637.48922175338</v>
      </c>
      <c r="AY14" s="9">
        <v>229661.4207471695</v>
      </c>
      <c r="AZ14" s="9">
        <v>226705.54357545183</v>
      </c>
    </row>
    <row r="15" spans="1:52" ht="12" customHeight="1" x14ac:dyDescent="0.2">
      <c r="A15" s="12" t="s">
        <v>14</v>
      </c>
      <c r="B15" s="13">
        <v>77294.555732952926</v>
      </c>
      <c r="C15" s="13">
        <v>77831.760834822489</v>
      </c>
      <c r="D15" s="13">
        <v>71600.405991865991</v>
      </c>
      <c r="E15" s="13">
        <v>73313.313686730398</v>
      </c>
      <c r="F15" s="13">
        <v>70269.933651051324</v>
      </c>
      <c r="G15" s="13">
        <v>67355.32297906137</v>
      </c>
      <c r="H15" s="13">
        <v>66908.47473257489</v>
      </c>
      <c r="I15" s="13">
        <v>66168.452823906002</v>
      </c>
      <c r="J15" s="13">
        <v>61475.243289566599</v>
      </c>
      <c r="K15" s="13">
        <v>49207.60150730177</v>
      </c>
      <c r="L15" s="13">
        <v>51739.288226008939</v>
      </c>
      <c r="M15" s="13">
        <v>46381.088978508225</v>
      </c>
      <c r="N15" s="13">
        <v>47174.521666015215</v>
      </c>
      <c r="O15" s="13">
        <v>50141.416904762285</v>
      </c>
      <c r="P15" s="13">
        <v>50805.766485157874</v>
      </c>
      <c r="Q15" s="13">
        <v>48140.805002298825</v>
      </c>
      <c r="R15" s="13">
        <v>43156.253558367585</v>
      </c>
      <c r="S15" s="13">
        <v>42948.330600913308</v>
      </c>
      <c r="T15" s="13">
        <v>41793.913208191676</v>
      </c>
      <c r="U15" s="13">
        <v>40858.918370544467</v>
      </c>
      <c r="V15" s="13">
        <v>40458.760562262891</v>
      </c>
      <c r="W15" s="13">
        <v>40522.892157196606</v>
      </c>
      <c r="X15" s="13">
        <v>40608.800819549477</v>
      </c>
      <c r="Y15" s="13">
        <v>39586.330218788513</v>
      </c>
      <c r="Z15" s="13">
        <v>38946.957093816738</v>
      </c>
      <c r="AA15" s="13">
        <v>39098.304602423697</v>
      </c>
      <c r="AB15" s="13">
        <v>39537.017152552944</v>
      </c>
      <c r="AC15" s="13">
        <v>39997.341569676835</v>
      </c>
      <c r="AD15" s="13">
        <v>39703.610464248515</v>
      </c>
      <c r="AE15" s="13">
        <v>39746.026712940155</v>
      </c>
      <c r="AF15" s="13">
        <v>39810.656422044165</v>
      </c>
      <c r="AG15" s="13">
        <v>40155.916367078447</v>
      </c>
      <c r="AH15" s="13">
        <v>39801.300670216369</v>
      </c>
      <c r="AI15" s="13">
        <v>39263.429329438775</v>
      </c>
      <c r="AJ15" s="13">
        <v>38865.421874222127</v>
      </c>
      <c r="AK15" s="13">
        <v>37703.812729941412</v>
      </c>
      <c r="AL15" s="13">
        <v>37775.119621607068</v>
      </c>
      <c r="AM15" s="13">
        <v>37315.486136776315</v>
      </c>
      <c r="AN15" s="13">
        <v>36833.211847122751</v>
      </c>
      <c r="AO15" s="13">
        <v>36429.628927332713</v>
      </c>
      <c r="AP15" s="13">
        <v>36052.979231618941</v>
      </c>
      <c r="AQ15" s="13">
        <v>35564.327914664551</v>
      </c>
      <c r="AR15" s="13">
        <v>35392.816518764666</v>
      </c>
      <c r="AS15" s="13">
        <v>34221.128770170959</v>
      </c>
      <c r="AT15" s="13">
        <v>33192.994372552392</v>
      </c>
      <c r="AU15" s="13">
        <v>32952.247639845387</v>
      </c>
      <c r="AV15" s="13">
        <v>32769.237812628082</v>
      </c>
      <c r="AW15" s="13">
        <v>32311.470889942808</v>
      </c>
      <c r="AX15" s="13">
        <v>31546.177146836897</v>
      </c>
      <c r="AY15" s="13">
        <v>30866.822760889962</v>
      </c>
      <c r="AZ15" s="13">
        <v>30357.981520514542</v>
      </c>
    </row>
    <row r="16" spans="1:52" ht="12" customHeight="1" x14ac:dyDescent="0.2">
      <c r="A16" s="14" t="s">
        <v>15</v>
      </c>
      <c r="B16" s="15">
        <v>23640.759416520472</v>
      </c>
      <c r="C16" s="15">
        <v>21476.025069251686</v>
      </c>
      <c r="D16" s="15">
        <v>18559.754448172705</v>
      </c>
      <c r="E16" s="15">
        <v>19193.989985893848</v>
      </c>
      <c r="F16" s="15">
        <v>19046.67237078377</v>
      </c>
      <c r="G16" s="15">
        <v>18583.41891481795</v>
      </c>
      <c r="H16" s="15">
        <v>20140.273650932104</v>
      </c>
      <c r="I16" s="15">
        <v>20195.960738664362</v>
      </c>
      <c r="J16" s="15">
        <v>19463.541746418363</v>
      </c>
      <c r="K16" s="15">
        <v>14061.176826696155</v>
      </c>
      <c r="L16" s="15">
        <v>13881.393188520738</v>
      </c>
      <c r="M16" s="15">
        <v>12691.119942186293</v>
      </c>
      <c r="N16" s="15">
        <v>13065.638385856932</v>
      </c>
      <c r="O16" s="15">
        <v>16275.452261754241</v>
      </c>
      <c r="P16" s="15">
        <v>16544.392812649323</v>
      </c>
      <c r="Q16" s="15">
        <v>15244.581715816497</v>
      </c>
      <c r="R16" s="15">
        <v>10385.314605390389</v>
      </c>
      <c r="S16" s="15">
        <v>9898.0407498777804</v>
      </c>
      <c r="T16" s="15">
        <v>9133.1053559651355</v>
      </c>
      <c r="U16" s="15">
        <v>8974.9913384788088</v>
      </c>
      <c r="V16" s="15">
        <v>8854.5341808036628</v>
      </c>
      <c r="W16" s="15">
        <v>8828.8392732429766</v>
      </c>
      <c r="X16" s="15">
        <v>8785.7239821149542</v>
      </c>
      <c r="Y16" s="15">
        <v>8596.0981223115032</v>
      </c>
      <c r="Z16" s="15">
        <v>8597.8714525204614</v>
      </c>
      <c r="AA16" s="15">
        <v>8661.421605220241</v>
      </c>
      <c r="AB16" s="15">
        <v>8799.4039664490138</v>
      </c>
      <c r="AC16" s="15">
        <v>8955.7008497282313</v>
      </c>
      <c r="AD16" s="15">
        <v>9116.1939051658683</v>
      </c>
      <c r="AE16" s="15">
        <v>9205.0119463491574</v>
      </c>
      <c r="AF16" s="15">
        <v>9207.8961177297733</v>
      </c>
      <c r="AG16" s="15">
        <v>9267.3787699134955</v>
      </c>
      <c r="AH16" s="15">
        <v>9287.6583691230062</v>
      </c>
      <c r="AI16" s="15">
        <v>9138.4584544123572</v>
      </c>
      <c r="AJ16" s="15">
        <v>8945.063696141835</v>
      </c>
      <c r="AK16" s="15">
        <v>8734.6039504731307</v>
      </c>
      <c r="AL16" s="15">
        <v>8601.6199672297626</v>
      </c>
      <c r="AM16" s="15">
        <v>8379.1552332860356</v>
      </c>
      <c r="AN16" s="15">
        <v>8097.8839225897991</v>
      </c>
      <c r="AO16" s="15">
        <v>7844.02744506817</v>
      </c>
      <c r="AP16" s="15">
        <v>7593.6398224754194</v>
      </c>
      <c r="AQ16" s="15">
        <v>7425.9243336338723</v>
      </c>
      <c r="AR16" s="15">
        <v>7222.312188016017</v>
      </c>
      <c r="AS16" s="15">
        <v>6994.5279986481428</v>
      </c>
      <c r="AT16" s="15">
        <v>6701.7972935396647</v>
      </c>
      <c r="AU16" s="15">
        <v>6509.6898661268115</v>
      </c>
      <c r="AV16" s="15">
        <v>6288.9970790429743</v>
      </c>
      <c r="AW16" s="15">
        <v>6090.380785137334</v>
      </c>
      <c r="AX16" s="15">
        <v>6071.0608608919883</v>
      </c>
      <c r="AY16" s="15">
        <v>5883.0154879043366</v>
      </c>
      <c r="AZ16" s="15">
        <v>5716.6875324281018</v>
      </c>
    </row>
    <row r="17" spans="1:52" ht="12" customHeight="1" x14ac:dyDescent="0.2">
      <c r="A17" s="16" t="s">
        <v>16</v>
      </c>
      <c r="B17" s="17">
        <v>23191.420928469513</v>
      </c>
      <c r="C17" s="17">
        <v>21100.890613428146</v>
      </c>
      <c r="D17" s="17">
        <v>18272.997762725678</v>
      </c>
      <c r="E17" s="17">
        <v>18937.467170345983</v>
      </c>
      <c r="F17" s="17">
        <v>18733.35306355279</v>
      </c>
      <c r="G17" s="17">
        <v>18315.740505211979</v>
      </c>
      <c r="H17" s="17">
        <v>19890.497351394042</v>
      </c>
      <c r="I17" s="17">
        <v>19874.103633680006</v>
      </c>
      <c r="J17" s="17">
        <v>19131.409740731062</v>
      </c>
      <c r="K17" s="17">
        <v>13903.747122070141</v>
      </c>
      <c r="L17" s="17">
        <v>13645.319335218639</v>
      </c>
      <c r="M17" s="17">
        <v>12449.783959661343</v>
      </c>
      <c r="N17" s="17">
        <v>12871.938345324903</v>
      </c>
      <c r="O17" s="17">
        <v>16053.107140092812</v>
      </c>
      <c r="P17" s="17">
        <v>16330.571832905203</v>
      </c>
      <c r="Q17" s="17">
        <v>15063.099783388183</v>
      </c>
      <c r="R17" s="17">
        <v>10240.408143444725</v>
      </c>
      <c r="S17" s="17">
        <v>9755.3211599925799</v>
      </c>
      <c r="T17" s="17">
        <v>9001.3846640763804</v>
      </c>
      <c r="U17" s="17">
        <v>8845.1511993571512</v>
      </c>
      <c r="V17" s="17">
        <v>8725.7076620020507</v>
      </c>
      <c r="W17" s="17">
        <v>8699.7010921951569</v>
      </c>
      <c r="X17" s="17">
        <v>8656.6041057947132</v>
      </c>
      <c r="Y17" s="17">
        <v>8467.0815133089163</v>
      </c>
      <c r="Z17" s="17">
        <v>8468.7997100827652</v>
      </c>
      <c r="AA17" s="17">
        <v>8533.6758388551989</v>
      </c>
      <c r="AB17" s="17">
        <v>8669.9749208740977</v>
      </c>
      <c r="AC17" s="17">
        <v>8824.8731526307438</v>
      </c>
      <c r="AD17" s="17">
        <v>8984.0176924607003</v>
      </c>
      <c r="AE17" s="17">
        <v>9072.0523506565423</v>
      </c>
      <c r="AF17" s="17">
        <v>9074.5079753638765</v>
      </c>
      <c r="AG17" s="17">
        <v>9133.2472154464904</v>
      </c>
      <c r="AH17" s="17">
        <v>9153.6513833945282</v>
      </c>
      <c r="AI17" s="17">
        <v>9004.459287297379</v>
      </c>
      <c r="AJ17" s="17">
        <v>8811.9907189593705</v>
      </c>
      <c r="AK17" s="17">
        <v>8602.5555902496544</v>
      </c>
      <c r="AL17" s="17">
        <v>8470.3993069781136</v>
      </c>
      <c r="AM17" s="17">
        <v>8246.9419378653402</v>
      </c>
      <c r="AN17" s="17">
        <v>7964.3871888956674</v>
      </c>
      <c r="AO17" s="17">
        <v>7709.7693936186606</v>
      </c>
      <c r="AP17" s="17">
        <v>7458.2691791284678</v>
      </c>
      <c r="AQ17" s="17">
        <v>7288.9960563008617</v>
      </c>
      <c r="AR17" s="17">
        <v>7083.9744465089561</v>
      </c>
      <c r="AS17" s="17">
        <v>6865.8685316813626</v>
      </c>
      <c r="AT17" s="17">
        <v>6571.7741766747349</v>
      </c>
      <c r="AU17" s="17">
        <v>6380.0106416196732</v>
      </c>
      <c r="AV17" s="17">
        <v>6160.1172284818913</v>
      </c>
      <c r="AW17" s="17">
        <v>5963.7995120644346</v>
      </c>
      <c r="AX17" s="17">
        <v>5945.2729168302067</v>
      </c>
      <c r="AY17" s="17">
        <v>5759.2705305005793</v>
      </c>
      <c r="AZ17" s="17">
        <v>5595.2900953574608</v>
      </c>
    </row>
    <row r="18" spans="1:52" ht="12" customHeight="1" x14ac:dyDescent="0.2">
      <c r="A18" s="16" t="s">
        <v>17</v>
      </c>
      <c r="B18" s="17">
        <v>449.33848805095874</v>
      </c>
      <c r="C18" s="17">
        <v>375.13445582354041</v>
      </c>
      <c r="D18" s="17">
        <v>286.75668544702944</v>
      </c>
      <c r="E18" s="17">
        <v>256.52281554786401</v>
      </c>
      <c r="F18" s="17">
        <v>313.31930723098088</v>
      </c>
      <c r="G18" s="17">
        <v>267.67840960597158</v>
      </c>
      <c r="H18" s="17">
        <v>249.77629953806033</v>
      </c>
      <c r="I18" s="17">
        <v>321.85710498435401</v>
      </c>
      <c r="J18" s="17">
        <v>332.13200568730036</v>
      </c>
      <c r="K18" s="17">
        <v>157.42970462601437</v>
      </c>
      <c r="L18" s="17">
        <v>236.07385330209868</v>
      </c>
      <c r="M18" s="17">
        <v>241.33598252494957</v>
      </c>
      <c r="N18" s="17">
        <v>193.70004053202905</v>
      </c>
      <c r="O18" s="17">
        <v>222.34512166142895</v>
      </c>
      <c r="P18" s="17">
        <v>213.82097974411812</v>
      </c>
      <c r="Q18" s="17">
        <v>181.48193242831522</v>
      </c>
      <c r="R18" s="17">
        <v>144.90646194566466</v>
      </c>
      <c r="S18" s="17">
        <v>142.7195898852012</v>
      </c>
      <c r="T18" s="17">
        <v>131.72069188875582</v>
      </c>
      <c r="U18" s="17">
        <v>129.84013912165699</v>
      </c>
      <c r="V18" s="17">
        <v>128.82651880161285</v>
      </c>
      <c r="W18" s="17">
        <v>129.1381810478203</v>
      </c>
      <c r="X18" s="17">
        <v>129.11987632024065</v>
      </c>
      <c r="Y18" s="17">
        <v>129.01660900258608</v>
      </c>
      <c r="Z18" s="17">
        <v>129.07174243769538</v>
      </c>
      <c r="AA18" s="17">
        <v>127.74576636504169</v>
      </c>
      <c r="AB18" s="17">
        <v>129.4290455749169</v>
      </c>
      <c r="AC18" s="17">
        <v>130.82769709748757</v>
      </c>
      <c r="AD18" s="17">
        <v>132.17621270516776</v>
      </c>
      <c r="AE18" s="17">
        <v>132.95959569261453</v>
      </c>
      <c r="AF18" s="17">
        <v>133.38814236589621</v>
      </c>
      <c r="AG18" s="17">
        <v>134.13155446700495</v>
      </c>
      <c r="AH18" s="17">
        <v>134.00698572847796</v>
      </c>
      <c r="AI18" s="17">
        <v>133.99916711497914</v>
      </c>
      <c r="AJ18" s="17">
        <v>133.07297718246386</v>
      </c>
      <c r="AK18" s="17">
        <v>132.04836022347681</v>
      </c>
      <c r="AL18" s="17">
        <v>131.22066025164841</v>
      </c>
      <c r="AM18" s="17">
        <v>132.21329542069543</v>
      </c>
      <c r="AN18" s="17">
        <v>133.49673369413139</v>
      </c>
      <c r="AO18" s="17">
        <v>134.25805144950965</v>
      </c>
      <c r="AP18" s="17">
        <v>135.37064334695123</v>
      </c>
      <c r="AQ18" s="17">
        <v>136.92827733301058</v>
      </c>
      <c r="AR18" s="17">
        <v>138.33774150706051</v>
      </c>
      <c r="AS18" s="17">
        <v>128.65946696677992</v>
      </c>
      <c r="AT18" s="17">
        <v>130.02311686493022</v>
      </c>
      <c r="AU18" s="17">
        <v>129.6792245071384</v>
      </c>
      <c r="AV18" s="17">
        <v>128.87985056108297</v>
      </c>
      <c r="AW18" s="17">
        <v>126.58127307289948</v>
      </c>
      <c r="AX18" s="17">
        <v>125.78794406178127</v>
      </c>
      <c r="AY18" s="17">
        <v>123.74495740375738</v>
      </c>
      <c r="AZ18" s="17">
        <v>121.39743707064059</v>
      </c>
    </row>
    <row r="19" spans="1:52" ht="12" customHeight="1" x14ac:dyDescent="0.2">
      <c r="A19" s="16" t="s">
        <v>18</v>
      </c>
      <c r="B19" s="17">
        <v>0</v>
      </c>
      <c r="C19" s="17">
        <v>0</v>
      </c>
      <c r="D19" s="17">
        <v>0</v>
      </c>
      <c r="E19" s="17">
        <v>0</v>
      </c>
      <c r="F19" s="17">
        <v>0</v>
      </c>
      <c r="G19" s="17">
        <v>0</v>
      </c>
      <c r="H19" s="17">
        <v>0</v>
      </c>
      <c r="I19" s="17">
        <v>0</v>
      </c>
      <c r="J19" s="17">
        <v>0</v>
      </c>
      <c r="K19" s="17">
        <v>0</v>
      </c>
      <c r="L19" s="17">
        <v>0</v>
      </c>
      <c r="M19" s="17">
        <v>0</v>
      </c>
      <c r="N19" s="17">
        <v>0</v>
      </c>
      <c r="O19" s="17">
        <v>0</v>
      </c>
      <c r="P19" s="17">
        <v>0</v>
      </c>
      <c r="Q19" s="17">
        <v>0</v>
      </c>
      <c r="R19" s="17">
        <v>0</v>
      </c>
      <c r="S19" s="17">
        <v>0</v>
      </c>
      <c r="T19" s="17">
        <v>0</v>
      </c>
      <c r="U19" s="17">
        <v>0</v>
      </c>
      <c r="V19" s="17">
        <v>0</v>
      </c>
      <c r="W19" s="17">
        <v>0</v>
      </c>
      <c r="X19" s="17">
        <v>0</v>
      </c>
      <c r="Y19" s="17">
        <v>0</v>
      </c>
      <c r="Z19" s="17">
        <v>0</v>
      </c>
      <c r="AA19" s="17">
        <v>0</v>
      </c>
      <c r="AB19" s="17">
        <v>0</v>
      </c>
      <c r="AC19" s="17">
        <v>0</v>
      </c>
      <c r="AD19" s="17">
        <v>0</v>
      </c>
      <c r="AE19" s="17">
        <v>0</v>
      </c>
      <c r="AF19" s="17">
        <v>0</v>
      </c>
      <c r="AG19" s="17">
        <v>0</v>
      </c>
      <c r="AH19" s="17">
        <v>0</v>
      </c>
      <c r="AI19" s="17">
        <v>0</v>
      </c>
      <c r="AJ19" s="17">
        <v>0</v>
      </c>
      <c r="AK19" s="17">
        <v>0</v>
      </c>
      <c r="AL19" s="17">
        <v>0</v>
      </c>
      <c r="AM19" s="17">
        <v>0</v>
      </c>
      <c r="AN19" s="17">
        <v>0</v>
      </c>
      <c r="AO19" s="17">
        <v>0</v>
      </c>
      <c r="AP19" s="17">
        <v>0</v>
      </c>
      <c r="AQ19" s="17">
        <v>0</v>
      </c>
      <c r="AR19" s="17">
        <v>0</v>
      </c>
      <c r="AS19" s="17">
        <v>0</v>
      </c>
      <c r="AT19" s="17">
        <v>0</v>
      </c>
      <c r="AU19" s="17">
        <v>0</v>
      </c>
      <c r="AV19" s="17">
        <v>0</v>
      </c>
      <c r="AW19" s="17">
        <v>0</v>
      </c>
      <c r="AX19" s="17">
        <v>0</v>
      </c>
      <c r="AY19" s="17">
        <v>0</v>
      </c>
      <c r="AZ19" s="17">
        <v>0</v>
      </c>
    </row>
    <row r="20" spans="1:52" ht="12" customHeight="1" x14ac:dyDescent="0.2">
      <c r="A20" s="16" t="s">
        <v>19</v>
      </c>
      <c r="B20" s="17">
        <v>0</v>
      </c>
      <c r="C20" s="17">
        <v>0</v>
      </c>
      <c r="D20" s="17">
        <v>0</v>
      </c>
      <c r="E20" s="17">
        <v>0</v>
      </c>
      <c r="F20" s="17">
        <v>0</v>
      </c>
      <c r="G20" s="17">
        <v>0</v>
      </c>
      <c r="H20" s="17">
        <v>0</v>
      </c>
      <c r="I20" s="17">
        <v>0</v>
      </c>
      <c r="J20" s="17">
        <v>0</v>
      </c>
      <c r="K20" s="17">
        <v>0</v>
      </c>
      <c r="L20" s="17">
        <v>0</v>
      </c>
      <c r="M20" s="17">
        <v>0</v>
      </c>
      <c r="N20" s="17">
        <v>0</v>
      </c>
      <c r="O20" s="17">
        <v>0</v>
      </c>
      <c r="P20" s="17">
        <v>0</v>
      </c>
      <c r="Q20" s="17">
        <v>0</v>
      </c>
      <c r="R20" s="17">
        <v>0</v>
      </c>
      <c r="S20" s="17">
        <v>0</v>
      </c>
      <c r="T20" s="17">
        <v>0</v>
      </c>
      <c r="U20" s="17">
        <v>0</v>
      </c>
      <c r="V20" s="17">
        <v>0</v>
      </c>
      <c r="W20" s="17">
        <v>0</v>
      </c>
      <c r="X20" s="17">
        <v>0</v>
      </c>
      <c r="Y20" s="17">
        <v>0</v>
      </c>
      <c r="Z20" s="17">
        <v>0</v>
      </c>
      <c r="AA20" s="17">
        <v>0</v>
      </c>
      <c r="AB20" s="17">
        <v>0</v>
      </c>
      <c r="AC20" s="17">
        <v>0</v>
      </c>
      <c r="AD20" s="17">
        <v>0</v>
      </c>
      <c r="AE20" s="17">
        <v>0</v>
      </c>
      <c r="AF20" s="17">
        <v>0</v>
      </c>
      <c r="AG20" s="17">
        <v>0</v>
      </c>
      <c r="AH20" s="17">
        <v>0</v>
      </c>
      <c r="AI20" s="17">
        <v>0</v>
      </c>
      <c r="AJ20" s="17">
        <v>0</v>
      </c>
      <c r="AK20" s="17">
        <v>0</v>
      </c>
      <c r="AL20" s="17">
        <v>0</v>
      </c>
      <c r="AM20" s="17">
        <v>0</v>
      </c>
      <c r="AN20" s="17">
        <v>0</v>
      </c>
      <c r="AO20" s="17">
        <v>0</v>
      </c>
      <c r="AP20" s="17">
        <v>0</v>
      </c>
      <c r="AQ20" s="17">
        <v>0</v>
      </c>
      <c r="AR20" s="17">
        <v>0</v>
      </c>
      <c r="AS20" s="17">
        <v>0</v>
      </c>
      <c r="AT20" s="17">
        <v>0</v>
      </c>
      <c r="AU20" s="17">
        <v>0</v>
      </c>
      <c r="AV20" s="17">
        <v>0</v>
      </c>
      <c r="AW20" s="17">
        <v>0</v>
      </c>
      <c r="AX20" s="17">
        <v>0</v>
      </c>
      <c r="AY20" s="17">
        <v>0</v>
      </c>
      <c r="AZ20" s="17">
        <v>0</v>
      </c>
    </row>
    <row r="21" spans="1:52" ht="12" customHeight="1" x14ac:dyDescent="0.2">
      <c r="A21" s="14" t="s">
        <v>20</v>
      </c>
      <c r="B21" s="15">
        <v>1628.2611048839631</v>
      </c>
      <c r="C21" s="15">
        <v>1680.0145204747316</v>
      </c>
      <c r="D21" s="15">
        <v>1433.0165799490555</v>
      </c>
      <c r="E21" s="15">
        <v>1117.8746542437457</v>
      </c>
      <c r="F21" s="15">
        <v>768.65782235450342</v>
      </c>
      <c r="G21" s="15">
        <v>838.20043322767799</v>
      </c>
      <c r="H21" s="15">
        <v>875.86371009028267</v>
      </c>
      <c r="I21" s="15">
        <v>752.2358698094464</v>
      </c>
      <c r="J21" s="15">
        <v>518.34046733941727</v>
      </c>
      <c r="K21" s="15">
        <v>369.65061299628371</v>
      </c>
      <c r="L21" s="15">
        <v>397.8245114659187</v>
      </c>
      <c r="M21" s="15">
        <v>391.88728634986512</v>
      </c>
      <c r="N21" s="15">
        <v>396.0367105019285</v>
      </c>
      <c r="O21" s="15">
        <v>408.82369558620462</v>
      </c>
      <c r="P21" s="15">
        <v>425.0884869920759</v>
      </c>
      <c r="Q21" s="15">
        <v>411.05907642326781</v>
      </c>
      <c r="R21" s="15">
        <v>400.76458577779192</v>
      </c>
      <c r="S21" s="15">
        <v>402.4423522952186</v>
      </c>
      <c r="T21" s="15">
        <v>396.35543830493117</v>
      </c>
      <c r="U21" s="15">
        <v>384.23240055481978</v>
      </c>
      <c r="V21" s="15">
        <v>380.06088653249662</v>
      </c>
      <c r="W21" s="15">
        <v>387.90638577983248</v>
      </c>
      <c r="X21" s="15">
        <v>389.01015672132837</v>
      </c>
      <c r="Y21" s="15">
        <v>390.71803382795929</v>
      </c>
      <c r="Z21" s="15">
        <v>396.69647056339136</v>
      </c>
      <c r="AA21" s="15">
        <v>402.60835601984377</v>
      </c>
      <c r="AB21" s="15">
        <v>409.4096469517691</v>
      </c>
      <c r="AC21" s="15">
        <v>414.6822755281928</v>
      </c>
      <c r="AD21" s="15">
        <v>423.45129285305268</v>
      </c>
      <c r="AE21" s="15">
        <v>428.41485953293659</v>
      </c>
      <c r="AF21" s="15">
        <v>432.38774271161731</v>
      </c>
      <c r="AG21" s="15">
        <v>438.84691478050092</v>
      </c>
      <c r="AH21" s="15">
        <v>441.21840891641409</v>
      </c>
      <c r="AI21" s="15">
        <v>446.03590175950728</v>
      </c>
      <c r="AJ21" s="15">
        <v>448.34419239685235</v>
      </c>
      <c r="AK21" s="15">
        <v>452.11475469357379</v>
      </c>
      <c r="AL21" s="15">
        <v>455.86386471321839</v>
      </c>
      <c r="AM21" s="15">
        <v>457.60377730448118</v>
      </c>
      <c r="AN21" s="15">
        <v>460.71605851540988</v>
      </c>
      <c r="AO21" s="15">
        <v>452.87254505565056</v>
      </c>
      <c r="AP21" s="15">
        <v>450.41608575913187</v>
      </c>
      <c r="AQ21" s="15">
        <v>449.05264501683126</v>
      </c>
      <c r="AR21" s="15">
        <v>433.93645553847756</v>
      </c>
      <c r="AS21" s="15">
        <v>430.65988429827325</v>
      </c>
      <c r="AT21" s="15">
        <v>428.79693516491534</v>
      </c>
      <c r="AU21" s="15">
        <v>429.4441450892665</v>
      </c>
      <c r="AV21" s="15">
        <v>432.01286796773286</v>
      </c>
      <c r="AW21" s="15">
        <v>420.56272589123455</v>
      </c>
      <c r="AX21" s="15">
        <v>417.8433277378362</v>
      </c>
      <c r="AY21" s="15">
        <v>408.04556919855065</v>
      </c>
      <c r="AZ21" s="15">
        <v>397.27234089512598</v>
      </c>
    </row>
    <row r="22" spans="1:52" ht="12" customHeight="1" x14ac:dyDescent="0.2">
      <c r="A22" s="16" t="s">
        <v>21</v>
      </c>
      <c r="B22" s="17">
        <v>108.16771702398185</v>
      </c>
      <c r="C22" s="17">
        <v>113.30499264430134</v>
      </c>
      <c r="D22" s="17">
        <v>85.606877475399614</v>
      </c>
      <c r="E22" s="17">
        <v>10.483874418135439</v>
      </c>
      <c r="F22" s="17">
        <v>8.6189399014810952</v>
      </c>
      <c r="G22" s="17">
        <v>0</v>
      </c>
      <c r="H22" s="17">
        <v>0</v>
      </c>
      <c r="I22" s="17">
        <v>0</v>
      </c>
      <c r="J22" s="17">
        <v>0</v>
      </c>
      <c r="K22" s="17">
        <v>0</v>
      </c>
      <c r="L22" s="17">
        <v>0</v>
      </c>
      <c r="M22" s="17">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c r="AI22" s="17">
        <v>0</v>
      </c>
      <c r="AJ22" s="17">
        <v>0</v>
      </c>
      <c r="AK22" s="17">
        <v>0</v>
      </c>
      <c r="AL22" s="17">
        <v>0</v>
      </c>
      <c r="AM22" s="17">
        <v>0</v>
      </c>
      <c r="AN22" s="17">
        <v>0</v>
      </c>
      <c r="AO22" s="17">
        <v>0</v>
      </c>
      <c r="AP22" s="17">
        <v>0</v>
      </c>
      <c r="AQ22" s="17">
        <v>0</v>
      </c>
      <c r="AR22" s="17">
        <v>0</v>
      </c>
      <c r="AS22" s="17">
        <v>0</v>
      </c>
      <c r="AT22" s="17">
        <v>0</v>
      </c>
      <c r="AU22" s="17">
        <v>0</v>
      </c>
      <c r="AV22" s="17">
        <v>0</v>
      </c>
      <c r="AW22" s="17">
        <v>0</v>
      </c>
      <c r="AX22" s="17">
        <v>0</v>
      </c>
      <c r="AY22" s="17">
        <v>0</v>
      </c>
      <c r="AZ22" s="17">
        <v>0</v>
      </c>
    </row>
    <row r="23" spans="1:52" ht="12" customHeight="1" x14ac:dyDescent="0.2">
      <c r="A23" s="16" t="s">
        <v>22</v>
      </c>
      <c r="B23" s="17">
        <v>258.02456257385342</v>
      </c>
      <c r="C23" s="17">
        <v>291.19299456436727</v>
      </c>
      <c r="D23" s="17">
        <v>255.21102438369294</v>
      </c>
      <c r="E23" s="17">
        <v>286.93346653503659</v>
      </c>
      <c r="F23" s="17">
        <v>243.53126004286096</v>
      </c>
      <c r="G23" s="17">
        <v>243.30711615974371</v>
      </c>
      <c r="H23" s="17">
        <v>233.9067601601709</v>
      </c>
      <c r="I23" s="17">
        <v>231.6263373570585</v>
      </c>
      <c r="J23" s="17">
        <v>131.46910710540175</v>
      </c>
      <c r="K23" s="17">
        <v>71.370031530560567</v>
      </c>
      <c r="L23" s="17">
        <v>58.199922382517279</v>
      </c>
      <c r="M23" s="17">
        <v>62.930114345100741</v>
      </c>
      <c r="N23" s="17">
        <v>21.353523809700359</v>
      </c>
      <c r="O23" s="17">
        <v>17.550990002987469</v>
      </c>
      <c r="P23" s="17">
        <v>18.443360173932028</v>
      </c>
      <c r="Q23" s="17">
        <v>15.914754954604227</v>
      </c>
      <c r="R23" s="17">
        <v>15.275089557669068</v>
      </c>
      <c r="S23" s="17">
        <v>15.088777329476136</v>
      </c>
      <c r="T23" s="17">
        <v>14.347706630259323</v>
      </c>
      <c r="U23" s="17">
        <v>14.029478157072758</v>
      </c>
      <c r="V23" s="17">
        <v>13.970077126125537</v>
      </c>
      <c r="W23" s="17">
        <v>16.635161877249704</v>
      </c>
      <c r="X23" s="17">
        <v>16.582939966126983</v>
      </c>
      <c r="Y23" s="17">
        <v>16.632536366039538</v>
      </c>
      <c r="Z23" s="17">
        <v>16.673675022254709</v>
      </c>
      <c r="AA23" s="17">
        <v>16.805164298349819</v>
      </c>
      <c r="AB23" s="17">
        <v>17.362199401984078</v>
      </c>
      <c r="AC23" s="17">
        <v>17.659017104434163</v>
      </c>
      <c r="AD23" s="17">
        <v>17.903855027613048</v>
      </c>
      <c r="AE23" s="17">
        <v>18.116926927604137</v>
      </c>
      <c r="AF23" s="17">
        <v>18.334722857286302</v>
      </c>
      <c r="AG23" s="17">
        <v>18.644547436888132</v>
      </c>
      <c r="AH23" s="17">
        <v>18.816165667316504</v>
      </c>
      <c r="AI23" s="17">
        <v>19.100808486677387</v>
      </c>
      <c r="AJ23" s="17">
        <v>19.335741580736144</v>
      </c>
      <c r="AK23" s="17">
        <v>19.61810451002977</v>
      </c>
      <c r="AL23" s="17">
        <v>19.954683901286035</v>
      </c>
      <c r="AM23" s="17">
        <v>20.234595252525086</v>
      </c>
      <c r="AN23" s="17">
        <v>20.558122511755737</v>
      </c>
      <c r="AO23" s="17">
        <v>20.840710077995208</v>
      </c>
      <c r="AP23" s="17">
        <v>20.881021995709403</v>
      </c>
      <c r="AQ23" s="17">
        <v>17.903196427420198</v>
      </c>
      <c r="AR23" s="17">
        <v>14.892057541710344</v>
      </c>
      <c r="AS23" s="17">
        <v>14.954853817338046</v>
      </c>
      <c r="AT23" s="17">
        <v>14.969915659369029</v>
      </c>
      <c r="AU23" s="17">
        <v>15.045458349124896</v>
      </c>
      <c r="AV23" s="17">
        <v>15.093016941432548</v>
      </c>
      <c r="AW23" s="17">
        <v>5.3246682077605705</v>
      </c>
      <c r="AX23" s="17">
        <v>5.3930999329241569</v>
      </c>
      <c r="AY23" s="17">
        <v>5.3817403368605348</v>
      </c>
      <c r="AZ23" s="17">
        <v>5.3774983520515036</v>
      </c>
    </row>
    <row r="24" spans="1:52" ht="12" customHeight="1" x14ac:dyDescent="0.2">
      <c r="A24" s="16" t="s">
        <v>23</v>
      </c>
      <c r="B24" s="17">
        <v>121.57884184532465</v>
      </c>
      <c r="C24" s="17">
        <v>111.4278223730966</v>
      </c>
      <c r="D24" s="17">
        <v>80.058923017328027</v>
      </c>
      <c r="E24" s="17">
        <v>90.969252545220257</v>
      </c>
      <c r="F24" s="17">
        <v>69.717993533754964</v>
      </c>
      <c r="G24" s="17">
        <v>75.232405361810962</v>
      </c>
      <c r="H24" s="17">
        <v>73.537782311939281</v>
      </c>
      <c r="I24" s="17">
        <v>68.485030157150618</v>
      </c>
      <c r="J24" s="17">
        <v>42.67262899418099</v>
      </c>
      <c r="K24" s="17">
        <v>37.069732809088123</v>
      </c>
      <c r="L24" s="17">
        <v>44.379526479207662</v>
      </c>
      <c r="M24" s="17">
        <v>40.647204139978491</v>
      </c>
      <c r="N24" s="17">
        <v>48.567274764453721</v>
      </c>
      <c r="O24" s="17">
        <v>53.815356454138318</v>
      </c>
      <c r="P24" s="17">
        <v>57.45874080850826</v>
      </c>
      <c r="Q24" s="17">
        <v>50.108137953309317</v>
      </c>
      <c r="R24" s="17">
        <v>48.747355152882129</v>
      </c>
      <c r="S24" s="17">
        <v>48.671391423022683</v>
      </c>
      <c r="T24" s="17">
        <v>46.93610413336738</v>
      </c>
      <c r="U24" s="17">
        <v>45.775199102437703</v>
      </c>
      <c r="V24" s="17">
        <v>45.521365782189342</v>
      </c>
      <c r="W24" s="17">
        <v>46.459861312514938</v>
      </c>
      <c r="X24" s="17">
        <v>46.877566575364547</v>
      </c>
      <c r="Y24" s="17">
        <v>47.376918900410061</v>
      </c>
      <c r="Z24" s="17">
        <v>51.78072034115489</v>
      </c>
      <c r="AA24" s="17">
        <v>54.163878004373935</v>
      </c>
      <c r="AB24" s="17">
        <v>55.040058684334383</v>
      </c>
      <c r="AC24" s="17">
        <v>56.138513535620376</v>
      </c>
      <c r="AD24" s="17">
        <v>58.724893991459616</v>
      </c>
      <c r="AE24" s="17">
        <v>59.553703867369777</v>
      </c>
      <c r="AF24" s="17">
        <v>60.104201426948435</v>
      </c>
      <c r="AG24" s="17">
        <v>60.771893389517629</v>
      </c>
      <c r="AH24" s="17">
        <v>60.907034637220349</v>
      </c>
      <c r="AI24" s="17">
        <v>61.398087525816251</v>
      </c>
      <c r="AJ24" s="17">
        <v>61.579072978439555</v>
      </c>
      <c r="AK24" s="17">
        <v>61.902902278294654</v>
      </c>
      <c r="AL24" s="17">
        <v>61.513022238817754</v>
      </c>
      <c r="AM24" s="17">
        <v>60.723650329001075</v>
      </c>
      <c r="AN24" s="17">
        <v>60.06791421882474</v>
      </c>
      <c r="AO24" s="17">
        <v>50.088324385518902</v>
      </c>
      <c r="AP24" s="17">
        <v>45.802775379920782</v>
      </c>
      <c r="AQ24" s="17">
        <v>44.872275262124333</v>
      </c>
      <c r="AR24" s="17">
        <v>43.696728302243798</v>
      </c>
      <c r="AS24" s="17">
        <v>39.084083714320442</v>
      </c>
      <c r="AT24" s="17">
        <v>37.756732332824441</v>
      </c>
      <c r="AU24" s="17">
        <v>36.757414944556011</v>
      </c>
      <c r="AV24" s="17">
        <v>36.627267934140264</v>
      </c>
      <c r="AW24" s="17">
        <v>36.113610163946809</v>
      </c>
      <c r="AX24" s="17">
        <v>35.952793113694675</v>
      </c>
      <c r="AY24" s="17">
        <v>35.566497150887535</v>
      </c>
      <c r="AZ24" s="17">
        <v>35.155880538781688</v>
      </c>
    </row>
    <row r="25" spans="1:52" ht="12" customHeight="1" x14ac:dyDescent="0.2">
      <c r="A25" s="16" t="s">
        <v>24</v>
      </c>
      <c r="B25" s="17">
        <v>1140.4899834408031</v>
      </c>
      <c r="C25" s="17">
        <v>1164.0887108929664</v>
      </c>
      <c r="D25" s="17">
        <v>1012.1397550726349</v>
      </c>
      <c r="E25" s="17">
        <v>729.48806074535355</v>
      </c>
      <c r="F25" s="17">
        <v>446.78962887640637</v>
      </c>
      <c r="G25" s="17">
        <v>519.66091170612333</v>
      </c>
      <c r="H25" s="17">
        <v>568.41916761817242</v>
      </c>
      <c r="I25" s="17">
        <v>452.12450229523728</v>
      </c>
      <c r="J25" s="17">
        <v>344.19873123983456</v>
      </c>
      <c r="K25" s="17">
        <v>261.21084865663499</v>
      </c>
      <c r="L25" s="17">
        <v>295.24506260419378</v>
      </c>
      <c r="M25" s="17">
        <v>288.3099678647859</v>
      </c>
      <c r="N25" s="17">
        <v>326.11591192777439</v>
      </c>
      <c r="O25" s="17">
        <v>337.45734912907881</v>
      </c>
      <c r="P25" s="17">
        <v>349.18638600963561</v>
      </c>
      <c r="Q25" s="17">
        <v>345.03618351535425</v>
      </c>
      <c r="R25" s="17">
        <v>336.74214106724071</v>
      </c>
      <c r="S25" s="17">
        <v>338.68218354271977</v>
      </c>
      <c r="T25" s="17">
        <v>335.07162754130445</v>
      </c>
      <c r="U25" s="17">
        <v>324.42772329530931</v>
      </c>
      <c r="V25" s="17">
        <v>320.56944362418176</v>
      </c>
      <c r="W25" s="17">
        <v>324.81136259006786</v>
      </c>
      <c r="X25" s="17">
        <v>325.54965017983682</v>
      </c>
      <c r="Y25" s="17">
        <v>326.70857856150968</v>
      </c>
      <c r="Z25" s="17">
        <v>328.24207519998174</v>
      </c>
      <c r="AA25" s="17">
        <v>331.63931371712005</v>
      </c>
      <c r="AB25" s="17">
        <v>337.00738886545065</v>
      </c>
      <c r="AC25" s="17">
        <v>340.8847448881383</v>
      </c>
      <c r="AD25" s="17">
        <v>346.82254383398003</v>
      </c>
      <c r="AE25" s="17">
        <v>350.74422873796266</v>
      </c>
      <c r="AF25" s="17">
        <v>353.94881842738261</v>
      </c>
      <c r="AG25" s="17">
        <v>359.43047395409519</v>
      </c>
      <c r="AH25" s="17">
        <v>361.49520861187722</v>
      </c>
      <c r="AI25" s="17">
        <v>365.53700574701367</v>
      </c>
      <c r="AJ25" s="17">
        <v>367.42937783767667</v>
      </c>
      <c r="AK25" s="17">
        <v>370.59374790524936</v>
      </c>
      <c r="AL25" s="17">
        <v>374.39615857311458</v>
      </c>
      <c r="AM25" s="17">
        <v>376.64553172295501</v>
      </c>
      <c r="AN25" s="17">
        <v>380.09002178482939</v>
      </c>
      <c r="AO25" s="17">
        <v>381.94351059213648</v>
      </c>
      <c r="AP25" s="17">
        <v>383.73228838350173</v>
      </c>
      <c r="AQ25" s="17">
        <v>386.27717332728673</v>
      </c>
      <c r="AR25" s="17">
        <v>375.3476696945234</v>
      </c>
      <c r="AS25" s="17">
        <v>376.62094676661479</v>
      </c>
      <c r="AT25" s="17">
        <v>376.07028717272186</v>
      </c>
      <c r="AU25" s="17">
        <v>377.64127179558562</v>
      </c>
      <c r="AV25" s="17">
        <v>380.29258309216004</v>
      </c>
      <c r="AW25" s="17">
        <v>379.12444751952717</v>
      </c>
      <c r="AX25" s="17">
        <v>376.49743469121739</v>
      </c>
      <c r="AY25" s="17">
        <v>367.09733171080256</v>
      </c>
      <c r="AZ25" s="17">
        <v>356.73896200429277</v>
      </c>
    </row>
    <row r="26" spans="1:52" ht="12" customHeight="1" x14ac:dyDescent="0.2">
      <c r="A26" s="14" t="s">
        <v>25</v>
      </c>
      <c r="B26" s="15">
        <v>9183.0146712097576</v>
      </c>
      <c r="C26" s="15">
        <v>9928.7953520027058</v>
      </c>
      <c r="D26" s="15">
        <v>8879.6094568779263</v>
      </c>
      <c r="E26" s="15">
        <v>8953.5345301963807</v>
      </c>
      <c r="F26" s="15">
        <v>8601.2768611805441</v>
      </c>
      <c r="G26" s="15">
        <v>7493.0720158456461</v>
      </c>
      <c r="H26" s="15">
        <v>7142.1477675644519</v>
      </c>
      <c r="I26" s="15">
        <v>6346.8426123067329</v>
      </c>
      <c r="J26" s="15">
        <v>4777.7778403274879</v>
      </c>
      <c r="K26" s="15">
        <v>4000.3111881806049</v>
      </c>
      <c r="L26" s="15">
        <v>4290.1955815351257</v>
      </c>
      <c r="M26" s="15">
        <v>3669.7046177183443</v>
      </c>
      <c r="N26" s="15">
        <v>3315.4275390986054</v>
      </c>
      <c r="O26" s="15">
        <v>3285.0746646389439</v>
      </c>
      <c r="P26" s="15">
        <v>3206.5679309816192</v>
      </c>
      <c r="Q26" s="15">
        <v>3293.7913826429835</v>
      </c>
      <c r="R26" s="15">
        <v>3242.8514030853253</v>
      </c>
      <c r="S26" s="15">
        <v>3465.6253034422589</v>
      </c>
      <c r="T26" s="15">
        <v>3392.1128785962801</v>
      </c>
      <c r="U26" s="15">
        <v>3274.8762660979824</v>
      </c>
      <c r="V26" s="15">
        <v>3194.357201840668</v>
      </c>
      <c r="W26" s="15">
        <v>3069.5985718800171</v>
      </c>
      <c r="X26" s="15">
        <v>3079.7750494549696</v>
      </c>
      <c r="Y26" s="15">
        <v>2843.6778981334483</v>
      </c>
      <c r="Z26" s="15">
        <v>2866.4426296180873</v>
      </c>
      <c r="AA26" s="15">
        <v>2896.6784777197345</v>
      </c>
      <c r="AB26" s="15">
        <v>2946.7195718477265</v>
      </c>
      <c r="AC26" s="15">
        <v>3002.9135705927383</v>
      </c>
      <c r="AD26" s="15">
        <v>3056.6977563608762</v>
      </c>
      <c r="AE26" s="15">
        <v>3070.1101475257151</v>
      </c>
      <c r="AF26" s="15">
        <v>3090.7153793916482</v>
      </c>
      <c r="AG26" s="15">
        <v>3135.9118051500727</v>
      </c>
      <c r="AH26" s="15">
        <v>3141.4275001347851</v>
      </c>
      <c r="AI26" s="15">
        <v>3145.6326139066964</v>
      </c>
      <c r="AJ26" s="15">
        <v>3107.4429041890849</v>
      </c>
      <c r="AK26" s="15">
        <v>2689.6829937540069</v>
      </c>
      <c r="AL26" s="15">
        <v>2682.1398630423946</v>
      </c>
      <c r="AM26" s="15">
        <v>2381.5599914416484</v>
      </c>
      <c r="AN26" s="15">
        <v>2145.308019923928</v>
      </c>
      <c r="AO26" s="15">
        <v>1949.0185563111797</v>
      </c>
      <c r="AP26" s="15">
        <v>1762.5719007702978</v>
      </c>
      <c r="AQ26" s="15">
        <v>1423.2432575240191</v>
      </c>
      <c r="AR26" s="15">
        <v>1372.7023741947999</v>
      </c>
      <c r="AS26" s="15">
        <v>1106.414481339436</v>
      </c>
      <c r="AT26" s="15">
        <v>1057.2925375502673</v>
      </c>
      <c r="AU26" s="15">
        <v>1031.1714905189442</v>
      </c>
      <c r="AV26" s="15">
        <v>992.4426740537333</v>
      </c>
      <c r="AW26" s="15">
        <v>923.76959713165536</v>
      </c>
      <c r="AX26" s="15">
        <v>893.84413797959735</v>
      </c>
      <c r="AY26" s="15">
        <v>761.35445478679378</v>
      </c>
      <c r="AZ26" s="15">
        <v>684.63377940692305</v>
      </c>
    </row>
    <row r="27" spans="1:52" ht="12" customHeight="1" x14ac:dyDescent="0.2">
      <c r="A27" s="16" t="s">
        <v>26</v>
      </c>
      <c r="B27" s="17">
        <v>7864.3292880322306</v>
      </c>
      <c r="C27" s="17">
        <v>8465.4329710893362</v>
      </c>
      <c r="D27" s="17">
        <v>7523.9705285336468</v>
      </c>
      <c r="E27" s="17">
        <v>7517.9806508511874</v>
      </c>
      <c r="F27" s="17">
        <v>7644.8942683210116</v>
      </c>
      <c r="G27" s="17">
        <v>6690.7526027716503</v>
      </c>
      <c r="H27" s="17">
        <v>6407.5820839308763</v>
      </c>
      <c r="I27" s="17">
        <v>5736.3412825761061</v>
      </c>
      <c r="J27" s="17">
        <v>4418.6008876434562</v>
      </c>
      <c r="K27" s="17">
        <v>3332.3976188838787</v>
      </c>
      <c r="L27" s="17">
        <v>3514.6634730985966</v>
      </c>
      <c r="M27" s="17">
        <v>3075.7059869619543</v>
      </c>
      <c r="N27" s="17">
        <v>3071.9629633558457</v>
      </c>
      <c r="O27" s="17">
        <v>3016.0812224370688</v>
      </c>
      <c r="P27" s="17">
        <v>2894.8964003755277</v>
      </c>
      <c r="Q27" s="17">
        <v>2909.5853894856259</v>
      </c>
      <c r="R27" s="17">
        <v>2864.4621135762559</v>
      </c>
      <c r="S27" s="17">
        <v>3059.546265009963</v>
      </c>
      <c r="T27" s="17">
        <v>2984.8619759644298</v>
      </c>
      <c r="U27" s="17">
        <v>2875.116355746266</v>
      </c>
      <c r="V27" s="17">
        <v>2798.0747314760197</v>
      </c>
      <c r="W27" s="17">
        <v>2674.0773583243249</v>
      </c>
      <c r="X27" s="17">
        <v>2680.9643683903282</v>
      </c>
      <c r="Y27" s="17">
        <v>2450.4029627281711</v>
      </c>
      <c r="Z27" s="17">
        <v>2469.8034771552202</v>
      </c>
      <c r="AA27" s="17">
        <v>2495.4498291304317</v>
      </c>
      <c r="AB27" s="17">
        <v>2538.1673301065739</v>
      </c>
      <c r="AC27" s="17">
        <v>2586.182049883832</v>
      </c>
      <c r="AD27" s="17">
        <v>2633.6584103951463</v>
      </c>
      <c r="AE27" s="17">
        <v>2668.0084235556033</v>
      </c>
      <c r="AF27" s="17">
        <v>2696.1385303501147</v>
      </c>
      <c r="AG27" s="17">
        <v>2736.1446675673201</v>
      </c>
      <c r="AH27" s="17">
        <v>2738.2676910038667</v>
      </c>
      <c r="AI27" s="17">
        <v>2736.5667469826476</v>
      </c>
      <c r="AJ27" s="17">
        <v>2694.8537442078009</v>
      </c>
      <c r="AK27" s="17">
        <v>2272.8705325535002</v>
      </c>
      <c r="AL27" s="17">
        <v>2260.2834214133245</v>
      </c>
      <c r="AM27" s="17">
        <v>1956.7094281229543</v>
      </c>
      <c r="AN27" s="17">
        <v>1716.291603407949</v>
      </c>
      <c r="AO27" s="17">
        <v>1523.3336665672741</v>
      </c>
      <c r="AP27" s="17">
        <v>1343.0021650243418</v>
      </c>
      <c r="AQ27" s="17">
        <v>1019.3514250936215</v>
      </c>
      <c r="AR27" s="17">
        <v>968.50709598231401</v>
      </c>
      <c r="AS27" s="17">
        <v>717.82337978326188</v>
      </c>
      <c r="AT27" s="17">
        <v>668.46390350670265</v>
      </c>
      <c r="AU27" s="17">
        <v>641.37988328783035</v>
      </c>
      <c r="AV27" s="17">
        <v>602.77254932507788</v>
      </c>
      <c r="AW27" s="17">
        <v>538.59779362790573</v>
      </c>
      <c r="AX27" s="17">
        <v>512.53775896071306</v>
      </c>
      <c r="AY27" s="17">
        <v>467.66953202977197</v>
      </c>
      <c r="AZ27" s="17">
        <v>435.66191469894483</v>
      </c>
    </row>
    <row r="28" spans="1:52" ht="12" customHeight="1" x14ac:dyDescent="0.2">
      <c r="A28" s="16" t="s">
        <v>27</v>
      </c>
      <c r="B28" s="17">
        <v>1200.5206822790972</v>
      </c>
      <c r="C28" s="17">
        <v>1314.0914316683243</v>
      </c>
      <c r="D28" s="17">
        <v>1216.7320555145359</v>
      </c>
      <c r="E28" s="17">
        <v>1284.9937746699331</v>
      </c>
      <c r="F28" s="17">
        <v>849.03368770051327</v>
      </c>
      <c r="G28" s="17">
        <v>721.39171743449094</v>
      </c>
      <c r="H28" s="17">
        <v>644.24813717954703</v>
      </c>
      <c r="I28" s="17">
        <v>524.26183501967205</v>
      </c>
      <c r="J28" s="17">
        <v>283.72088188438323</v>
      </c>
      <c r="K28" s="17">
        <v>577.42069809188865</v>
      </c>
      <c r="L28" s="17">
        <v>688.71820791722098</v>
      </c>
      <c r="M28" s="17">
        <v>505.49001333521477</v>
      </c>
      <c r="N28" s="17">
        <v>195.78095980645097</v>
      </c>
      <c r="O28" s="17">
        <v>215.30998106478938</v>
      </c>
      <c r="P28" s="17">
        <v>262.02724583601236</v>
      </c>
      <c r="Q28" s="17">
        <v>326.60494281733668</v>
      </c>
      <c r="R28" s="17">
        <v>322.93294439303844</v>
      </c>
      <c r="S28" s="17">
        <v>346.99944708268134</v>
      </c>
      <c r="T28" s="17">
        <v>348.01444967238001</v>
      </c>
      <c r="U28" s="17">
        <v>340.99118122555416</v>
      </c>
      <c r="V28" s="17">
        <v>337.66988035548798</v>
      </c>
      <c r="W28" s="17">
        <v>337.32135833919267</v>
      </c>
      <c r="X28" s="17">
        <v>340.66204147687893</v>
      </c>
      <c r="Y28" s="17">
        <v>335.83332104791708</v>
      </c>
      <c r="Z28" s="17">
        <v>339.05262410380124</v>
      </c>
      <c r="AA28" s="17">
        <v>343.40265587696462</v>
      </c>
      <c r="AB28" s="17">
        <v>350.04164176793466</v>
      </c>
      <c r="AC28" s="17">
        <v>357.39603874331317</v>
      </c>
      <c r="AD28" s="17">
        <v>364.8372187017182</v>
      </c>
      <c r="AE28" s="17">
        <v>344.59215964201127</v>
      </c>
      <c r="AF28" s="17">
        <v>336.40560552424694</v>
      </c>
      <c r="AG28" s="17">
        <v>342.40639596379583</v>
      </c>
      <c r="AH28" s="17">
        <v>345.09182957822475</v>
      </c>
      <c r="AI28" s="17">
        <v>350.29987852526557</v>
      </c>
      <c r="AJ28" s="17">
        <v>353.10937977219817</v>
      </c>
      <c r="AK28" s="17">
        <v>356.62465655277913</v>
      </c>
      <c r="AL28" s="17">
        <v>360.9795875126494</v>
      </c>
      <c r="AM28" s="17">
        <v>363.29281908920512</v>
      </c>
      <c r="AN28" s="17">
        <v>366.78514572861735</v>
      </c>
      <c r="AO28" s="17">
        <v>362.77670779036106</v>
      </c>
      <c r="AP28" s="17">
        <v>355.92300984512207</v>
      </c>
      <c r="AQ28" s="17">
        <v>340.79009706627477</v>
      </c>
      <c r="AR28" s="17">
        <v>341.00995767890299</v>
      </c>
      <c r="AS28" s="17">
        <v>325.88847986756303</v>
      </c>
      <c r="AT28" s="17">
        <v>325.42789871799863</v>
      </c>
      <c r="AU28" s="17">
        <v>325.72842632770596</v>
      </c>
      <c r="AV28" s="17">
        <v>324.9822318715926</v>
      </c>
      <c r="AW28" s="17">
        <v>319.89029337248121</v>
      </c>
      <c r="AX28" s="17">
        <v>317.85826889517676</v>
      </c>
      <c r="AY28" s="17">
        <v>231.4922550267529</v>
      </c>
      <c r="AZ28" s="17">
        <v>186.14056667950405</v>
      </c>
    </row>
    <row r="29" spans="1:52" ht="12" customHeight="1" x14ac:dyDescent="0.2">
      <c r="A29" s="16" t="s">
        <v>28</v>
      </c>
      <c r="B29" s="17">
        <v>118.16470089842933</v>
      </c>
      <c r="C29" s="17">
        <v>149.27094924504559</v>
      </c>
      <c r="D29" s="17">
        <v>138.90687282974363</v>
      </c>
      <c r="E29" s="17">
        <v>150.56010467525942</v>
      </c>
      <c r="F29" s="17">
        <v>107.3489051590188</v>
      </c>
      <c r="G29" s="17">
        <v>80.927695639504975</v>
      </c>
      <c r="H29" s="17">
        <v>90.317546454027848</v>
      </c>
      <c r="I29" s="17">
        <v>86.239494710954801</v>
      </c>
      <c r="J29" s="17">
        <v>75.456070799648487</v>
      </c>
      <c r="K29" s="17">
        <v>90.492871204837215</v>
      </c>
      <c r="L29" s="17">
        <v>86.813900519307794</v>
      </c>
      <c r="M29" s="17">
        <v>88.508617421175117</v>
      </c>
      <c r="N29" s="17">
        <v>47.68361593630901</v>
      </c>
      <c r="O29" s="17">
        <v>53.683461137085473</v>
      </c>
      <c r="P29" s="17">
        <v>49.64428477007899</v>
      </c>
      <c r="Q29" s="17">
        <v>57.601050340020571</v>
      </c>
      <c r="R29" s="17">
        <v>55.456345116031251</v>
      </c>
      <c r="S29" s="17">
        <v>59.079591349614574</v>
      </c>
      <c r="T29" s="17">
        <v>59.236452959470199</v>
      </c>
      <c r="U29" s="17">
        <v>58.768729126162086</v>
      </c>
      <c r="V29" s="17">
        <v>58.612590009160762</v>
      </c>
      <c r="W29" s="17">
        <v>58.1998552164995</v>
      </c>
      <c r="X29" s="17">
        <v>58.148639587762126</v>
      </c>
      <c r="Y29" s="17">
        <v>57.44161435735996</v>
      </c>
      <c r="Z29" s="17">
        <v>57.586528359065376</v>
      </c>
      <c r="AA29" s="17">
        <v>57.825992712338127</v>
      </c>
      <c r="AB29" s="17">
        <v>58.510599973217843</v>
      </c>
      <c r="AC29" s="17">
        <v>59.335481965593523</v>
      </c>
      <c r="AD29" s="17">
        <v>58.202127264011636</v>
      </c>
      <c r="AE29" s="17">
        <v>57.509564328100709</v>
      </c>
      <c r="AF29" s="17">
        <v>58.171243517286527</v>
      </c>
      <c r="AG29" s="17">
        <v>57.360741618957043</v>
      </c>
      <c r="AH29" s="17">
        <v>58.06797955269338</v>
      </c>
      <c r="AI29" s="17">
        <v>58.765988398782866</v>
      </c>
      <c r="AJ29" s="17">
        <v>59.479780209085597</v>
      </c>
      <c r="AK29" s="17">
        <v>60.187804647727909</v>
      </c>
      <c r="AL29" s="17">
        <v>60.876854116421079</v>
      </c>
      <c r="AM29" s="17">
        <v>61.557744229488705</v>
      </c>
      <c r="AN29" s="17">
        <v>62.231270787361801</v>
      </c>
      <c r="AO29" s="17">
        <v>62.908181953544485</v>
      </c>
      <c r="AP29" s="17">
        <v>63.646725900833829</v>
      </c>
      <c r="AQ29" s="17">
        <v>63.101735364122852</v>
      </c>
      <c r="AR29" s="17">
        <v>63.18532053358286</v>
      </c>
      <c r="AS29" s="17">
        <v>62.702621688611117</v>
      </c>
      <c r="AT29" s="17">
        <v>63.400735325566117</v>
      </c>
      <c r="AU29" s="17">
        <v>64.063180903407854</v>
      </c>
      <c r="AV29" s="17">
        <v>64.68789285706282</v>
      </c>
      <c r="AW29" s="17">
        <v>65.281510131268433</v>
      </c>
      <c r="AX29" s="17">
        <v>63.448110123707572</v>
      </c>
      <c r="AY29" s="17">
        <v>62.192667730268887</v>
      </c>
      <c r="AZ29" s="17">
        <v>62.831298028474215</v>
      </c>
    </row>
    <row r="30" spans="1:52" ht="12" customHeight="1" x14ac:dyDescent="0.2">
      <c r="A30" s="14" t="s">
        <v>29</v>
      </c>
      <c r="B30" s="15">
        <v>6270.3187007078777</v>
      </c>
      <c r="C30" s="15">
        <v>6697.2936579888965</v>
      </c>
      <c r="D30" s="15">
        <v>6476.0346548567632</v>
      </c>
      <c r="E30" s="15">
        <v>6463.6899234980392</v>
      </c>
      <c r="F30" s="15">
        <v>5860.2258745644604</v>
      </c>
      <c r="G30" s="15">
        <v>6759.6703317568827</v>
      </c>
      <c r="H30" s="15">
        <v>6432.3275757006959</v>
      </c>
      <c r="I30" s="15">
        <v>6661.3455800807751</v>
      </c>
      <c r="J30" s="15">
        <v>7701.4699422231606</v>
      </c>
      <c r="K30" s="15">
        <v>6488.2213721548205</v>
      </c>
      <c r="L30" s="15">
        <v>6632.8556041173033</v>
      </c>
      <c r="M30" s="15">
        <v>6084.0565115177014</v>
      </c>
      <c r="N30" s="15">
        <v>6041.9027522929664</v>
      </c>
      <c r="O30" s="15">
        <v>6203.5589837161042</v>
      </c>
      <c r="P30" s="15">
        <v>6341.5927679421384</v>
      </c>
      <c r="Q30" s="15">
        <v>5917.9158477042347</v>
      </c>
      <c r="R30" s="15">
        <v>5566.0427036623523</v>
      </c>
      <c r="S30" s="15">
        <v>5324.684560859916</v>
      </c>
      <c r="T30" s="15">
        <v>5074.0998094199385</v>
      </c>
      <c r="U30" s="15">
        <v>4911.9606119478658</v>
      </c>
      <c r="V30" s="15">
        <v>4847.23414217958</v>
      </c>
      <c r="W30" s="15">
        <v>4865.7478860201445</v>
      </c>
      <c r="X30" s="15">
        <v>4861.8593827013547</v>
      </c>
      <c r="Y30" s="15">
        <v>4863.1810024883061</v>
      </c>
      <c r="Z30" s="15">
        <v>4897.5596035718263</v>
      </c>
      <c r="AA30" s="15">
        <v>4880.0033929534657</v>
      </c>
      <c r="AB30" s="15">
        <v>4958.9825689912004</v>
      </c>
      <c r="AC30" s="15">
        <v>5029.6152073164758</v>
      </c>
      <c r="AD30" s="15">
        <v>4940.1072213627194</v>
      </c>
      <c r="AE30" s="15">
        <v>4981.8193027582529</v>
      </c>
      <c r="AF30" s="15">
        <v>4922.148806368119</v>
      </c>
      <c r="AG30" s="15">
        <v>4968.1965387085102</v>
      </c>
      <c r="AH30" s="15">
        <v>4931.9233832713226</v>
      </c>
      <c r="AI30" s="15">
        <v>4908.5614307096193</v>
      </c>
      <c r="AJ30" s="15">
        <v>4825.1527492509631</v>
      </c>
      <c r="AK30" s="15">
        <v>4741.9144042985617</v>
      </c>
      <c r="AL30" s="15">
        <v>4730.9614768816873</v>
      </c>
      <c r="AM30" s="15">
        <v>4609.0018112789176</v>
      </c>
      <c r="AN30" s="15">
        <v>4464.0207362889241</v>
      </c>
      <c r="AO30" s="15">
        <v>4345.8858310372889</v>
      </c>
      <c r="AP30" s="15">
        <v>4226.3398999599085</v>
      </c>
      <c r="AQ30" s="15">
        <v>4067.3465774652313</v>
      </c>
      <c r="AR30" s="15">
        <v>3997.3785506590552</v>
      </c>
      <c r="AS30" s="15">
        <v>3814.9049443668964</v>
      </c>
      <c r="AT30" s="15">
        <v>3697.4848163424285</v>
      </c>
      <c r="AU30" s="15">
        <v>3594.7842420526381</v>
      </c>
      <c r="AV30" s="15">
        <v>3533.3879825739559</v>
      </c>
      <c r="AW30" s="15">
        <v>3325.1743384466263</v>
      </c>
      <c r="AX30" s="15">
        <v>2933.5734940785419</v>
      </c>
      <c r="AY30" s="15">
        <v>2681.3689651330105</v>
      </c>
      <c r="AZ30" s="15">
        <v>2440.0117567264156</v>
      </c>
    </row>
    <row r="31" spans="1:52" ht="12" customHeight="1" x14ac:dyDescent="0.2">
      <c r="A31" s="16" t="s">
        <v>30</v>
      </c>
      <c r="B31" s="17">
        <v>4745.74458724752</v>
      </c>
      <c r="C31" s="17">
        <v>4245.528968607483</v>
      </c>
      <c r="D31" s="17">
        <v>4233.7464089813984</v>
      </c>
      <c r="E31" s="17">
        <v>4283.6566066860605</v>
      </c>
      <c r="F31" s="17">
        <v>4648.3848712382141</v>
      </c>
      <c r="G31" s="17">
        <v>3790.2909489824756</v>
      </c>
      <c r="H31" s="17">
        <v>3786.0198195651733</v>
      </c>
      <c r="I31" s="17">
        <v>4382.0758634952208</v>
      </c>
      <c r="J31" s="17">
        <v>3369.0249380820069</v>
      </c>
      <c r="K31" s="17">
        <v>2637.647331636595</v>
      </c>
      <c r="L31" s="17">
        <v>2552.3383035449829</v>
      </c>
      <c r="M31" s="17">
        <v>2808.1586012553898</v>
      </c>
      <c r="N31" s="17">
        <v>2612.1299397321818</v>
      </c>
      <c r="O31" s="17">
        <v>2783.2785935851634</v>
      </c>
      <c r="P31" s="17">
        <v>2946.2615730198704</v>
      </c>
      <c r="Q31" s="17">
        <v>3030.326168324706</v>
      </c>
      <c r="R31" s="17">
        <v>2840.5081149108</v>
      </c>
      <c r="S31" s="17">
        <v>2674.3104358803907</v>
      </c>
      <c r="T31" s="17">
        <v>2465.3992147460376</v>
      </c>
      <c r="U31" s="17">
        <v>2402.0463101861437</v>
      </c>
      <c r="V31" s="17">
        <v>2368.1687120326628</v>
      </c>
      <c r="W31" s="17">
        <v>2370.017474425907</v>
      </c>
      <c r="X31" s="17">
        <v>2342.9674715871502</v>
      </c>
      <c r="Y31" s="17">
        <v>2329.0262122506283</v>
      </c>
      <c r="Z31" s="17">
        <v>2330.2759245235584</v>
      </c>
      <c r="AA31" s="17">
        <v>2343.7286656542087</v>
      </c>
      <c r="AB31" s="17">
        <v>2359.5516399575604</v>
      </c>
      <c r="AC31" s="17">
        <v>2370.8521746226511</v>
      </c>
      <c r="AD31" s="17">
        <v>2379.9447951847283</v>
      </c>
      <c r="AE31" s="17">
        <v>2367.4574518448399</v>
      </c>
      <c r="AF31" s="17">
        <v>2347.517396698458</v>
      </c>
      <c r="AG31" s="17">
        <v>2340.8343407082548</v>
      </c>
      <c r="AH31" s="17">
        <v>2300.9412081618029</v>
      </c>
      <c r="AI31" s="17">
        <v>2251.5498084737351</v>
      </c>
      <c r="AJ31" s="17">
        <v>2176.4516558967111</v>
      </c>
      <c r="AK31" s="17">
        <v>2102.1166531840145</v>
      </c>
      <c r="AL31" s="17">
        <v>2062.1907631503759</v>
      </c>
      <c r="AM31" s="17">
        <v>1970.8922640546762</v>
      </c>
      <c r="AN31" s="17">
        <v>1871.8337655771202</v>
      </c>
      <c r="AO31" s="17">
        <v>1790.5924234955917</v>
      </c>
      <c r="AP31" s="17">
        <v>1702.6655187820234</v>
      </c>
      <c r="AQ31" s="17">
        <v>1530.2414968042312</v>
      </c>
      <c r="AR31" s="17">
        <v>1482.6426673701462</v>
      </c>
      <c r="AS31" s="17">
        <v>1304.067496614862</v>
      </c>
      <c r="AT31" s="17">
        <v>1231.985947401153</v>
      </c>
      <c r="AU31" s="17">
        <v>1215.7939711568943</v>
      </c>
      <c r="AV31" s="17">
        <v>1174.8650837920043</v>
      </c>
      <c r="AW31" s="17">
        <v>1050.5573385121354</v>
      </c>
      <c r="AX31" s="17">
        <v>1037.9730865907366</v>
      </c>
      <c r="AY31" s="17">
        <v>831.44440885485142</v>
      </c>
      <c r="AZ31" s="17">
        <v>781.85227820496095</v>
      </c>
    </row>
    <row r="32" spans="1:52" ht="12" customHeight="1" x14ac:dyDescent="0.2">
      <c r="A32" s="16" t="s">
        <v>31</v>
      </c>
      <c r="B32" s="17">
        <v>1326.4453677402207</v>
      </c>
      <c r="C32" s="17">
        <v>1947.4403212899911</v>
      </c>
      <c r="D32" s="17">
        <v>1789.0271610931109</v>
      </c>
      <c r="E32" s="17">
        <v>1782.9988098855736</v>
      </c>
      <c r="F32" s="17">
        <v>910.0265089986566</v>
      </c>
      <c r="G32" s="17">
        <v>2520.0296672607751</v>
      </c>
      <c r="H32" s="17">
        <v>2225.1682379002855</v>
      </c>
      <c r="I32" s="17">
        <v>1780.2027578755599</v>
      </c>
      <c r="J32" s="17">
        <v>3777.7369635274954</v>
      </c>
      <c r="K32" s="17">
        <v>3423.3870702955469</v>
      </c>
      <c r="L32" s="17">
        <v>3661.0475574570187</v>
      </c>
      <c r="M32" s="17">
        <v>2860.4439888088368</v>
      </c>
      <c r="N32" s="17">
        <v>3036.4480860426033</v>
      </c>
      <c r="O32" s="17">
        <v>2995.4086771043617</v>
      </c>
      <c r="P32" s="17">
        <v>2980.4766211788701</v>
      </c>
      <c r="Q32" s="17">
        <v>2491.3825468975724</v>
      </c>
      <c r="R32" s="17">
        <v>2350.7828326793151</v>
      </c>
      <c r="S32" s="17">
        <v>2284.0602966392639</v>
      </c>
      <c r="T32" s="17">
        <v>2235.7185403486824</v>
      </c>
      <c r="U32" s="17">
        <v>2148.194090808021</v>
      </c>
      <c r="V32" s="17">
        <v>2122.9166841010274</v>
      </c>
      <c r="W32" s="17">
        <v>2132.1507093301452</v>
      </c>
      <c r="X32" s="17">
        <v>2153.6126768997437</v>
      </c>
      <c r="Y32" s="17">
        <v>2169.2108909130266</v>
      </c>
      <c r="Z32" s="17">
        <v>2192.7702497083337</v>
      </c>
      <c r="AA32" s="17">
        <v>2157.1534085363464</v>
      </c>
      <c r="AB32" s="17">
        <v>2207.3511380463069</v>
      </c>
      <c r="AC32" s="17">
        <v>2255.5801727053963</v>
      </c>
      <c r="AD32" s="17">
        <v>2151.5290141378669</v>
      </c>
      <c r="AE32" s="17">
        <v>2200.3217530135194</v>
      </c>
      <c r="AF32" s="17">
        <v>2166.7590429314823</v>
      </c>
      <c r="AG32" s="17">
        <v>2211.7125422838963</v>
      </c>
      <c r="AH32" s="17">
        <v>2222.3813961149558</v>
      </c>
      <c r="AI32" s="17">
        <v>2247.0230888786332</v>
      </c>
      <c r="AJ32" s="17">
        <v>2247.6642686556761</v>
      </c>
      <c r="AK32" s="17">
        <v>2248.8004240331024</v>
      </c>
      <c r="AL32" s="17">
        <v>2269.0881346996771</v>
      </c>
      <c r="AM32" s="17">
        <v>2253.630875356338</v>
      </c>
      <c r="AN32" s="17">
        <v>2215.1933571655454</v>
      </c>
      <c r="AO32" s="17">
        <v>2202.1564241082192</v>
      </c>
      <c r="AP32" s="17">
        <v>2180.3825484023105</v>
      </c>
      <c r="AQ32" s="17">
        <v>2193.5020972207381</v>
      </c>
      <c r="AR32" s="17">
        <v>2193.0865846807255</v>
      </c>
      <c r="AS32" s="17">
        <v>2191.847850872341</v>
      </c>
      <c r="AT32" s="17">
        <v>2171.5871046465395</v>
      </c>
      <c r="AU32" s="17">
        <v>2082.9192724139434</v>
      </c>
      <c r="AV32" s="17">
        <v>2074.4941266016658</v>
      </c>
      <c r="AW32" s="17">
        <v>2016.4751418114156</v>
      </c>
      <c r="AX32" s="17">
        <v>1634.3567308963468</v>
      </c>
      <c r="AY32" s="17">
        <v>1607.3193098558183</v>
      </c>
      <c r="AZ32" s="17">
        <v>1427.8123072381843</v>
      </c>
    </row>
    <row r="33" spans="1:52" ht="12" customHeight="1" x14ac:dyDescent="0.2">
      <c r="A33" s="16" t="s">
        <v>32</v>
      </c>
      <c r="B33" s="17">
        <v>198.12874572013664</v>
      </c>
      <c r="C33" s="17">
        <v>504.32436809142263</v>
      </c>
      <c r="D33" s="17">
        <v>453.26108478225427</v>
      </c>
      <c r="E33" s="17">
        <v>397.0345069264049</v>
      </c>
      <c r="F33" s="17">
        <v>301.81449432758956</v>
      </c>
      <c r="G33" s="17">
        <v>449.34971551363225</v>
      </c>
      <c r="H33" s="17">
        <v>421.13951823523712</v>
      </c>
      <c r="I33" s="17">
        <v>499.06695870999471</v>
      </c>
      <c r="J33" s="17">
        <v>554.70804061365857</v>
      </c>
      <c r="K33" s="17">
        <v>427.18697022267872</v>
      </c>
      <c r="L33" s="17">
        <v>419.46974311530141</v>
      </c>
      <c r="M33" s="17">
        <v>415.45392145347409</v>
      </c>
      <c r="N33" s="17">
        <v>393.32472651818165</v>
      </c>
      <c r="O33" s="17">
        <v>424.8717130265793</v>
      </c>
      <c r="P33" s="17">
        <v>414.85457374339825</v>
      </c>
      <c r="Q33" s="17">
        <v>396.20713248195585</v>
      </c>
      <c r="R33" s="17">
        <v>374.75175607223736</v>
      </c>
      <c r="S33" s="17">
        <v>366.31382834026141</v>
      </c>
      <c r="T33" s="17">
        <v>372.98205432521911</v>
      </c>
      <c r="U33" s="17">
        <v>361.72021095370093</v>
      </c>
      <c r="V33" s="17">
        <v>356.14874604588925</v>
      </c>
      <c r="W33" s="17">
        <v>363.5797022640927</v>
      </c>
      <c r="X33" s="17">
        <v>365.27923421446144</v>
      </c>
      <c r="Y33" s="17">
        <v>364.94389932465162</v>
      </c>
      <c r="Z33" s="17">
        <v>374.51342933993448</v>
      </c>
      <c r="AA33" s="17">
        <v>379.1213187629109</v>
      </c>
      <c r="AB33" s="17">
        <v>392.07979098733352</v>
      </c>
      <c r="AC33" s="17">
        <v>403.18285998842833</v>
      </c>
      <c r="AD33" s="17">
        <v>408.63341204012431</v>
      </c>
      <c r="AE33" s="17">
        <v>414.04009789989357</v>
      </c>
      <c r="AF33" s="17">
        <v>407.87236673817847</v>
      </c>
      <c r="AG33" s="17">
        <v>415.64965571635929</v>
      </c>
      <c r="AH33" s="17">
        <v>408.60077899456434</v>
      </c>
      <c r="AI33" s="17">
        <v>409.98853335725113</v>
      </c>
      <c r="AJ33" s="17">
        <v>401.03682469857631</v>
      </c>
      <c r="AK33" s="17">
        <v>390.99732708144558</v>
      </c>
      <c r="AL33" s="17">
        <v>399.68257903163391</v>
      </c>
      <c r="AM33" s="17">
        <v>384.47867186790302</v>
      </c>
      <c r="AN33" s="17">
        <v>376.99361354625813</v>
      </c>
      <c r="AO33" s="17">
        <v>353.13698343347869</v>
      </c>
      <c r="AP33" s="17">
        <v>343.29183277557456</v>
      </c>
      <c r="AQ33" s="17">
        <v>343.60298344026216</v>
      </c>
      <c r="AR33" s="17">
        <v>321.64929860818359</v>
      </c>
      <c r="AS33" s="17">
        <v>318.98959687969381</v>
      </c>
      <c r="AT33" s="17">
        <v>293.91176429473586</v>
      </c>
      <c r="AU33" s="17">
        <v>296.07099848180059</v>
      </c>
      <c r="AV33" s="17">
        <v>284.02877218028624</v>
      </c>
      <c r="AW33" s="17">
        <v>258.14185812307528</v>
      </c>
      <c r="AX33" s="17">
        <v>261.2436765914585</v>
      </c>
      <c r="AY33" s="17">
        <v>242.60524642234063</v>
      </c>
      <c r="AZ33" s="17">
        <v>230.34717128327006</v>
      </c>
    </row>
    <row r="34" spans="1:52" ht="12" customHeight="1" x14ac:dyDescent="0.2">
      <c r="A34" s="14" t="s">
        <v>33</v>
      </c>
      <c r="B34" s="15">
        <v>3342.4008288866944</v>
      </c>
      <c r="C34" s="15">
        <v>3599.0479210143603</v>
      </c>
      <c r="D34" s="15">
        <v>3349.5320939413682</v>
      </c>
      <c r="E34" s="15">
        <v>3396.4676960525635</v>
      </c>
      <c r="F34" s="15">
        <v>3049.542253748521</v>
      </c>
      <c r="G34" s="15">
        <v>3839.8052685927769</v>
      </c>
      <c r="H34" s="15">
        <v>3529.466381809943</v>
      </c>
      <c r="I34" s="15">
        <v>3376.2168938478962</v>
      </c>
      <c r="J34" s="15">
        <v>2196.9736438821119</v>
      </c>
      <c r="K34" s="15">
        <v>1802.5445383365957</v>
      </c>
      <c r="L34" s="15">
        <v>1883.9841897801593</v>
      </c>
      <c r="M34" s="15">
        <v>1748.9099369279095</v>
      </c>
      <c r="N34" s="15">
        <v>1714.5913502095339</v>
      </c>
      <c r="O34" s="15">
        <v>1875.2568772624938</v>
      </c>
      <c r="P34" s="15">
        <v>1899.5941549518634</v>
      </c>
      <c r="Q34" s="15">
        <v>1821.2930732152718</v>
      </c>
      <c r="R34" s="15">
        <v>1982.7286641886599</v>
      </c>
      <c r="S34" s="15">
        <v>1992.2906492203419</v>
      </c>
      <c r="T34" s="15">
        <v>1957.922463268178</v>
      </c>
      <c r="U34" s="15">
        <v>1890.8904371792441</v>
      </c>
      <c r="V34" s="15">
        <v>1850.259920694343</v>
      </c>
      <c r="W34" s="15">
        <v>1832.0927466851022</v>
      </c>
      <c r="X34" s="15">
        <v>1798.4102387539178</v>
      </c>
      <c r="Y34" s="15">
        <v>1764.2545815500171</v>
      </c>
      <c r="Z34" s="15">
        <v>1730.785917388182</v>
      </c>
      <c r="AA34" s="15">
        <v>1704.6207196709047</v>
      </c>
      <c r="AB34" s="15">
        <v>1688.436290356658</v>
      </c>
      <c r="AC34" s="15">
        <v>1673.620466657497</v>
      </c>
      <c r="AD34" s="15">
        <v>1659.100797292177</v>
      </c>
      <c r="AE34" s="15">
        <v>1636.8602603956244</v>
      </c>
      <c r="AF34" s="15">
        <v>1610.6106642469279</v>
      </c>
      <c r="AG34" s="15">
        <v>1622.2843964396068</v>
      </c>
      <c r="AH34" s="15">
        <v>1620.0861211425129</v>
      </c>
      <c r="AI34" s="15">
        <v>1624.7553812892204</v>
      </c>
      <c r="AJ34" s="15">
        <v>1621.3593218021265</v>
      </c>
      <c r="AK34" s="15">
        <v>1536.6758944388218</v>
      </c>
      <c r="AL34" s="15">
        <v>1543.0431361780541</v>
      </c>
      <c r="AM34" s="15">
        <v>1540.8263977348538</v>
      </c>
      <c r="AN34" s="15">
        <v>1543.2653499268417</v>
      </c>
      <c r="AO34" s="15">
        <v>1541.2014286167803</v>
      </c>
      <c r="AP34" s="15">
        <v>1540.3047636590925</v>
      </c>
      <c r="AQ34" s="15">
        <v>1542.1505190427422</v>
      </c>
      <c r="AR34" s="15">
        <v>1541.5958740156138</v>
      </c>
      <c r="AS34" s="15">
        <v>1539.3938476033452</v>
      </c>
      <c r="AT34" s="15">
        <v>1533.1191268580862</v>
      </c>
      <c r="AU34" s="15">
        <v>1532.5128920456905</v>
      </c>
      <c r="AV34" s="15">
        <v>1532.3404169833643</v>
      </c>
      <c r="AW34" s="15">
        <v>1471.6199585167219</v>
      </c>
      <c r="AX34" s="15">
        <v>1414.7343886369515</v>
      </c>
      <c r="AY34" s="15">
        <v>1352.2487372884748</v>
      </c>
      <c r="AZ34" s="15">
        <v>1277.3669438506365</v>
      </c>
    </row>
    <row r="35" spans="1:52" ht="12" customHeight="1" x14ac:dyDescent="0.2">
      <c r="A35" s="16" t="s">
        <v>34</v>
      </c>
      <c r="B35" s="17">
        <v>217.68982954347581</v>
      </c>
      <c r="C35" s="17">
        <v>255.27037004559037</v>
      </c>
      <c r="D35" s="17">
        <v>251.11058184452313</v>
      </c>
      <c r="E35" s="17">
        <v>245.66880401886212</v>
      </c>
      <c r="F35" s="17">
        <v>154.59701029762664</v>
      </c>
      <c r="G35" s="17">
        <v>205.70094256470907</v>
      </c>
      <c r="H35" s="17">
        <v>178.52555218019322</v>
      </c>
      <c r="I35" s="17">
        <v>164.68094033868843</v>
      </c>
      <c r="J35" s="17">
        <v>115.02048045222691</v>
      </c>
      <c r="K35" s="17">
        <v>106.18074184265959</v>
      </c>
      <c r="L35" s="17">
        <v>94.287923498369196</v>
      </c>
      <c r="M35" s="17">
        <v>88.738407548553425</v>
      </c>
      <c r="N35" s="17">
        <v>80.177219080519862</v>
      </c>
      <c r="O35" s="17">
        <v>164.62074737591297</v>
      </c>
      <c r="P35" s="17">
        <v>96.557386627067075</v>
      </c>
      <c r="Q35" s="17">
        <v>99.851535138194791</v>
      </c>
      <c r="R35" s="17">
        <v>106.97729457004078</v>
      </c>
      <c r="S35" s="17">
        <v>106.85407168676259</v>
      </c>
      <c r="T35" s="17">
        <v>104.6950751895792</v>
      </c>
      <c r="U35" s="17">
        <v>97.631138842733463</v>
      </c>
      <c r="V35" s="17">
        <v>93.451298906114232</v>
      </c>
      <c r="W35" s="17">
        <v>91.581998296317636</v>
      </c>
      <c r="X35" s="17">
        <v>88.214854433387089</v>
      </c>
      <c r="Y35" s="17">
        <v>84.759186428281382</v>
      </c>
      <c r="Z35" s="17">
        <v>81.481663300169799</v>
      </c>
      <c r="AA35" s="17">
        <v>78.89671482949673</v>
      </c>
      <c r="AB35" s="17">
        <v>76.775846985661886</v>
      </c>
      <c r="AC35" s="17">
        <v>75.18620238598335</v>
      </c>
      <c r="AD35" s="17">
        <v>73.753431893512499</v>
      </c>
      <c r="AE35" s="17">
        <v>71.377576595336436</v>
      </c>
      <c r="AF35" s="17">
        <v>68.694907243578399</v>
      </c>
      <c r="AG35" s="17">
        <v>69.318906377140294</v>
      </c>
      <c r="AH35" s="17">
        <v>68.660388141073653</v>
      </c>
      <c r="AI35" s="17">
        <v>68.788901296320617</v>
      </c>
      <c r="AJ35" s="17">
        <v>68.198696190122405</v>
      </c>
      <c r="AK35" s="17">
        <v>68.040141014147054</v>
      </c>
      <c r="AL35" s="17">
        <v>68.251486840252781</v>
      </c>
      <c r="AM35" s="17">
        <v>67.761508874841141</v>
      </c>
      <c r="AN35" s="17">
        <v>67.567695447837536</v>
      </c>
      <c r="AO35" s="17">
        <v>67.355390192134777</v>
      </c>
      <c r="AP35" s="17">
        <v>67.125544910660281</v>
      </c>
      <c r="AQ35" s="17">
        <v>67.183368874164771</v>
      </c>
      <c r="AR35" s="17">
        <v>67.029084365103088</v>
      </c>
      <c r="AS35" s="17">
        <v>66.893553486866168</v>
      </c>
      <c r="AT35" s="17">
        <v>66.594605449077918</v>
      </c>
      <c r="AU35" s="17">
        <v>66.616611448107179</v>
      </c>
      <c r="AV35" s="17">
        <v>66.485896085689646</v>
      </c>
      <c r="AW35" s="17">
        <v>66.034761978482777</v>
      </c>
      <c r="AX35" s="17">
        <v>66.037408142032703</v>
      </c>
      <c r="AY35" s="17">
        <v>62.923429361221316</v>
      </c>
      <c r="AZ35" s="17">
        <v>58.753426898486573</v>
      </c>
    </row>
    <row r="36" spans="1:52" ht="12" customHeight="1" x14ac:dyDescent="0.2">
      <c r="A36" s="16" t="s">
        <v>35</v>
      </c>
      <c r="B36" s="17">
        <v>3044.0107420278414</v>
      </c>
      <c r="C36" s="17">
        <v>3257.998485357411</v>
      </c>
      <c r="D36" s="17">
        <v>3018.3037945922406</v>
      </c>
      <c r="E36" s="17">
        <v>3071.2352278409203</v>
      </c>
      <c r="F36" s="17">
        <v>2823.8760737454545</v>
      </c>
      <c r="G36" s="17">
        <v>3541.4885906651048</v>
      </c>
      <c r="H36" s="17">
        <v>3256.4812718482208</v>
      </c>
      <c r="I36" s="17">
        <v>3123.2698787580348</v>
      </c>
      <c r="J36" s="17">
        <v>2027.9527719703833</v>
      </c>
      <c r="K36" s="17">
        <v>1650.759390408296</v>
      </c>
      <c r="L36" s="17">
        <v>1740.1515573579941</v>
      </c>
      <c r="M36" s="17">
        <v>1618.0798491833593</v>
      </c>
      <c r="N36" s="17">
        <v>1597.4255745994747</v>
      </c>
      <c r="O36" s="17">
        <v>1643.7007328199838</v>
      </c>
      <c r="P36" s="17">
        <v>1763.1570351505493</v>
      </c>
      <c r="Q36" s="17">
        <v>1682.1218794266117</v>
      </c>
      <c r="R36" s="17">
        <v>1832.8544538894373</v>
      </c>
      <c r="S36" s="17">
        <v>1842.5968551449441</v>
      </c>
      <c r="T36" s="17">
        <v>1811.495018682248</v>
      </c>
      <c r="U36" s="17">
        <v>1752.3672233518685</v>
      </c>
      <c r="V36" s="17">
        <v>1716.8198420632127</v>
      </c>
      <c r="W36" s="17">
        <v>1701.6938885064521</v>
      </c>
      <c r="X36" s="17">
        <v>1671.2552344304738</v>
      </c>
      <c r="Y36" s="17">
        <v>1640.4758940052307</v>
      </c>
      <c r="Z36" s="17">
        <v>1611.9745420485992</v>
      </c>
      <c r="AA36" s="17">
        <v>1590.225138834606</v>
      </c>
      <c r="AB36" s="17">
        <v>1577.1975970274048</v>
      </c>
      <c r="AC36" s="17">
        <v>1566.6943556291692</v>
      </c>
      <c r="AD36" s="17">
        <v>1555.7605637295528</v>
      </c>
      <c r="AE36" s="17">
        <v>1536.3081707242404</v>
      </c>
      <c r="AF36" s="17">
        <v>1513.1376339229698</v>
      </c>
      <c r="AG36" s="17">
        <v>1525.5085982997734</v>
      </c>
      <c r="AH36" s="17">
        <v>1523.9184294372099</v>
      </c>
      <c r="AI36" s="17">
        <v>1528.3849928664513</v>
      </c>
      <c r="AJ36" s="17">
        <v>1526.6819512897309</v>
      </c>
      <c r="AK36" s="17">
        <v>1443.2805856107323</v>
      </c>
      <c r="AL36" s="17">
        <v>1449.9264616425407</v>
      </c>
      <c r="AM36" s="17">
        <v>1449.7996964423842</v>
      </c>
      <c r="AN36" s="17">
        <v>1453.9222175503005</v>
      </c>
      <c r="AO36" s="17">
        <v>1452.4706137550108</v>
      </c>
      <c r="AP36" s="17">
        <v>1452.2562299239562</v>
      </c>
      <c r="AQ36" s="17">
        <v>1455.0191119360468</v>
      </c>
      <c r="AR36" s="17">
        <v>1454.6601860154155</v>
      </c>
      <c r="AS36" s="17">
        <v>1452.6328863372989</v>
      </c>
      <c r="AT36" s="17">
        <v>1447.4639457130872</v>
      </c>
      <c r="AU36" s="17">
        <v>1447.6357513003479</v>
      </c>
      <c r="AV36" s="17">
        <v>1448.0346957378756</v>
      </c>
      <c r="AW36" s="17">
        <v>1388.8080954259756</v>
      </c>
      <c r="AX36" s="17">
        <v>1332.888068891853</v>
      </c>
      <c r="AY36" s="17">
        <v>1273.8403405083579</v>
      </c>
      <c r="AZ36" s="17">
        <v>1203.426924248201</v>
      </c>
    </row>
    <row r="37" spans="1:52" ht="12" customHeight="1" x14ac:dyDescent="0.2">
      <c r="A37" s="16" t="s">
        <v>36</v>
      </c>
      <c r="B37" s="17">
        <v>80.700257315377314</v>
      </c>
      <c r="C37" s="17">
        <v>85.779065611359087</v>
      </c>
      <c r="D37" s="17">
        <v>80.117717504604471</v>
      </c>
      <c r="E37" s="17">
        <v>79.563664192781474</v>
      </c>
      <c r="F37" s="17">
        <v>71.069169705439705</v>
      </c>
      <c r="G37" s="17">
        <v>92.615735362963491</v>
      </c>
      <c r="H37" s="17">
        <v>94.459557781528915</v>
      </c>
      <c r="I37" s="17">
        <v>88.266074751173022</v>
      </c>
      <c r="J37" s="17">
        <v>54.000391459501586</v>
      </c>
      <c r="K37" s="17">
        <v>45.604406085640015</v>
      </c>
      <c r="L37" s="17">
        <v>49.544708923795859</v>
      </c>
      <c r="M37" s="17">
        <v>42.091680195996823</v>
      </c>
      <c r="N37" s="17">
        <v>36.988556529539508</v>
      </c>
      <c r="O37" s="17">
        <v>66.935397066597034</v>
      </c>
      <c r="P37" s="17">
        <v>39.879733174247121</v>
      </c>
      <c r="Q37" s="17">
        <v>39.319658650465257</v>
      </c>
      <c r="R37" s="17">
        <v>42.896915729181828</v>
      </c>
      <c r="S37" s="17">
        <v>42.839722388635209</v>
      </c>
      <c r="T37" s="17">
        <v>41.732369396350741</v>
      </c>
      <c r="U37" s="17">
        <v>40.892074984642335</v>
      </c>
      <c r="V37" s="17">
        <v>39.988779725016109</v>
      </c>
      <c r="W37" s="17">
        <v>38.816859882332437</v>
      </c>
      <c r="X37" s="17">
        <v>38.940149890057015</v>
      </c>
      <c r="Y37" s="17">
        <v>39.01950111650504</v>
      </c>
      <c r="Z37" s="17">
        <v>37.329712039413025</v>
      </c>
      <c r="AA37" s="17">
        <v>35.498866006801968</v>
      </c>
      <c r="AB37" s="17">
        <v>34.462846343591409</v>
      </c>
      <c r="AC37" s="17">
        <v>31.73990864234446</v>
      </c>
      <c r="AD37" s="17">
        <v>29.586801669111775</v>
      </c>
      <c r="AE37" s="17">
        <v>29.1745130760475</v>
      </c>
      <c r="AF37" s="17">
        <v>28.778123080379672</v>
      </c>
      <c r="AG37" s="17">
        <v>27.456891762692994</v>
      </c>
      <c r="AH37" s="17">
        <v>27.507303564229407</v>
      </c>
      <c r="AI37" s="17">
        <v>27.581487126448561</v>
      </c>
      <c r="AJ37" s="17">
        <v>26.478674322272987</v>
      </c>
      <c r="AK37" s="17">
        <v>25.355167813942426</v>
      </c>
      <c r="AL37" s="17">
        <v>24.865187695260612</v>
      </c>
      <c r="AM37" s="17">
        <v>23.265192417628398</v>
      </c>
      <c r="AN37" s="17">
        <v>21.775436928703623</v>
      </c>
      <c r="AO37" s="17">
        <v>21.375424669634572</v>
      </c>
      <c r="AP37" s="17">
        <v>20.922988824476029</v>
      </c>
      <c r="AQ37" s="17">
        <v>19.948038232530841</v>
      </c>
      <c r="AR37" s="17">
        <v>19.906603635095305</v>
      </c>
      <c r="AS37" s="17">
        <v>19.867407779180027</v>
      </c>
      <c r="AT37" s="17">
        <v>19.060575695920999</v>
      </c>
      <c r="AU37" s="17">
        <v>18.26052929723528</v>
      </c>
      <c r="AV37" s="17">
        <v>17.819825159799201</v>
      </c>
      <c r="AW37" s="17">
        <v>16.777101112263637</v>
      </c>
      <c r="AX37" s="17">
        <v>15.808911603065852</v>
      </c>
      <c r="AY37" s="17">
        <v>15.484967418895684</v>
      </c>
      <c r="AZ37" s="17">
        <v>15.186592703948916</v>
      </c>
    </row>
    <row r="38" spans="1:52" ht="12" customHeight="1" x14ac:dyDescent="0.2">
      <c r="A38" s="14" t="s">
        <v>37</v>
      </c>
      <c r="B38" s="15">
        <v>5718.8842240797567</v>
      </c>
      <c r="C38" s="15">
        <v>6372.6120586188008</v>
      </c>
      <c r="D38" s="15">
        <v>6118.6656038275087</v>
      </c>
      <c r="E38" s="15">
        <v>6018.4328849571611</v>
      </c>
      <c r="F38" s="15">
        <v>6236.3866742625241</v>
      </c>
      <c r="G38" s="15">
        <v>5554.0443716130767</v>
      </c>
      <c r="H38" s="15">
        <v>5198.7373746535432</v>
      </c>
      <c r="I38" s="15">
        <v>5092.6554327916083</v>
      </c>
      <c r="J38" s="15">
        <v>4625.8833593576874</v>
      </c>
      <c r="K38" s="15">
        <v>3980.7589743643325</v>
      </c>
      <c r="L38" s="15">
        <v>4199.6193498892599</v>
      </c>
      <c r="M38" s="15">
        <v>4259.1380956336925</v>
      </c>
      <c r="N38" s="15">
        <v>4149.402627283218</v>
      </c>
      <c r="O38" s="15">
        <v>4237.5717104844771</v>
      </c>
      <c r="P38" s="15">
        <v>4232.0392890387466</v>
      </c>
      <c r="Q38" s="15">
        <v>4182.5719676993422</v>
      </c>
      <c r="R38" s="15">
        <v>4228.2082085783677</v>
      </c>
      <c r="S38" s="15">
        <v>4374.8164937349138</v>
      </c>
      <c r="T38" s="15">
        <v>4357.5082612337301</v>
      </c>
      <c r="U38" s="15">
        <v>4238.2714488536476</v>
      </c>
      <c r="V38" s="15">
        <v>4202.792915544851</v>
      </c>
      <c r="W38" s="15">
        <v>4254.7600764470944</v>
      </c>
      <c r="X38" s="15">
        <v>4291.6572202803427</v>
      </c>
      <c r="Y38" s="15">
        <v>4295.57072060671</v>
      </c>
      <c r="Z38" s="15">
        <v>4296.7737960779623</v>
      </c>
      <c r="AA38" s="15">
        <v>4312.622419904149</v>
      </c>
      <c r="AB38" s="15">
        <v>4388.8130382190202</v>
      </c>
      <c r="AC38" s="15">
        <v>4440.4477713064307</v>
      </c>
      <c r="AD38" s="15">
        <v>4516.2386127412565</v>
      </c>
      <c r="AE38" s="15">
        <v>4593.5596128474899</v>
      </c>
      <c r="AF38" s="15">
        <v>4605.7368498938486</v>
      </c>
      <c r="AG38" s="15">
        <v>4665.6671609132691</v>
      </c>
      <c r="AH38" s="15">
        <v>4719.438643952034</v>
      </c>
      <c r="AI38" s="15">
        <v>4751.2354578833974</v>
      </c>
      <c r="AJ38" s="15">
        <v>4809.3114051019893</v>
      </c>
      <c r="AK38" s="15">
        <v>4864.585365824757</v>
      </c>
      <c r="AL38" s="15">
        <v>4950.3162903273505</v>
      </c>
      <c r="AM38" s="15">
        <v>5014.5716186559757</v>
      </c>
      <c r="AN38" s="15">
        <v>5075.8669393153823</v>
      </c>
      <c r="AO38" s="15">
        <v>5137.3110301615379</v>
      </c>
      <c r="AP38" s="15">
        <v>5202.8016091257559</v>
      </c>
      <c r="AQ38" s="15">
        <v>5283.7961803253047</v>
      </c>
      <c r="AR38" s="15">
        <v>5362.3762330732434</v>
      </c>
      <c r="AS38" s="15">
        <v>5414.6593250801025</v>
      </c>
      <c r="AT38" s="15">
        <v>5465.9915665053904</v>
      </c>
      <c r="AU38" s="15">
        <v>5515.183207705325</v>
      </c>
      <c r="AV38" s="15">
        <v>5591.1225958387531</v>
      </c>
      <c r="AW38" s="15">
        <v>5637.9201110188833</v>
      </c>
      <c r="AX38" s="15">
        <v>5718.4322436178854</v>
      </c>
      <c r="AY38" s="15">
        <v>5797.8054650524318</v>
      </c>
      <c r="AZ38" s="15">
        <v>5807.5575552810469</v>
      </c>
    </row>
    <row r="39" spans="1:52" ht="12" customHeight="1" x14ac:dyDescent="0.2">
      <c r="A39" s="14" t="s">
        <v>38</v>
      </c>
      <c r="B39" s="15">
        <v>2571.3808310019813</v>
      </c>
      <c r="C39" s="15">
        <v>2971.249242505527</v>
      </c>
      <c r="D39" s="15">
        <v>2936.7342309587393</v>
      </c>
      <c r="E39" s="15">
        <v>2697.4836640163144</v>
      </c>
      <c r="F39" s="15">
        <v>2493.0189975951685</v>
      </c>
      <c r="G39" s="15">
        <v>2408.9652316114866</v>
      </c>
      <c r="H39" s="15">
        <v>2286.6907891735777</v>
      </c>
      <c r="I39" s="15">
        <v>1987.3369181229477</v>
      </c>
      <c r="J39" s="15">
        <v>1111.9772318475959</v>
      </c>
      <c r="K39" s="15">
        <v>924.24703470742816</v>
      </c>
      <c r="L39" s="15">
        <v>1131.9693839910963</v>
      </c>
      <c r="M39" s="15">
        <v>1219.9301580086715</v>
      </c>
      <c r="N39" s="15">
        <v>1286.2865413991185</v>
      </c>
      <c r="O39" s="15">
        <v>1471.9608145017853</v>
      </c>
      <c r="P39" s="15">
        <v>1460.3380122492761</v>
      </c>
      <c r="Q39" s="15">
        <v>1569.3948661006252</v>
      </c>
      <c r="R39" s="15">
        <v>1590.8102474396001</v>
      </c>
      <c r="S39" s="15">
        <v>1642.9645320303473</v>
      </c>
      <c r="T39" s="15">
        <v>1642.261084713359</v>
      </c>
      <c r="U39" s="15">
        <v>1603.0666681580492</v>
      </c>
      <c r="V39" s="15">
        <v>1592.7816861459642</v>
      </c>
      <c r="W39" s="15">
        <v>1615.5980929796222</v>
      </c>
      <c r="X39" s="15">
        <v>1623.6880628851577</v>
      </c>
      <c r="Y39" s="15">
        <v>1629.144812741335</v>
      </c>
      <c r="Z39" s="15">
        <v>1638.3872093377943</v>
      </c>
      <c r="AA39" s="15">
        <v>1648.5978654326896</v>
      </c>
      <c r="AB39" s="15">
        <v>1667.2960021074628</v>
      </c>
      <c r="AC39" s="15">
        <v>1690.824285661148</v>
      </c>
      <c r="AD39" s="15">
        <v>1710.3863511033621</v>
      </c>
      <c r="AE39" s="15">
        <v>1729.1117021970335</v>
      </c>
      <c r="AF39" s="15">
        <v>1747.3462569352528</v>
      </c>
      <c r="AG39" s="15">
        <v>1774.6173294472476</v>
      </c>
      <c r="AH39" s="15">
        <v>1800.6256506101108</v>
      </c>
      <c r="AI39" s="15">
        <v>1829.3149889053586</v>
      </c>
      <c r="AJ39" s="15">
        <v>1855.925272704721</v>
      </c>
      <c r="AK39" s="15">
        <v>1850.6811284813198</v>
      </c>
      <c r="AL39" s="15">
        <v>1876.6887159276459</v>
      </c>
      <c r="AM39" s="15">
        <v>1901.6394730063469</v>
      </c>
      <c r="AN39" s="15">
        <v>1925.8048526617104</v>
      </c>
      <c r="AO39" s="15">
        <v>1949.3116015997409</v>
      </c>
      <c r="AP39" s="15">
        <v>1973.8387368543811</v>
      </c>
      <c r="AQ39" s="15">
        <v>1973.4663468779602</v>
      </c>
      <c r="AR39" s="15">
        <v>1981.0240142759283</v>
      </c>
      <c r="AS39" s="15">
        <v>1970.654802040101</v>
      </c>
      <c r="AT39" s="15">
        <v>1943.1479663794294</v>
      </c>
      <c r="AU39" s="15">
        <v>1939.8323730554171</v>
      </c>
      <c r="AV39" s="15">
        <v>1961.6963234506277</v>
      </c>
      <c r="AW39" s="15">
        <v>1983.5509429467702</v>
      </c>
      <c r="AX39" s="15">
        <v>1998.2207813945852</v>
      </c>
      <c r="AY39" s="15">
        <v>2013.7517107857648</v>
      </c>
      <c r="AZ39" s="15">
        <v>2029.3904754782664</v>
      </c>
    </row>
    <row r="40" spans="1:52" ht="12" customHeight="1" x14ac:dyDescent="0.2">
      <c r="A40" s="14" t="s">
        <v>39</v>
      </c>
      <c r="B40" s="15">
        <v>3247.7408033423653</v>
      </c>
      <c r="C40" s="15">
        <v>3518.6623710379931</v>
      </c>
      <c r="D40" s="15">
        <v>3251.2479425221313</v>
      </c>
      <c r="E40" s="15">
        <v>2943.3241973438635</v>
      </c>
      <c r="F40" s="15">
        <v>2707.8814093620235</v>
      </c>
      <c r="G40" s="15">
        <v>2764.2526977156986</v>
      </c>
      <c r="H40" s="15">
        <v>2602.6277446561685</v>
      </c>
      <c r="I40" s="15">
        <v>2471.2222233842285</v>
      </c>
      <c r="J40" s="15">
        <v>1867.8465516440522</v>
      </c>
      <c r="K40" s="15">
        <v>1353.2949862819203</v>
      </c>
      <c r="L40" s="15">
        <v>1531.7051581272676</v>
      </c>
      <c r="M40" s="15">
        <v>1526.1114525127618</v>
      </c>
      <c r="N40" s="15">
        <v>1576.7337784092811</v>
      </c>
      <c r="O40" s="15">
        <v>1561.7472021182919</v>
      </c>
      <c r="P40" s="15">
        <v>1563.8263098016723</v>
      </c>
      <c r="Q40" s="15">
        <v>1535.3141134670616</v>
      </c>
      <c r="R40" s="15">
        <v>1526.7015079842067</v>
      </c>
      <c r="S40" s="15">
        <v>1584.5587414078273</v>
      </c>
      <c r="T40" s="15">
        <v>1572.7040435067622</v>
      </c>
      <c r="U40" s="15">
        <v>1526.476583259484</v>
      </c>
      <c r="V40" s="15">
        <v>1505.321514618603</v>
      </c>
      <c r="W40" s="15">
        <v>1514.7476826179452</v>
      </c>
      <c r="X40" s="15">
        <v>1510.1185364197131</v>
      </c>
      <c r="Y40" s="15">
        <v>1502.351931344891</v>
      </c>
      <c r="Z40" s="15">
        <v>1497.0688891220254</v>
      </c>
      <c r="AA40" s="15">
        <v>1494.2750795548091</v>
      </c>
      <c r="AB40" s="15">
        <v>1501.2002743943765</v>
      </c>
      <c r="AC40" s="15">
        <v>1511.943431208947</v>
      </c>
      <c r="AD40" s="15">
        <v>1518.0163195260554</v>
      </c>
      <c r="AE40" s="15">
        <v>1523.5439329578405</v>
      </c>
      <c r="AF40" s="15">
        <v>1526.162497282585</v>
      </c>
      <c r="AG40" s="15">
        <v>1533.2864120728314</v>
      </c>
      <c r="AH40" s="15">
        <v>1532.0650138763519</v>
      </c>
      <c r="AI40" s="15">
        <v>1526.2208821964787</v>
      </c>
      <c r="AJ40" s="15">
        <v>1533.9398003123292</v>
      </c>
      <c r="AK40" s="15">
        <v>1542.9957313528864</v>
      </c>
      <c r="AL40" s="15">
        <v>1554.1705318117963</v>
      </c>
      <c r="AM40" s="15">
        <v>1566.5424993695062</v>
      </c>
      <c r="AN40" s="15">
        <v>1579.2085780850173</v>
      </c>
      <c r="AO40" s="15">
        <v>1592.2376376235022</v>
      </c>
      <c r="AP40" s="15">
        <v>1607.5191940411119</v>
      </c>
      <c r="AQ40" s="15">
        <v>1622.5338556654722</v>
      </c>
      <c r="AR40" s="15">
        <v>1638.0228361643758</v>
      </c>
      <c r="AS40" s="15">
        <v>1641.8669694274458</v>
      </c>
      <c r="AT40" s="15">
        <v>1646.5903544838829</v>
      </c>
      <c r="AU40" s="15">
        <v>1650.943789066923</v>
      </c>
      <c r="AV40" s="15">
        <v>1666.5194068714554</v>
      </c>
      <c r="AW40" s="15">
        <v>1682.030618661141</v>
      </c>
      <c r="AX40" s="15">
        <v>1694.3649967648612</v>
      </c>
      <c r="AY40" s="15">
        <v>1706.5324077637163</v>
      </c>
      <c r="AZ40" s="15">
        <v>1718.4328347147193</v>
      </c>
    </row>
    <row r="41" spans="1:52" ht="12" customHeight="1" x14ac:dyDescent="0.2">
      <c r="A41" s="14" t="s">
        <v>40</v>
      </c>
      <c r="B41" s="15">
        <v>2002.6090211177097</v>
      </c>
      <c r="C41" s="15">
        <v>2127.0589147375563</v>
      </c>
      <c r="D41" s="15">
        <v>2008.2789878868721</v>
      </c>
      <c r="E41" s="15">
        <v>1987.3843381965598</v>
      </c>
      <c r="F41" s="15">
        <v>1715.7577148127718</v>
      </c>
      <c r="G41" s="15">
        <v>1781.5342514862609</v>
      </c>
      <c r="H41" s="15">
        <v>1764.6879129657123</v>
      </c>
      <c r="I41" s="15">
        <v>1639.6081118812799</v>
      </c>
      <c r="J41" s="15">
        <v>1474.0080984061203</v>
      </c>
      <c r="K41" s="15">
        <v>1197.0019074093123</v>
      </c>
      <c r="L41" s="15">
        <v>1290.4605044778068</v>
      </c>
      <c r="M41" s="15">
        <v>1274.2775061532548</v>
      </c>
      <c r="N41" s="15">
        <v>1239.9354053261318</v>
      </c>
      <c r="O41" s="15">
        <v>1216.5144565201031</v>
      </c>
      <c r="P41" s="15">
        <v>1252.1203160004336</v>
      </c>
      <c r="Q41" s="15">
        <v>1216.7621543874893</v>
      </c>
      <c r="R41" s="15">
        <v>1196.9921478017236</v>
      </c>
      <c r="S41" s="15">
        <v>1200.9670998124498</v>
      </c>
      <c r="T41" s="15">
        <v>1197.0040620322825</v>
      </c>
      <c r="U41" s="15">
        <v>1171.4133371597986</v>
      </c>
      <c r="V41" s="15">
        <v>1164.5583402249777</v>
      </c>
      <c r="W41" s="15">
        <v>1167.8713284263592</v>
      </c>
      <c r="X41" s="15">
        <v>1172.11301964271</v>
      </c>
      <c r="Y41" s="15">
        <v>1164.2162215996038</v>
      </c>
      <c r="Z41" s="15">
        <v>1165.2259175096167</v>
      </c>
      <c r="AA41" s="15">
        <v>1167.6240645771106</v>
      </c>
      <c r="AB41" s="15">
        <v>1167.7352051097714</v>
      </c>
      <c r="AC41" s="15">
        <v>1155.88170519287</v>
      </c>
      <c r="AD41" s="15">
        <v>1153.2532696036551</v>
      </c>
      <c r="AE41" s="15">
        <v>1159.7991927616215</v>
      </c>
      <c r="AF41" s="15">
        <v>1155.7968283354969</v>
      </c>
      <c r="AG41" s="15">
        <v>1144.4075519361477</v>
      </c>
      <c r="AH41" s="15">
        <v>1139.9964428278311</v>
      </c>
      <c r="AI41" s="15">
        <v>1127.3367937242103</v>
      </c>
      <c r="AJ41" s="15">
        <v>1124.1831339901564</v>
      </c>
      <c r="AK41" s="15">
        <v>1121.0978315305556</v>
      </c>
      <c r="AL41" s="15">
        <v>1126.2399455142524</v>
      </c>
      <c r="AM41" s="15">
        <v>1130.9006185786311</v>
      </c>
      <c r="AN41" s="15">
        <v>1136.6852581803269</v>
      </c>
      <c r="AO41" s="15">
        <v>1142.0186911942094</v>
      </c>
      <c r="AP41" s="15">
        <v>1146.2958279130696</v>
      </c>
      <c r="AQ41" s="15">
        <v>1151.8140090079139</v>
      </c>
      <c r="AR41" s="15">
        <v>1153.996429356517</v>
      </c>
      <c r="AS41" s="15">
        <v>1150.9045426939028</v>
      </c>
      <c r="AT41" s="15">
        <v>1157.3013224607148</v>
      </c>
      <c r="AU41" s="15">
        <v>1163.7285553823408</v>
      </c>
      <c r="AV41" s="15">
        <v>1159.0608295824522</v>
      </c>
      <c r="AW41" s="15">
        <v>1145.0667383841246</v>
      </c>
      <c r="AX41" s="15">
        <v>1142.5226860104351</v>
      </c>
      <c r="AY41" s="15">
        <v>1150.313204097466</v>
      </c>
      <c r="AZ41" s="15">
        <v>1147.9931845991712</v>
      </c>
    </row>
    <row r="42" spans="1:52" ht="12" customHeight="1" x14ac:dyDescent="0.2">
      <c r="A42" s="14" t="s">
        <v>41</v>
      </c>
      <c r="B42" s="15">
        <v>0</v>
      </c>
      <c r="C42" s="15">
        <v>0</v>
      </c>
      <c r="D42" s="15">
        <v>0</v>
      </c>
      <c r="E42" s="15">
        <v>0</v>
      </c>
      <c r="F42" s="15">
        <v>0</v>
      </c>
      <c r="G42" s="15">
        <v>0</v>
      </c>
      <c r="H42" s="15">
        <v>0</v>
      </c>
      <c r="I42" s="15">
        <v>0</v>
      </c>
      <c r="J42" s="15">
        <v>0</v>
      </c>
      <c r="K42" s="15">
        <v>0</v>
      </c>
      <c r="L42" s="15">
        <v>0</v>
      </c>
      <c r="M42" s="15">
        <v>0</v>
      </c>
      <c r="N42" s="15">
        <v>0</v>
      </c>
      <c r="O42" s="15">
        <v>0</v>
      </c>
      <c r="P42" s="15">
        <v>0</v>
      </c>
      <c r="Q42" s="15">
        <v>0</v>
      </c>
      <c r="R42" s="15">
        <v>0</v>
      </c>
      <c r="S42" s="15">
        <v>0</v>
      </c>
      <c r="T42" s="15">
        <v>0</v>
      </c>
      <c r="U42" s="15">
        <v>0</v>
      </c>
      <c r="V42" s="15">
        <v>0</v>
      </c>
      <c r="W42" s="15">
        <v>0</v>
      </c>
      <c r="X42" s="15">
        <v>0</v>
      </c>
      <c r="Y42" s="15">
        <v>0</v>
      </c>
      <c r="Z42" s="15">
        <v>0</v>
      </c>
      <c r="AA42" s="15">
        <v>0</v>
      </c>
      <c r="AB42" s="15">
        <v>0</v>
      </c>
      <c r="AC42" s="15">
        <v>0</v>
      </c>
      <c r="AD42" s="15">
        <v>0</v>
      </c>
      <c r="AE42" s="15">
        <v>0</v>
      </c>
      <c r="AF42" s="15">
        <v>0</v>
      </c>
      <c r="AG42" s="15">
        <v>0</v>
      </c>
      <c r="AH42" s="15">
        <v>0</v>
      </c>
      <c r="AI42" s="15">
        <v>0</v>
      </c>
      <c r="AJ42" s="15">
        <v>0</v>
      </c>
      <c r="AK42" s="15">
        <v>0</v>
      </c>
      <c r="AL42" s="15">
        <v>0</v>
      </c>
      <c r="AM42" s="15">
        <v>0</v>
      </c>
      <c r="AN42" s="15">
        <v>0</v>
      </c>
      <c r="AO42" s="15">
        <v>0</v>
      </c>
      <c r="AP42" s="15">
        <v>0</v>
      </c>
      <c r="AQ42" s="15">
        <v>0</v>
      </c>
      <c r="AR42" s="15">
        <v>0</v>
      </c>
      <c r="AS42" s="15">
        <v>0</v>
      </c>
      <c r="AT42" s="15">
        <v>0</v>
      </c>
      <c r="AU42" s="15">
        <v>0</v>
      </c>
      <c r="AV42" s="15">
        <v>0</v>
      </c>
      <c r="AW42" s="15">
        <v>0</v>
      </c>
      <c r="AX42" s="15">
        <v>0</v>
      </c>
      <c r="AY42" s="15">
        <v>0</v>
      </c>
      <c r="AZ42" s="15">
        <v>0</v>
      </c>
    </row>
    <row r="43" spans="1:52" ht="12" customHeight="1" x14ac:dyDescent="0.2">
      <c r="A43" s="14" t="s">
        <v>42</v>
      </c>
      <c r="B43" s="15">
        <v>19689.186131202339</v>
      </c>
      <c r="C43" s="15">
        <v>19461.001727190236</v>
      </c>
      <c r="D43" s="15">
        <v>18587.531992872922</v>
      </c>
      <c r="E43" s="15">
        <v>20541.131812331922</v>
      </c>
      <c r="F43" s="15">
        <v>19790.513672387038</v>
      </c>
      <c r="G43" s="15">
        <v>17332.359462393921</v>
      </c>
      <c r="H43" s="15">
        <v>16935.651825028417</v>
      </c>
      <c r="I43" s="15">
        <v>17645.02844301673</v>
      </c>
      <c r="J43" s="15">
        <v>17737.424408120609</v>
      </c>
      <c r="K43" s="15">
        <v>15030.394066174318</v>
      </c>
      <c r="L43" s="15">
        <v>16499.280754104268</v>
      </c>
      <c r="M43" s="15">
        <v>13515.953471499724</v>
      </c>
      <c r="N43" s="15">
        <v>14388.566575637496</v>
      </c>
      <c r="O43" s="15">
        <v>13605.456238179631</v>
      </c>
      <c r="P43" s="15">
        <v>13880.206404550718</v>
      </c>
      <c r="Q43" s="15">
        <v>12948.120804842043</v>
      </c>
      <c r="R43" s="15">
        <v>13035.839484459169</v>
      </c>
      <c r="S43" s="15">
        <v>13061.940118232258</v>
      </c>
      <c r="T43" s="15">
        <v>13070.839811151076</v>
      </c>
      <c r="U43" s="15">
        <v>12882.739278854764</v>
      </c>
      <c r="V43" s="15">
        <v>12866.859773677745</v>
      </c>
      <c r="W43" s="15">
        <v>12985.730113117515</v>
      </c>
      <c r="X43" s="15">
        <v>13096.445170575031</v>
      </c>
      <c r="Y43" s="15">
        <v>12537.116894184739</v>
      </c>
      <c r="Z43" s="15">
        <v>11860.145208107391</v>
      </c>
      <c r="AA43" s="15">
        <v>11929.852621370746</v>
      </c>
      <c r="AB43" s="15">
        <v>12009.020588125948</v>
      </c>
      <c r="AC43" s="15">
        <v>12121.712006484309</v>
      </c>
      <c r="AD43" s="15">
        <v>11610.16493823949</v>
      </c>
      <c r="AE43" s="15">
        <v>11417.795755614485</v>
      </c>
      <c r="AF43" s="15">
        <v>11511.855279148895</v>
      </c>
      <c r="AG43" s="15">
        <v>11605.319487716768</v>
      </c>
      <c r="AH43" s="15">
        <v>11186.861136361995</v>
      </c>
      <c r="AI43" s="15">
        <v>10765.877424651926</v>
      </c>
      <c r="AJ43" s="15">
        <v>10594.699398332068</v>
      </c>
      <c r="AK43" s="15">
        <v>10169.460675093802</v>
      </c>
      <c r="AL43" s="15">
        <v>10254.075829980913</v>
      </c>
      <c r="AM43" s="15">
        <v>10333.684716119918</v>
      </c>
      <c r="AN43" s="15">
        <v>10404.452131635409</v>
      </c>
      <c r="AO43" s="15">
        <v>10475.744160664659</v>
      </c>
      <c r="AP43" s="15">
        <v>10549.251391060772</v>
      </c>
      <c r="AQ43" s="15">
        <v>10625.000190105204</v>
      </c>
      <c r="AR43" s="15">
        <v>10689.471563470643</v>
      </c>
      <c r="AS43" s="15">
        <v>10157.141974673308</v>
      </c>
      <c r="AT43" s="15">
        <v>9561.4724532676137</v>
      </c>
      <c r="AU43" s="15">
        <v>9584.9570788020301</v>
      </c>
      <c r="AV43" s="15">
        <v>9611.6576362630294</v>
      </c>
      <c r="AW43" s="15">
        <v>9631.3950738083131</v>
      </c>
      <c r="AX43" s="15">
        <v>9261.5802297242135</v>
      </c>
      <c r="AY43" s="15">
        <v>9112.3867588794164</v>
      </c>
      <c r="AZ43" s="15">
        <v>9138.6351171341339</v>
      </c>
    </row>
    <row r="44" spans="1:52" ht="12" customHeight="1" x14ac:dyDescent="0.2">
      <c r="A44" s="18" t="s">
        <v>43</v>
      </c>
      <c r="B44" s="19">
        <v>109690.86173806866</v>
      </c>
      <c r="C44" s="19">
        <v>112898.58000472655</v>
      </c>
      <c r="D44" s="19">
        <v>106399.57531907815</v>
      </c>
      <c r="E44" s="19">
        <v>106269.66335869645</v>
      </c>
      <c r="F44" s="19">
        <v>110092.73850896415</v>
      </c>
      <c r="G44" s="19">
        <v>106318.37811528465</v>
      </c>
      <c r="H44" s="19">
        <v>101235.75488240745</v>
      </c>
      <c r="I44" s="19">
        <v>96640.928650447546</v>
      </c>
      <c r="J44" s="19">
        <v>104257.31428116713</v>
      </c>
      <c r="K44" s="19">
        <v>97102.2393431401</v>
      </c>
      <c r="L44" s="19">
        <v>108119.44285399576</v>
      </c>
      <c r="M44" s="19">
        <v>87775.650094800352</v>
      </c>
      <c r="N44" s="19">
        <v>97282.451591005229</v>
      </c>
      <c r="O44" s="19">
        <v>98183.526607381515</v>
      </c>
      <c r="P44" s="19">
        <v>82115.773726793937</v>
      </c>
      <c r="Q44" s="19">
        <v>85039.854571679796</v>
      </c>
      <c r="R44" s="19">
        <v>87722.191283740423</v>
      </c>
      <c r="S44" s="19">
        <v>83965.235526282355</v>
      </c>
      <c r="T44" s="19">
        <v>82846.294484939019</v>
      </c>
      <c r="U44" s="19">
        <v>81125.646450771237</v>
      </c>
      <c r="V44" s="19">
        <v>79831.469191751559</v>
      </c>
      <c r="W44" s="19">
        <v>79594.263024750544</v>
      </c>
      <c r="X44" s="19">
        <v>79494.192853243352</v>
      </c>
      <c r="Y44" s="19">
        <v>78690.798779461766</v>
      </c>
      <c r="Z44" s="19">
        <v>78108.561638923449</v>
      </c>
      <c r="AA44" s="19">
        <v>77606.803304719811</v>
      </c>
      <c r="AB44" s="19">
        <v>77246.217055666566</v>
      </c>
      <c r="AC44" s="19">
        <v>77012.627839746347</v>
      </c>
      <c r="AD44" s="19">
        <v>77310.462913912081</v>
      </c>
      <c r="AE44" s="19">
        <v>77990.312068898507</v>
      </c>
      <c r="AF44" s="19">
        <v>78799.486998728549</v>
      </c>
      <c r="AG44" s="19">
        <v>79746.918905936254</v>
      </c>
      <c r="AH44" s="19">
        <v>79867.612957789068</v>
      </c>
      <c r="AI44" s="19">
        <v>80006.048281345604</v>
      </c>
      <c r="AJ44" s="19">
        <v>80046.44434723696</v>
      </c>
      <c r="AK44" s="19">
        <v>79810.602838815801</v>
      </c>
      <c r="AL44" s="19">
        <v>79448.05698510549</v>
      </c>
      <c r="AM44" s="19">
        <v>79181.103175227167</v>
      </c>
      <c r="AN44" s="19">
        <v>79059.524233979377</v>
      </c>
      <c r="AO44" s="19">
        <v>78749.494921927137</v>
      </c>
      <c r="AP44" s="19">
        <v>78375.422671466018</v>
      </c>
      <c r="AQ44" s="19">
        <v>78043.059770490887</v>
      </c>
      <c r="AR44" s="19">
        <v>77640.134031247508</v>
      </c>
      <c r="AS44" s="19">
        <v>77171.652111877265</v>
      </c>
      <c r="AT44" s="19">
        <v>76705.505018746742</v>
      </c>
      <c r="AU44" s="19">
        <v>76242.727889782705</v>
      </c>
      <c r="AV44" s="19">
        <v>75817.052843069454</v>
      </c>
      <c r="AW44" s="19">
        <v>75282.891575403526</v>
      </c>
      <c r="AX44" s="19">
        <v>74857.104234288985</v>
      </c>
      <c r="AY44" s="19">
        <v>74308.617019627054</v>
      </c>
      <c r="AZ44" s="19">
        <v>73658.779429190821</v>
      </c>
    </row>
    <row r="45" spans="1:52" ht="12" customHeight="1" x14ac:dyDescent="0.2">
      <c r="A45" s="14" t="s">
        <v>44</v>
      </c>
      <c r="B45" s="15">
        <v>82481.851309292106</v>
      </c>
      <c r="C45" s="15">
        <v>84707.490528187234</v>
      </c>
      <c r="D45" s="15">
        <v>82622.335482267721</v>
      </c>
      <c r="E45" s="15">
        <v>83315.759518219653</v>
      </c>
      <c r="F45" s="15">
        <v>85045.45308559257</v>
      </c>
      <c r="G45" s="15">
        <v>80768.675673967737</v>
      </c>
      <c r="H45" s="15">
        <v>78284.427006762751</v>
      </c>
      <c r="I45" s="15">
        <v>74843.937381388954</v>
      </c>
      <c r="J45" s="15">
        <v>76701.356087484179</v>
      </c>
      <c r="K45" s="15">
        <v>73830.796962203138</v>
      </c>
      <c r="L45" s="15">
        <v>83384.050685944298</v>
      </c>
      <c r="M45" s="15">
        <v>63674.168072667737</v>
      </c>
      <c r="N45" s="15">
        <v>72996.332487823645</v>
      </c>
      <c r="O45" s="15">
        <v>73162.122060559021</v>
      </c>
      <c r="P45" s="15">
        <v>59988.323871010973</v>
      </c>
      <c r="Q45" s="15">
        <v>62344.828005637421</v>
      </c>
      <c r="R45" s="15">
        <v>64526.491181259931</v>
      </c>
      <c r="S45" s="15">
        <v>61593.947548371783</v>
      </c>
      <c r="T45" s="15">
        <v>60970.196059123547</v>
      </c>
      <c r="U45" s="15">
        <v>60201.41205852772</v>
      </c>
      <c r="V45" s="15">
        <v>59458.461546805775</v>
      </c>
      <c r="W45" s="15">
        <v>59179.252873446509</v>
      </c>
      <c r="X45" s="15">
        <v>58923.822986061386</v>
      </c>
      <c r="Y45" s="15">
        <v>58168.540888070827</v>
      </c>
      <c r="Z45" s="15">
        <v>58088.446297556497</v>
      </c>
      <c r="AA45" s="15">
        <v>57624.053541479967</v>
      </c>
      <c r="AB45" s="15">
        <v>57399.690432907293</v>
      </c>
      <c r="AC45" s="15">
        <v>57375.881069746778</v>
      </c>
      <c r="AD45" s="15">
        <v>57555.385982175954</v>
      </c>
      <c r="AE45" s="15">
        <v>58124.076310767559</v>
      </c>
      <c r="AF45" s="15">
        <v>58812.947811559941</v>
      </c>
      <c r="AG45" s="15">
        <v>59257.317615925363</v>
      </c>
      <c r="AH45" s="15">
        <v>59272.674298572245</v>
      </c>
      <c r="AI45" s="15">
        <v>59314.599609098819</v>
      </c>
      <c r="AJ45" s="15">
        <v>59291.497049087695</v>
      </c>
      <c r="AK45" s="15">
        <v>59189.151938568772</v>
      </c>
      <c r="AL45" s="15">
        <v>58950.884291547176</v>
      </c>
      <c r="AM45" s="15">
        <v>58698.409291760312</v>
      </c>
      <c r="AN45" s="15">
        <v>58577.334400112974</v>
      </c>
      <c r="AO45" s="15">
        <v>58309.297562487489</v>
      </c>
      <c r="AP45" s="15">
        <v>58023.491237831215</v>
      </c>
      <c r="AQ45" s="15">
        <v>57680.460473321436</v>
      </c>
      <c r="AR45" s="15">
        <v>57309.526337785086</v>
      </c>
      <c r="AS45" s="15">
        <v>56909.731107410815</v>
      </c>
      <c r="AT45" s="15">
        <v>56486.882976883411</v>
      </c>
      <c r="AU45" s="15">
        <v>56087.92020541885</v>
      </c>
      <c r="AV45" s="15">
        <v>55709.922946749357</v>
      </c>
      <c r="AW45" s="15">
        <v>55260.735222413605</v>
      </c>
      <c r="AX45" s="15">
        <v>54852.238469406991</v>
      </c>
      <c r="AY45" s="15">
        <v>54353.481089584158</v>
      </c>
      <c r="AZ45" s="15">
        <v>53808.421716576777</v>
      </c>
    </row>
    <row r="46" spans="1:52" ht="12" customHeight="1" x14ac:dyDescent="0.2">
      <c r="A46" s="14" t="s">
        <v>45</v>
      </c>
      <c r="B46" s="15">
        <v>25070.851691414227</v>
      </c>
      <c r="C46" s="15">
        <v>25900.467048123621</v>
      </c>
      <c r="D46" s="15">
        <v>21745.760023587027</v>
      </c>
      <c r="E46" s="15">
        <v>21614.987822301475</v>
      </c>
      <c r="F46" s="15">
        <v>23840.767377012053</v>
      </c>
      <c r="G46" s="15">
        <v>24107.630506223293</v>
      </c>
      <c r="H46" s="15">
        <v>21730.118234371672</v>
      </c>
      <c r="I46" s="15">
        <v>20608.836004107186</v>
      </c>
      <c r="J46" s="15">
        <v>26451.55568103943</v>
      </c>
      <c r="K46" s="15">
        <v>22225.105785840413</v>
      </c>
      <c r="L46" s="15">
        <v>23593.250939858834</v>
      </c>
      <c r="M46" s="15">
        <v>23026.344038992334</v>
      </c>
      <c r="N46" s="15">
        <v>23068.446384002018</v>
      </c>
      <c r="O46" s="15">
        <v>23838.366741427988</v>
      </c>
      <c r="P46" s="15">
        <v>21104.109596831859</v>
      </c>
      <c r="Q46" s="15">
        <v>21517.186254549339</v>
      </c>
      <c r="R46" s="15">
        <v>22114.20005386206</v>
      </c>
      <c r="S46" s="15">
        <v>21291.504351701544</v>
      </c>
      <c r="T46" s="15">
        <v>20789.946650197067</v>
      </c>
      <c r="U46" s="15">
        <v>19837.906876097488</v>
      </c>
      <c r="V46" s="15">
        <v>19293.77283895242</v>
      </c>
      <c r="W46" s="15">
        <v>19341.639207978984</v>
      </c>
      <c r="X46" s="15">
        <v>19489.329171798909</v>
      </c>
      <c r="Y46" s="15">
        <v>19434.527981608469</v>
      </c>
      <c r="Z46" s="15">
        <v>18928.61313790764</v>
      </c>
      <c r="AA46" s="15">
        <v>18903.509917942585</v>
      </c>
      <c r="AB46" s="15">
        <v>18759.298823961792</v>
      </c>
      <c r="AC46" s="15">
        <v>18539.644171049029</v>
      </c>
      <c r="AD46" s="15">
        <v>18650.041053253277</v>
      </c>
      <c r="AE46" s="15">
        <v>18759.476404510166</v>
      </c>
      <c r="AF46" s="15">
        <v>18894.493182984665</v>
      </c>
      <c r="AG46" s="15">
        <v>19414.833795896669</v>
      </c>
      <c r="AH46" s="15">
        <v>19527.373115412596</v>
      </c>
      <c r="AI46" s="15">
        <v>19641.133564266052</v>
      </c>
      <c r="AJ46" s="15">
        <v>19706.133102652908</v>
      </c>
      <c r="AK46" s="15">
        <v>19604.746528889318</v>
      </c>
      <c r="AL46" s="15">
        <v>19467.975721836388</v>
      </c>
      <c r="AM46" s="15">
        <v>19441.064376250717</v>
      </c>
      <c r="AN46" s="15">
        <v>19428.038688090201</v>
      </c>
      <c r="AO46" s="15">
        <v>19378.108555186838</v>
      </c>
      <c r="AP46" s="15">
        <v>19288.859933878233</v>
      </c>
      <c r="AQ46" s="15">
        <v>19295.514220772762</v>
      </c>
      <c r="AR46" s="15">
        <v>19261.489996231368</v>
      </c>
      <c r="AS46" s="15">
        <v>19195.563798638708</v>
      </c>
      <c r="AT46" s="15">
        <v>19148.341165191232</v>
      </c>
      <c r="AU46" s="15">
        <v>19089.520160310582</v>
      </c>
      <c r="AV46" s="15">
        <v>19036.386758936147</v>
      </c>
      <c r="AW46" s="15">
        <v>18941.581377609502</v>
      </c>
      <c r="AX46" s="15">
        <v>18913.722627993309</v>
      </c>
      <c r="AY46" s="15">
        <v>18853.819155477609</v>
      </c>
      <c r="AZ46" s="15">
        <v>18742.83741847971</v>
      </c>
    </row>
    <row r="47" spans="1:52" ht="12" customHeight="1" x14ac:dyDescent="0.2">
      <c r="A47" s="14" t="s">
        <v>46</v>
      </c>
      <c r="B47" s="15">
        <v>2138.1587373623274</v>
      </c>
      <c r="C47" s="15">
        <v>2290.6224284156997</v>
      </c>
      <c r="D47" s="15">
        <v>2031.4798132233957</v>
      </c>
      <c r="E47" s="15">
        <v>1338.9160181753159</v>
      </c>
      <c r="F47" s="15">
        <v>1206.5180463595441</v>
      </c>
      <c r="G47" s="15">
        <v>1442.0719350936192</v>
      </c>
      <c r="H47" s="15">
        <v>1221.209641273032</v>
      </c>
      <c r="I47" s="15">
        <v>1188.1552649514124</v>
      </c>
      <c r="J47" s="15">
        <v>1104.4025126435163</v>
      </c>
      <c r="K47" s="15">
        <v>1046.3365950965642</v>
      </c>
      <c r="L47" s="15">
        <v>1142.1412281926409</v>
      </c>
      <c r="M47" s="15">
        <v>1075.1379831402901</v>
      </c>
      <c r="N47" s="15">
        <v>1217.6727191795514</v>
      </c>
      <c r="O47" s="15">
        <v>1183.0378053945053</v>
      </c>
      <c r="P47" s="15">
        <v>1023.3402589510983</v>
      </c>
      <c r="Q47" s="15">
        <v>1177.8403114930338</v>
      </c>
      <c r="R47" s="15">
        <v>1081.5000486184158</v>
      </c>
      <c r="S47" s="15">
        <v>1079.7836262090286</v>
      </c>
      <c r="T47" s="15">
        <v>1086.1517756184221</v>
      </c>
      <c r="U47" s="15">
        <v>1086.3275161460267</v>
      </c>
      <c r="V47" s="15">
        <v>1079.2348059933622</v>
      </c>
      <c r="W47" s="15">
        <v>1073.3709433250544</v>
      </c>
      <c r="X47" s="15">
        <v>1081.0406953830618</v>
      </c>
      <c r="Y47" s="15">
        <v>1087.729909782473</v>
      </c>
      <c r="Z47" s="15">
        <v>1091.5022034593123</v>
      </c>
      <c r="AA47" s="15">
        <v>1079.2398452972495</v>
      </c>
      <c r="AB47" s="15">
        <v>1087.2277987974944</v>
      </c>
      <c r="AC47" s="15">
        <v>1097.1025989505279</v>
      </c>
      <c r="AD47" s="15">
        <v>1105.0358784828393</v>
      </c>
      <c r="AE47" s="15">
        <v>1106.7593536207605</v>
      </c>
      <c r="AF47" s="15">
        <v>1092.0460041839508</v>
      </c>
      <c r="AG47" s="15">
        <v>1074.7674941142188</v>
      </c>
      <c r="AH47" s="15">
        <v>1067.5655438042227</v>
      </c>
      <c r="AI47" s="15">
        <v>1050.3151079807369</v>
      </c>
      <c r="AJ47" s="15">
        <v>1048.8141954963553</v>
      </c>
      <c r="AK47" s="15">
        <v>1016.7043713577151</v>
      </c>
      <c r="AL47" s="15">
        <v>1029.1969717219201</v>
      </c>
      <c r="AM47" s="15">
        <v>1041.6295072161374</v>
      </c>
      <c r="AN47" s="15">
        <v>1054.1511457761906</v>
      </c>
      <c r="AO47" s="15">
        <v>1062.0888042528161</v>
      </c>
      <c r="AP47" s="15">
        <v>1063.0714997565772</v>
      </c>
      <c r="AQ47" s="15">
        <v>1067.0850763966866</v>
      </c>
      <c r="AR47" s="15">
        <v>1069.1176972310557</v>
      </c>
      <c r="AS47" s="15">
        <v>1066.3572058277387</v>
      </c>
      <c r="AT47" s="15">
        <v>1070.2808766720896</v>
      </c>
      <c r="AU47" s="15">
        <v>1065.2875240532812</v>
      </c>
      <c r="AV47" s="15">
        <v>1070.7431373839429</v>
      </c>
      <c r="AW47" s="15">
        <v>1080.5749753804268</v>
      </c>
      <c r="AX47" s="15">
        <v>1091.1431368886876</v>
      </c>
      <c r="AY47" s="15">
        <v>1101.3167745652861</v>
      </c>
      <c r="AZ47" s="15">
        <v>1107.5202941343218</v>
      </c>
    </row>
    <row r="48" spans="1:52" ht="12" customHeight="1" x14ac:dyDescent="0.2">
      <c r="A48" s="18" t="s">
        <v>47</v>
      </c>
      <c r="B48" s="19">
        <v>156109.26169805729</v>
      </c>
      <c r="C48" s="19">
        <v>154456.30453269041</v>
      </c>
      <c r="D48" s="19">
        <v>155454.77695259525</v>
      </c>
      <c r="E48" s="19">
        <v>157548.56245580586</v>
      </c>
      <c r="F48" s="19">
        <v>161910.39920963044</v>
      </c>
      <c r="G48" s="19">
        <v>165623.62578510435</v>
      </c>
      <c r="H48" s="19">
        <v>167697.46978554121</v>
      </c>
      <c r="I48" s="19">
        <v>168300.40642051547</v>
      </c>
      <c r="J48" s="19">
        <v>160353.13683111835</v>
      </c>
      <c r="K48" s="19">
        <v>153868.02613283522</v>
      </c>
      <c r="L48" s="19">
        <v>150808.30046521884</v>
      </c>
      <c r="M48" s="19">
        <v>150917.19454207999</v>
      </c>
      <c r="N48" s="19">
        <v>149952.71919800632</v>
      </c>
      <c r="O48" s="19">
        <v>148628.52062028367</v>
      </c>
      <c r="P48" s="19">
        <v>150039.08197386225</v>
      </c>
      <c r="Q48" s="19">
        <v>152780.28249792228</v>
      </c>
      <c r="R48" s="19">
        <v>155920.33855807906</v>
      </c>
      <c r="S48" s="19">
        <v>158431.90053921647</v>
      </c>
      <c r="T48" s="19">
        <v>158859.0730375039</v>
      </c>
      <c r="U48" s="19">
        <v>158559.82557615818</v>
      </c>
      <c r="V48" s="19">
        <v>157659.00579840309</v>
      </c>
      <c r="W48" s="19">
        <v>156327.48193547031</v>
      </c>
      <c r="X48" s="19">
        <v>154818.90039709472</v>
      </c>
      <c r="Y48" s="19">
        <v>153121.37384584546</v>
      </c>
      <c r="Z48" s="19">
        <v>151501.08027582572</v>
      </c>
      <c r="AA48" s="19">
        <v>150281.40857328041</v>
      </c>
      <c r="AB48" s="19">
        <v>149562.32446908337</v>
      </c>
      <c r="AC48" s="19">
        <v>149082.88393957022</v>
      </c>
      <c r="AD48" s="19">
        <v>148744.68373997227</v>
      </c>
      <c r="AE48" s="19">
        <v>148391.35123243273</v>
      </c>
      <c r="AF48" s="19">
        <v>147961.45272080853</v>
      </c>
      <c r="AG48" s="19">
        <v>147495.88241505407</v>
      </c>
      <c r="AH48" s="19">
        <v>146958.39860807787</v>
      </c>
      <c r="AI48" s="19">
        <v>146297.3054711656</v>
      </c>
      <c r="AJ48" s="19">
        <v>145416.12168904714</v>
      </c>
      <c r="AK48" s="19">
        <v>144410.75964149192</v>
      </c>
      <c r="AL48" s="19">
        <v>143347.56659582682</v>
      </c>
      <c r="AM48" s="19">
        <v>142100.27409573665</v>
      </c>
      <c r="AN48" s="19">
        <v>140917.78858432078</v>
      </c>
      <c r="AO48" s="19">
        <v>139487.81798112381</v>
      </c>
      <c r="AP48" s="19">
        <v>138029.60650451749</v>
      </c>
      <c r="AQ48" s="19">
        <v>136616.35229503829</v>
      </c>
      <c r="AR48" s="19">
        <v>135142.96702734873</v>
      </c>
      <c r="AS48" s="19">
        <v>133636.65184062338</v>
      </c>
      <c r="AT48" s="19">
        <v>132042.8552299336</v>
      </c>
      <c r="AU48" s="19">
        <v>130661.63639711888</v>
      </c>
      <c r="AV48" s="19">
        <v>129301.02017264151</v>
      </c>
      <c r="AW48" s="19">
        <v>127689.26598786793</v>
      </c>
      <c r="AX48" s="19">
        <v>126234.20784062748</v>
      </c>
      <c r="AY48" s="19">
        <v>124485.98096665248</v>
      </c>
      <c r="AZ48" s="19">
        <v>122688.78262574648</v>
      </c>
    </row>
    <row r="49" spans="1:52" ht="12" customHeight="1" x14ac:dyDescent="0.2">
      <c r="A49" s="14" t="s">
        <v>48</v>
      </c>
      <c r="B49" s="15">
        <v>117767.04937133729</v>
      </c>
      <c r="C49" s="15">
        <v>117479.51666434362</v>
      </c>
      <c r="D49" s="15">
        <v>118801.08052734892</v>
      </c>
      <c r="E49" s="15">
        <v>118582.81000863321</v>
      </c>
      <c r="F49" s="15">
        <v>119602.51001273184</v>
      </c>
      <c r="G49" s="15">
        <v>120098.23369540044</v>
      </c>
      <c r="H49" s="15">
        <v>120559.85950430222</v>
      </c>
      <c r="I49" s="15">
        <v>121822.72464604847</v>
      </c>
      <c r="J49" s="15">
        <v>116783.85006895247</v>
      </c>
      <c r="K49" s="15">
        <v>112650.83180421095</v>
      </c>
      <c r="L49" s="15">
        <v>110951.45999272038</v>
      </c>
      <c r="M49" s="15">
        <v>109750.07002034003</v>
      </c>
      <c r="N49" s="15">
        <v>109998.308237605</v>
      </c>
      <c r="O49" s="15">
        <v>108924.51705388715</v>
      </c>
      <c r="P49" s="15">
        <v>110518.30886496797</v>
      </c>
      <c r="Q49" s="15">
        <v>112894.69872531961</v>
      </c>
      <c r="R49" s="15">
        <v>115634.14219849597</v>
      </c>
      <c r="S49" s="15">
        <v>115764.6530524617</v>
      </c>
      <c r="T49" s="15">
        <v>115189.00854256617</v>
      </c>
      <c r="U49" s="15">
        <v>114213.8131488076</v>
      </c>
      <c r="V49" s="15">
        <v>112811.05046304563</v>
      </c>
      <c r="W49" s="15">
        <v>110948.65703973996</v>
      </c>
      <c r="X49" s="15">
        <v>108998.03846706622</v>
      </c>
      <c r="Y49" s="15">
        <v>106845.58721321671</v>
      </c>
      <c r="Z49" s="15">
        <v>104930.96455474712</v>
      </c>
      <c r="AA49" s="15">
        <v>103217.47371451334</v>
      </c>
      <c r="AB49" s="15">
        <v>101898.12684708742</v>
      </c>
      <c r="AC49" s="15">
        <v>100799.1247812504</v>
      </c>
      <c r="AD49" s="15">
        <v>99912.911421881989</v>
      </c>
      <c r="AE49" s="15">
        <v>99137.183885248174</v>
      </c>
      <c r="AF49" s="15">
        <v>98396.361781690212</v>
      </c>
      <c r="AG49" s="15">
        <v>97660.558859602505</v>
      </c>
      <c r="AH49" s="15">
        <v>97004.092239823993</v>
      </c>
      <c r="AI49" s="15">
        <v>96269.296358106207</v>
      </c>
      <c r="AJ49" s="15">
        <v>95431.866568343059</v>
      </c>
      <c r="AK49" s="15">
        <v>94483.292772300963</v>
      </c>
      <c r="AL49" s="15">
        <v>93424.231942717583</v>
      </c>
      <c r="AM49" s="15">
        <v>92267.564911148671</v>
      </c>
      <c r="AN49" s="15">
        <v>91015.918370937317</v>
      </c>
      <c r="AO49" s="15">
        <v>89703.927000369746</v>
      </c>
      <c r="AP49" s="15">
        <v>88346.255311339686</v>
      </c>
      <c r="AQ49" s="15">
        <v>86993.679716202765</v>
      </c>
      <c r="AR49" s="15">
        <v>85632.83512541237</v>
      </c>
      <c r="AS49" s="15">
        <v>84282.882624442951</v>
      </c>
      <c r="AT49" s="15">
        <v>82935.578122719395</v>
      </c>
      <c r="AU49" s="15">
        <v>81687.754362828608</v>
      </c>
      <c r="AV49" s="15">
        <v>80510.910469019815</v>
      </c>
      <c r="AW49" s="15">
        <v>79320.703088874798</v>
      </c>
      <c r="AX49" s="15">
        <v>78125.010418729406</v>
      </c>
      <c r="AY49" s="15">
        <v>76960.782247323936</v>
      </c>
      <c r="AZ49" s="15">
        <v>75806.921859551701</v>
      </c>
    </row>
    <row r="50" spans="1:52" ht="12" customHeight="1" x14ac:dyDescent="0.2">
      <c r="A50" s="16" t="s">
        <v>49</v>
      </c>
      <c r="B50" s="17">
        <v>639.63682330492054</v>
      </c>
      <c r="C50" s="17">
        <v>653.55597842676798</v>
      </c>
      <c r="D50" s="17">
        <v>680.87836267319881</v>
      </c>
      <c r="E50" s="17">
        <v>740.19437854787645</v>
      </c>
      <c r="F50" s="17">
        <v>676.3923971291556</v>
      </c>
      <c r="G50" s="17">
        <v>703.61805268133071</v>
      </c>
      <c r="H50" s="17">
        <v>655.39320165157267</v>
      </c>
      <c r="I50" s="17">
        <v>696.82232949150932</v>
      </c>
      <c r="J50" s="17">
        <v>639.28390530117167</v>
      </c>
      <c r="K50" s="17">
        <v>624.17210226111627</v>
      </c>
      <c r="L50" s="17">
        <v>544.29501609766442</v>
      </c>
      <c r="M50" s="17">
        <v>537.26372342894115</v>
      </c>
      <c r="N50" s="17">
        <v>508.80475027675226</v>
      </c>
      <c r="O50" s="17">
        <v>480.3867131519421</v>
      </c>
      <c r="P50" s="17">
        <v>492.83924698171302</v>
      </c>
      <c r="Q50" s="17">
        <v>496.61870574929321</v>
      </c>
      <c r="R50" s="17">
        <v>507.95138381600492</v>
      </c>
      <c r="S50" s="17">
        <v>507.96636518208936</v>
      </c>
      <c r="T50" s="17">
        <v>502.38151754280142</v>
      </c>
      <c r="U50" s="17">
        <v>496.08763363208163</v>
      </c>
      <c r="V50" s="17">
        <v>489.25785297153658</v>
      </c>
      <c r="W50" s="17">
        <v>482.63547409759042</v>
      </c>
      <c r="X50" s="17">
        <v>477.30217269245639</v>
      </c>
      <c r="Y50" s="17">
        <v>473.21198145270409</v>
      </c>
      <c r="Z50" s="17">
        <v>471.11561495491645</v>
      </c>
      <c r="AA50" s="17">
        <v>471.24573588577408</v>
      </c>
      <c r="AB50" s="17">
        <v>473.67411135580738</v>
      </c>
      <c r="AC50" s="17">
        <v>477.27206341017182</v>
      </c>
      <c r="AD50" s="17">
        <v>481.86866401696989</v>
      </c>
      <c r="AE50" s="17">
        <v>487.86412922885404</v>
      </c>
      <c r="AF50" s="17">
        <v>495.70612078344453</v>
      </c>
      <c r="AG50" s="17">
        <v>505.79927761696456</v>
      </c>
      <c r="AH50" s="17">
        <v>516.78482884785058</v>
      </c>
      <c r="AI50" s="17">
        <v>528.19545021286501</v>
      </c>
      <c r="AJ50" s="17">
        <v>539.05772727379178</v>
      </c>
      <c r="AK50" s="17">
        <v>548.65551174396967</v>
      </c>
      <c r="AL50" s="17">
        <v>557.05412208228199</v>
      </c>
      <c r="AM50" s="17">
        <v>564.46807747831122</v>
      </c>
      <c r="AN50" s="17">
        <v>571.16344433902759</v>
      </c>
      <c r="AO50" s="17">
        <v>576.93675975364954</v>
      </c>
      <c r="AP50" s="17">
        <v>581.70145722532311</v>
      </c>
      <c r="AQ50" s="17">
        <v>585.56034820844673</v>
      </c>
      <c r="AR50" s="17">
        <v>588.67339064072985</v>
      </c>
      <c r="AS50" s="17">
        <v>591.31576540274705</v>
      </c>
      <c r="AT50" s="17">
        <v>593.60573121538346</v>
      </c>
      <c r="AU50" s="17">
        <v>596.79085477763203</v>
      </c>
      <c r="AV50" s="17">
        <v>601.01759493578049</v>
      </c>
      <c r="AW50" s="17">
        <v>604.46726254259158</v>
      </c>
      <c r="AX50" s="17">
        <v>607.59150043188856</v>
      </c>
      <c r="AY50" s="17">
        <v>610.46755492341958</v>
      </c>
      <c r="AZ50" s="17">
        <v>613.23817069952986</v>
      </c>
    </row>
    <row r="51" spans="1:52" ht="12" customHeight="1" x14ac:dyDescent="0.2">
      <c r="A51" s="16" t="s">
        <v>50</v>
      </c>
      <c r="B51" s="17">
        <v>76096.21418566005</v>
      </c>
      <c r="C51" s="17">
        <v>74610.637238063428</v>
      </c>
      <c r="D51" s="17">
        <v>75366.564451619968</v>
      </c>
      <c r="E51" s="17">
        <v>73631.021744567246</v>
      </c>
      <c r="F51" s="17">
        <v>73715.782463806449</v>
      </c>
      <c r="G51" s="17">
        <v>72700.250852587793</v>
      </c>
      <c r="H51" s="17">
        <v>73344.085219902874</v>
      </c>
      <c r="I51" s="17">
        <v>71972.207867562858</v>
      </c>
      <c r="J51" s="17">
        <v>70718.520623533346</v>
      </c>
      <c r="K51" s="17">
        <v>68762.379119598088</v>
      </c>
      <c r="L51" s="17">
        <v>66651.986117160865</v>
      </c>
      <c r="M51" s="17">
        <v>65913.992257055157</v>
      </c>
      <c r="N51" s="17">
        <v>65714.14913942368</v>
      </c>
      <c r="O51" s="17">
        <v>65224.296306766031</v>
      </c>
      <c r="P51" s="17">
        <v>65435.303002726941</v>
      </c>
      <c r="Q51" s="17">
        <v>66284.553930531329</v>
      </c>
      <c r="R51" s="17">
        <v>66731.77360294525</v>
      </c>
      <c r="S51" s="17">
        <v>66211.238819157486</v>
      </c>
      <c r="T51" s="17">
        <v>65409.937049992259</v>
      </c>
      <c r="U51" s="17">
        <v>64498.051676423951</v>
      </c>
      <c r="V51" s="17">
        <v>63454.81128815878</v>
      </c>
      <c r="W51" s="17">
        <v>61995.478829612621</v>
      </c>
      <c r="X51" s="17">
        <v>60455.278683342629</v>
      </c>
      <c r="Y51" s="17">
        <v>58813.555194983528</v>
      </c>
      <c r="Z51" s="17">
        <v>57327.727183990581</v>
      </c>
      <c r="AA51" s="17">
        <v>56004.968965036009</v>
      </c>
      <c r="AB51" s="17">
        <v>54979.434184009311</v>
      </c>
      <c r="AC51" s="17">
        <v>54131.596821030143</v>
      </c>
      <c r="AD51" s="17">
        <v>53465.025474680457</v>
      </c>
      <c r="AE51" s="17">
        <v>52899.994596278739</v>
      </c>
      <c r="AF51" s="17">
        <v>52366.167778153998</v>
      </c>
      <c r="AG51" s="17">
        <v>51834.710156158158</v>
      </c>
      <c r="AH51" s="17">
        <v>51288.194587532082</v>
      </c>
      <c r="AI51" s="17">
        <v>50696.197614209545</v>
      </c>
      <c r="AJ51" s="17">
        <v>50044.501478684891</v>
      </c>
      <c r="AK51" s="17">
        <v>49328.598788648218</v>
      </c>
      <c r="AL51" s="17">
        <v>48548.666331900538</v>
      </c>
      <c r="AM51" s="17">
        <v>47712.625181271665</v>
      </c>
      <c r="AN51" s="17">
        <v>46819.683615810864</v>
      </c>
      <c r="AO51" s="17">
        <v>45891.207032453611</v>
      </c>
      <c r="AP51" s="17">
        <v>44938.984349405044</v>
      </c>
      <c r="AQ51" s="17">
        <v>43996.671456092139</v>
      </c>
      <c r="AR51" s="17">
        <v>43052.727937827585</v>
      </c>
      <c r="AS51" s="17">
        <v>42122.297996580986</v>
      </c>
      <c r="AT51" s="17">
        <v>41201.357113286947</v>
      </c>
      <c r="AU51" s="17">
        <v>40346.837137208611</v>
      </c>
      <c r="AV51" s="17">
        <v>39532.533697678649</v>
      </c>
      <c r="AW51" s="17">
        <v>38728.965907967016</v>
      </c>
      <c r="AX51" s="17">
        <v>37938.31654311881</v>
      </c>
      <c r="AY51" s="17">
        <v>37164.649508853996</v>
      </c>
      <c r="AZ51" s="17">
        <v>36402.071645954318</v>
      </c>
    </row>
    <row r="52" spans="1:52" ht="12" customHeight="1" x14ac:dyDescent="0.2">
      <c r="A52" s="16" t="s">
        <v>51</v>
      </c>
      <c r="B52" s="17">
        <v>4613.0113584679857</v>
      </c>
      <c r="C52" s="17">
        <v>4570.826862775948</v>
      </c>
      <c r="D52" s="17">
        <v>4567.0546585386919</v>
      </c>
      <c r="E52" s="17">
        <v>4576.7970868810035</v>
      </c>
      <c r="F52" s="17">
        <v>4516.6046361445042</v>
      </c>
      <c r="G52" s="17">
        <v>4458.837224441525</v>
      </c>
      <c r="H52" s="17">
        <v>4486.7145250559588</v>
      </c>
      <c r="I52" s="17">
        <v>4349.3465438669455</v>
      </c>
      <c r="J52" s="17">
        <v>4170.0856572922567</v>
      </c>
      <c r="K52" s="17">
        <v>3910.9500843035103</v>
      </c>
      <c r="L52" s="17">
        <v>3759.8281939247627</v>
      </c>
      <c r="M52" s="17">
        <v>3634.1235527679069</v>
      </c>
      <c r="N52" s="17">
        <v>3562.3566790668765</v>
      </c>
      <c r="O52" s="17">
        <v>3601.8768702880966</v>
      </c>
      <c r="P52" s="17">
        <v>3525.1980596502708</v>
      </c>
      <c r="Q52" s="17">
        <v>3441.8989644603926</v>
      </c>
      <c r="R52" s="17">
        <v>3046.585861268929</v>
      </c>
      <c r="S52" s="17">
        <v>3048.9015331145129</v>
      </c>
      <c r="T52" s="17">
        <v>3011.2159948197773</v>
      </c>
      <c r="U52" s="17">
        <v>2964.4390132106191</v>
      </c>
      <c r="V52" s="17">
        <v>2913.66856971282</v>
      </c>
      <c r="W52" s="17">
        <v>2867.690633427304</v>
      </c>
      <c r="X52" s="17">
        <v>2822.1258033199247</v>
      </c>
      <c r="Y52" s="17">
        <v>2777.8209745161334</v>
      </c>
      <c r="Z52" s="17">
        <v>2737.4757570525298</v>
      </c>
      <c r="AA52" s="17">
        <v>2700.827674635409</v>
      </c>
      <c r="AB52" s="17">
        <v>2668.0897622743487</v>
      </c>
      <c r="AC52" s="17">
        <v>2636.4754522642857</v>
      </c>
      <c r="AD52" s="17">
        <v>2605.3217946295422</v>
      </c>
      <c r="AE52" s="17">
        <v>2573.0164615024501</v>
      </c>
      <c r="AF52" s="17">
        <v>2539.5598601009042</v>
      </c>
      <c r="AG52" s="17">
        <v>2504.9073595084819</v>
      </c>
      <c r="AH52" s="17">
        <v>2467.4955357844456</v>
      </c>
      <c r="AI52" s="17">
        <v>2426.9594047822866</v>
      </c>
      <c r="AJ52" s="17">
        <v>2384.3820893970587</v>
      </c>
      <c r="AK52" s="17">
        <v>2339.154503913303</v>
      </c>
      <c r="AL52" s="17">
        <v>2292.0611174536912</v>
      </c>
      <c r="AM52" s="17">
        <v>2241.6797734034772</v>
      </c>
      <c r="AN52" s="17">
        <v>2189.0571889447224</v>
      </c>
      <c r="AO52" s="17">
        <v>2134.4689677326569</v>
      </c>
      <c r="AP52" s="17">
        <v>2078.0940732469535</v>
      </c>
      <c r="AQ52" s="17">
        <v>2020.0911840639349</v>
      </c>
      <c r="AR52" s="17">
        <v>1960.566757271105</v>
      </c>
      <c r="AS52" s="17">
        <v>1900.4627186708331</v>
      </c>
      <c r="AT52" s="17">
        <v>1840.0241185548182</v>
      </c>
      <c r="AU52" s="17">
        <v>1779.5629475763608</v>
      </c>
      <c r="AV52" s="17">
        <v>1721.651121735724</v>
      </c>
      <c r="AW52" s="17">
        <v>1665.0796607304685</v>
      </c>
      <c r="AX52" s="17">
        <v>1610.0048731910811</v>
      </c>
      <c r="AY52" s="17">
        <v>1557.0029553956033</v>
      </c>
      <c r="AZ52" s="17">
        <v>1506.5156345204562</v>
      </c>
    </row>
    <row r="53" spans="1:52" ht="12" customHeight="1" x14ac:dyDescent="0.2">
      <c r="A53" s="16" t="s">
        <v>52</v>
      </c>
      <c r="B53" s="17">
        <v>14461.882465343298</v>
      </c>
      <c r="C53" s="17">
        <v>14470.609405370204</v>
      </c>
      <c r="D53" s="17">
        <v>14649.674188581397</v>
      </c>
      <c r="E53" s="17">
        <v>15049.569933194653</v>
      </c>
      <c r="F53" s="17">
        <v>15512.098816198259</v>
      </c>
      <c r="G53" s="17">
        <v>15982.933344089115</v>
      </c>
      <c r="H53" s="17">
        <v>16326.440928881701</v>
      </c>
      <c r="I53" s="17">
        <v>16801.358098219622</v>
      </c>
      <c r="J53" s="17">
        <v>15628.370218065334</v>
      </c>
      <c r="K53" s="17">
        <v>15302.431316132859</v>
      </c>
      <c r="L53" s="17">
        <v>15625.086201964185</v>
      </c>
      <c r="M53" s="17">
        <v>15801.441956175819</v>
      </c>
      <c r="N53" s="17">
        <v>16131.144211121624</v>
      </c>
      <c r="O53" s="17">
        <v>16258.43488948535</v>
      </c>
      <c r="P53" s="17">
        <v>16879.580324409901</v>
      </c>
      <c r="Q53" s="17">
        <v>17767.727152014242</v>
      </c>
      <c r="R53" s="17">
        <v>17845.485436162333</v>
      </c>
      <c r="S53" s="17">
        <v>17901.286411570683</v>
      </c>
      <c r="T53" s="17">
        <v>17882.103303577263</v>
      </c>
      <c r="U53" s="17">
        <v>17784.948504502001</v>
      </c>
      <c r="V53" s="17">
        <v>17570.984275520092</v>
      </c>
      <c r="W53" s="17">
        <v>17269.122541838642</v>
      </c>
      <c r="X53" s="17">
        <v>16949.177050126033</v>
      </c>
      <c r="Y53" s="17">
        <v>16721.517557915169</v>
      </c>
      <c r="Z53" s="17">
        <v>16540.110950374357</v>
      </c>
      <c r="AA53" s="17">
        <v>16374.990551961466</v>
      </c>
      <c r="AB53" s="17">
        <v>16250.212895187442</v>
      </c>
      <c r="AC53" s="17">
        <v>16147.907808412134</v>
      </c>
      <c r="AD53" s="17">
        <v>16069.183230217879</v>
      </c>
      <c r="AE53" s="17">
        <v>15999.436821649721</v>
      </c>
      <c r="AF53" s="17">
        <v>15930.176510965772</v>
      </c>
      <c r="AG53" s="17">
        <v>15856.639395488453</v>
      </c>
      <c r="AH53" s="17">
        <v>15766.619829717683</v>
      </c>
      <c r="AI53" s="17">
        <v>15655.584209125966</v>
      </c>
      <c r="AJ53" s="17">
        <v>15520.12832010804</v>
      </c>
      <c r="AK53" s="17">
        <v>15365.740833497566</v>
      </c>
      <c r="AL53" s="17">
        <v>15195.390821376774</v>
      </c>
      <c r="AM53" s="17">
        <v>15013.613402983301</v>
      </c>
      <c r="AN53" s="17">
        <v>14825.287924207552</v>
      </c>
      <c r="AO53" s="17">
        <v>14639.666392066583</v>
      </c>
      <c r="AP53" s="17">
        <v>14461.104412512223</v>
      </c>
      <c r="AQ53" s="17">
        <v>14295.787271175333</v>
      </c>
      <c r="AR53" s="17">
        <v>14145.286692275931</v>
      </c>
      <c r="AS53" s="17">
        <v>14010.747276607419</v>
      </c>
      <c r="AT53" s="17">
        <v>13889.907479770518</v>
      </c>
      <c r="AU53" s="17">
        <v>13792.963960838781</v>
      </c>
      <c r="AV53" s="17">
        <v>13721.999720752727</v>
      </c>
      <c r="AW53" s="17">
        <v>13654.783760907356</v>
      </c>
      <c r="AX53" s="17">
        <v>13591.576547775736</v>
      </c>
      <c r="AY53" s="17">
        <v>13563.657289674771</v>
      </c>
      <c r="AZ53" s="17">
        <v>13546.30103358101</v>
      </c>
    </row>
    <row r="54" spans="1:52" ht="12" customHeight="1" x14ac:dyDescent="0.2">
      <c r="A54" s="16" t="s">
        <v>53</v>
      </c>
      <c r="B54" s="17">
        <v>20714.704612369431</v>
      </c>
      <c r="C54" s="17">
        <v>21887.740626163646</v>
      </c>
      <c r="D54" s="17">
        <v>22218.42983213401</v>
      </c>
      <c r="E54" s="17">
        <v>23267.874948402939</v>
      </c>
      <c r="F54" s="17">
        <v>23636.64303109442</v>
      </c>
      <c r="G54" s="17">
        <v>24633.864521095642</v>
      </c>
      <c r="H54" s="17">
        <v>24121.550952608202</v>
      </c>
      <c r="I54" s="17">
        <v>26225.651136037177</v>
      </c>
      <c r="J54" s="17">
        <v>23959.691300805993</v>
      </c>
      <c r="K54" s="17">
        <v>22620.061706821994</v>
      </c>
      <c r="L54" s="17">
        <v>22909.718162348585</v>
      </c>
      <c r="M54" s="17">
        <v>22097.533804920746</v>
      </c>
      <c r="N54" s="17">
        <v>21907.355882973829</v>
      </c>
      <c r="O54" s="17">
        <v>21188.505633360968</v>
      </c>
      <c r="P54" s="17">
        <v>21855.925642516824</v>
      </c>
      <c r="Q54" s="17">
        <v>22479.096467778811</v>
      </c>
      <c r="R54" s="17">
        <v>24803.845178889569</v>
      </c>
      <c r="S54" s="17">
        <v>25322.243417671238</v>
      </c>
      <c r="T54" s="17">
        <v>25566.529639240591</v>
      </c>
      <c r="U54" s="17">
        <v>25629.267510724891</v>
      </c>
      <c r="V54" s="17">
        <v>25534.799063999868</v>
      </c>
      <c r="W54" s="17">
        <v>25472.807014336508</v>
      </c>
      <c r="X54" s="17">
        <v>25419.577846310978</v>
      </c>
      <c r="Y54" s="17">
        <v>25198.02851172939</v>
      </c>
      <c r="Z54" s="17">
        <v>25002.751497328391</v>
      </c>
      <c r="AA54" s="17">
        <v>24820.434714586689</v>
      </c>
      <c r="AB54" s="17">
        <v>24682.892133749821</v>
      </c>
      <c r="AC54" s="17">
        <v>24561.767875223981</v>
      </c>
      <c r="AD54" s="17">
        <v>24446.730637895031</v>
      </c>
      <c r="AE54" s="17">
        <v>24332.050572281991</v>
      </c>
      <c r="AF54" s="17">
        <v>24220.717994265924</v>
      </c>
      <c r="AG54" s="17">
        <v>24116.374656355943</v>
      </c>
      <c r="AH54" s="17">
        <v>24104.526765890168</v>
      </c>
      <c r="AI54" s="17">
        <v>24085.948347783615</v>
      </c>
      <c r="AJ54" s="17">
        <v>24053.782658681059</v>
      </c>
      <c r="AK54" s="17">
        <v>24000.422288051344</v>
      </c>
      <c r="AL54" s="17">
        <v>23923.034853119745</v>
      </c>
      <c r="AM54" s="17">
        <v>23822.229972996731</v>
      </c>
      <c r="AN54" s="17">
        <v>23695.716869011711</v>
      </c>
      <c r="AO54" s="17">
        <v>23547.209078722502</v>
      </c>
      <c r="AP54" s="17">
        <v>23375.033615444052</v>
      </c>
      <c r="AQ54" s="17">
        <v>23188.968838449986</v>
      </c>
      <c r="AR54" s="17">
        <v>22985.775267985275</v>
      </c>
      <c r="AS54" s="17">
        <v>22766.917535460525</v>
      </c>
      <c r="AT54" s="17">
        <v>22529.647508677012</v>
      </c>
      <c r="AU54" s="17">
        <v>22298.975612444181</v>
      </c>
      <c r="AV54" s="17">
        <v>22068.906898602443</v>
      </c>
      <c r="AW54" s="17">
        <v>21813.250171136897</v>
      </c>
      <c r="AX54" s="17">
        <v>21536.203451172583</v>
      </c>
      <c r="AY54" s="17">
        <v>21239.458784297985</v>
      </c>
      <c r="AZ54" s="17">
        <v>20922.869128728882</v>
      </c>
    </row>
    <row r="55" spans="1:52" ht="12" customHeight="1" x14ac:dyDescent="0.2">
      <c r="A55" s="16" t="s">
        <v>54</v>
      </c>
      <c r="B55" s="17">
        <v>1241.5999261915995</v>
      </c>
      <c r="C55" s="17">
        <v>1286.1465535436321</v>
      </c>
      <c r="D55" s="17">
        <v>1318.4790338016683</v>
      </c>
      <c r="E55" s="17">
        <v>1317.3519170394975</v>
      </c>
      <c r="F55" s="17">
        <v>1544.9886683590491</v>
      </c>
      <c r="G55" s="17">
        <v>1618.7297005050464</v>
      </c>
      <c r="H55" s="17">
        <v>1625.6746762019163</v>
      </c>
      <c r="I55" s="17">
        <v>1777.3386708703629</v>
      </c>
      <c r="J55" s="17">
        <v>1667.8983639543617</v>
      </c>
      <c r="K55" s="17">
        <v>1430.837475093384</v>
      </c>
      <c r="L55" s="17">
        <v>1460.5463012243235</v>
      </c>
      <c r="M55" s="17">
        <v>1765.714725991457</v>
      </c>
      <c r="N55" s="17">
        <v>2174.497574742255</v>
      </c>
      <c r="O55" s="17">
        <v>2171.0166408347668</v>
      </c>
      <c r="P55" s="17">
        <v>2329.462588682326</v>
      </c>
      <c r="Q55" s="17">
        <v>2424.8035047855569</v>
      </c>
      <c r="R55" s="17">
        <v>2698.5007354138852</v>
      </c>
      <c r="S55" s="17">
        <v>2773.0165057657064</v>
      </c>
      <c r="T55" s="17">
        <v>2816.8410373934748</v>
      </c>
      <c r="U55" s="17">
        <v>2841.0188103140522</v>
      </c>
      <c r="V55" s="17">
        <v>2847.5294126825393</v>
      </c>
      <c r="W55" s="17">
        <v>2860.9225464272981</v>
      </c>
      <c r="X55" s="17">
        <v>2874.5769112742059</v>
      </c>
      <c r="Y55" s="17">
        <v>2861.4529926197779</v>
      </c>
      <c r="Z55" s="17">
        <v>2851.7835510463374</v>
      </c>
      <c r="AA55" s="17">
        <v>2845.0060724079908</v>
      </c>
      <c r="AB55" s="17">
        <v>2843.8237605106847</v>
      </c>
      <c r="AC55" s="17">
        <v>2844.1047609096981</v>
      </c>
      <c r="AD55" s="17">
        <v>2844.7816204421092</v>
      </c>
      <c r="AE55" s="17">
        <v>2844.8213043064256</v>
      </c>
      <c r="AF55" s="17">
        <v>2844.0335174201559</v>
      </c>
      <c r="AG55" s="17">
        <v>2842.1280144745019</v>
      </c>
      <c r="AH55" s="17">
        <v>2860.470692051766</v>
      </c>
      <c r="AI55" s="17">
        <v>2876.4113319919434</v>
      </c>
      <c r="AJ55" s="17">
        <v>2890.0142941982294</v>
      </c>
      <c r="AK55" s="17">
        <v>2900.720846446538</v>
      </c>
      <c r="AL55" s="17">
        <v>2908.0246967845492</v>
      </c>
      <c r="AM55" s="17">
        <v>2912.9485030151709</v>
      </c>
      <c r="AN55" s="17">
        <v>2915.0093286234387</v>
      </c>
      <c r="AO55" s="17">
        <v>2914.4387696407343</v>
      </c>
      <c r="AP55" s="17">
        <v>2911.3374035061042</v>
      </c>
      <c r="AQ55" s="17">
        <v>2906.6006182129286</v>
      </c>
      <c r="AR55" s="17">
        <v>2899.8050794117567</v>
      </c>
      <c r="AS55" s="17">
        <v>2891.1413317204392</v>
      </c>
      <c r="AT55" s="17">
        <v>2881.0361712147151</v>
      </c>
      <c r="AU55" s="17">
        <v>2872.623849983057</v>
      </c>
      <c r="AV55" s="17">
        <v>2864.8014353144904</v>
      </c>
      <c r="AW55" s="17">
        <v>2854.1563255904698</v>
      </c>
      <c r="AX55" s="17">
        <v>2841.3175030393131</v>
      </c>
      <c r="AY55" s="17">
        <v>2825.5461541781547</v>
      </c>
      <c r="AZ55" s="17">
        <v>2815.9262460674977</v>
      </c>
    </row>
    <row r="56" spans="1:52" ht="12" customHeight="1" x14ac:dyDescent="0.2">
      <c r="A56" s="14" t="s">
        <v>55</v>
      </c>
      <c r="B56" s="15">
        <v>1864.9973438673405</v>
      </c>
      <c r="C56" s="15">
        <v>1937.9616964150682</v>
      </c>
      <c r="D56" s="15">
        <v>1928.3530028498644</v>
      </c>
      <c r="E56" s="15">
        <v>1944.4003845052321</v>
      </c>
      <c r="F56" s="15">
        <v>2040.5550382978315</v>
      </c>
      <c r="G56" s="15">
        <v>1995.1500132203278</v>
      </c>
      <c r="H56" s="15">
        <v>1897.6440026385715</v>
      </c>
      <c r="I56" s="15">
        <v>1941.7905982422005</v>
      </c>
      <c r="J56" s="15">
        <v>1976.6595769334638</v>
      </c>
      <c r="K56" s="15">
        <v>1970.0536500899273</v>
      </c>
      <c r="L56" s="15">
        <v>1963.6857974702548</v>
      </c>
      <c r="M56" s="15">
        <v>1939.5875850712416</v>
      </c>
      <c r="N56" s="15">
        <v>2021.66735404366</v>
      </c>
      <c r="O56" s="15">
        <v>1992.8072701316705</v>
      </c>
      <c r="P56" s="15">
        <v>2018.4258265961766</v>
      </c>
      <c r="Q56" s="15">
        <v>1977.9439552001111</v>
      </c>
      <c r="R56" s="15">
        <v>1975.0719676456667</v>
      </c>
      <c r="S56" s="15">
        <v>1997.0246739315321</v>
      </c>
      <c r="T56" s="15">
        <v>2013.1107442688226</v>
      </c>
      <c r="U56" s="15">
        <v>2022.442553624305</v>
      </c>
      <c r="V56" s="15">
        <v>2027.79539286309</v>
      </c>
      <c r="W56" s="15">
        <v>2034.6339953818331</v>
      </c>
      <c r="X56" s="15">
        <v>2039.7016081049221</v>
      </c>
      <c r="Y56" s="15">
        <v>2044.1981118746489</v>
      </c>
      <c r="Z56" s="15">
        <v>2048.4494489753183</v>
      </c>
      <c r="AA56" s="15">
        <v>2051.4861055571687</v>
      </c>
      <c r="AB56" s="15">
        <v>2054.6192875077668</v>
      </c>
      <c r="AC56" s="15">
        <v>2057.797141269331</v>
      </c>
      <c r="AD56" s="15">
        <v>2060.2974555740111</v>
      </c>
      <c r="AE56" s="15">
        <v>2062.3945579408578</v>
      </c>
      <c r="AF56" s="15">
        <v>2061.7583962210761</v>
      </c>
      <c r="AG56" s="15">
        <v>2048.8018633336728</v>
      </c>
      <c r="AH56" s="15">
        <v>2045.2810465132516</v>
      </c>
      <c r="AI56" s="15">
        <v>2045.118394675331</v>
      </c>
      <c r="AJ56" s="15">
        <v>2040.4405333399413</v>
      </c>
      <c r="AK56" s="15">
        <v>2030.7540518132562</v>
      </c>
      <c r="AL56" s="15">
        <v>2026.9814537339064</v>
      </c>
      <c r="AM56" s="15">
        <v>2022.2734159044521</v>
      </c>
      <c r="AN56" s="15">
        <v>2009.3973549753009</v>
      </c>
      <c r="AO56" s="15">
        <v>1996.4683897245004</v>
      </c>
      <c r="AP56" s="15">
        <v>1981.5033046290657</v>
      </c>
      <c r="AQ56" s="15">
        <v>1965.5842984792689</v>
      </c>
      <c r="AR56" s="15">
        <v>1946.8219963349406</v>
      </c>
      <c r="AS56" s="15">
        <v>1925.5280520322585</v>
      </c>
      <c r="AT56" s="15">
        <v>1901.8144023879167</v>
      </c>
      <c r="AU56" s="15">
        <v>1873.062739020613</v>
      </c>
      <c r="AV56" s="15">
        <v>1843.4490079907496</v>
      </c>
      <c r="AW56" s="15">
        <v>1807.9804999955165</v>
      </c>
      <c r="AX56" s="15">
        <v>1770.3342363692227</v>
      </c>
      <c r="AY56" s="15">
        <v>1730.2706224748374</v>
      </c>
      <c r="AZ56" s="15">
        <v>1697.106870994721</v>
      </c>
    </row>
    <row r="57" spans="1:52" ht="12" customHeight="1" x14ac:dyDescent="0.2">
      <c r="A57" s="16" t="s">
        <v>56</v>
      </c>
      <c r="B57" s="17">
        <v>1663.0894754574917</v>
      </c>
      <c r="C57" s="17">
        <v>1722.1321599407433</v>
      </c>
      <c r="D57" s="17">
        <v>1724.657000946853</v>
      </c>
      <c r="E57" s="17">
        <v>1742.2030431076353</v>
      </c>
      <c r="F57" s="17">
        <v>1757.4996996948423</v>
      </c>
      <c r="G57" s="17">
        <v>1671.1405203679506</v>
      </c>
      <c r="H57" s="17">
        <v>1557.5883176055934</v>
      </c>
      <c r="I57" s="17">
        <v>1655.7729709667897</v>
      </c>
      <c r="J57" s="17">
        <v>1699.3518322858436</v>
      </c>
      <c r="K57" s="17">
        <v>1722.3288041912328</v>
      </c>
      <c r="L57" s="17">
        <v>1722.8243694696237</v>
      </c>
      <c r="M57" s="17">
        <v>1697.6125717987613</v>
      </c>
      <c r="N57" s="17">
        <v>1741.7281572880452</v>
      </c>
      <c r="O57" s="17">
        <v>1710.1199984851778</v>
      </c>
      <c r="P57" s="17">
        <v>1744.5249483225728</v>
      </c>
      <c r="Q57" s="17">
        <v>1712.8218290476605</v>
      </c>
      <c r="R57" s="17">
        <v>1737.8320689232153</v>
      </c>
      <c r="S57" s="17">
        <v>1758.2121931534421</v>
      </c>
      <c r="T57" s="17">
        <v>1774.2705985470702</v>
      </c>
      <c r="U57" s="17">
        <v>1783.4365962601737</v>
      </c>
      <c r="V57" s="17">
        <v>1788.5158994080368</v>
      </c>
      <c r="W57" s="17">
        <v>1794.3502630166554</v>
      </c>
      <c r="X57" s="17">
        <v>1798.3067939329321</v>
      </c>
      <c r="Y57" s="17">
        <v>1801.4439860084815</v>
      </c>
      <c r="Z57" s="17">
        <v>1803.8494056784025</v>
      </c>
      <c r="AA57" s="17">
        <v>1804.5241780970528</v>
      </c>
      <c r="AB57" s="17">
        <v>1807.1245456245372</v>
      </c>
      <c r="AC57" s="17">
        <v>1808.8690766679267</v>
      </c>
      <c r="AD57" s="17">
        <v>1809.4829983860634</v>
      </c>
      <c r="AE57" s="17">
        <v>1810.4351200460874</v>
      </c>
      <c r="AF57" s="17">
        <v>1809.4253773218572</v>
      </c>
      <c r="AG57" s="17">
        <v>1794.2593939118656</v>
      </c>
      <c r="AH57" s="17">
        <v>1789.5521028554092</v>
      </c>
      <c r="AI57" s="17">
        <v>1787.2329603607129</v>
      </c>
      <c r="AJ57" s="17">
        <v>1781.3095329347939</v>
      </c>
      <c r="AK57" s="17">
        <v>1770.9350892704249</v>
      </c>
      <c r="AL57" s="17">
        <v>1764.9668983977515</v>
      </c>
      <c r="AM57" s="17">
        <v>1758.5435484144803</v>
      </c>
      <c r="AN57" s="17">
        <v>1746.9696982789701</v>
      </c>
      <c r="AO57" s="17">
        <v>1734.2814188232385</v>
      </c>
      <c r="AP57" s="17">
        <v>1719.2434965857858</v>
      </c>
      <c r="AQ57" s="17">
        <v>1704.9660535218402</v>
      </c>
      <c r="AR57" s="17">
        <v>1685.8049421440662</v>
      </c>
      <c r="AS57" s="17">
        <v>1665.4231041269793</v>
      </c>
      <c r="AT57" s="17">
        <v>1642.3850320726701</v>
      </c>
      <c r="AU57" s="17">
        <v>1616.1863638632149</v>
      </c>
      <c r="AV57" s="17">
        <v>1585.7125423587856</v>
      </c>
      <c r="AW57" s="17">
        <v>1548.6743651767092</v>
      </c>
      <c r="AX57" s="17">
        <v>1512.2789183067191</v>
      </c>
      <c r="AY57" s="17">
        <v>1475.850515398861</v>
      </c>
      <c r="AZ57" s="17">
        <v>1441.8401498885598</v>
      </c>
    </row>
    <row r="58" spans="1:52" ht="12" customHeight="1" x14ac:dyDescent="0.2">
      <c r="A58" s="16" t="s">
        <v>57</v>
      </c>
      <c r="B58" s="17">
        <v>0</v>
      </c>
      <c r="C58" s="17">
        <v>0</v>
      </c>
      <c r="D58" s="17">
        <v>0</v>
      </c>
      <c r="E58" s="17">
        <v>0</v>
      </c>
      <c r="F58" s="17">
        <v>0</v>
      </c>
      <c r="G58" s="17">
        <v>0</v>
      </c>
      <c r="H58" s="17">
        <v>0</v>
      </c>
      <c r="I58" s="17">
        <v>0</v>
      </c>
      <c r="J58" s="17">
        <v>0</v>
      </c>
      <c r="K58" s="17">
        <v>0</v>
      </c>
      <c r="L58" s="17">
        <v>0</v>
      </c>
      <c r="M58" s="17">
        <v>0</v>
      </c>
      <c r="N58" s="17">
        <v>0</v>
      </c>
      <c r="O58" s="17">
        <v>0</v>
      </c>
      <c r="P58" s="17">
        <v>0</v>
      </c>
      <c r="Q58" s="17">
        <v>0</v>
      </c>
      <c r="R58" s="17">
        <v>0</v>
      </c>
      <c r="S58" s="17">
        <v>0</v>
      </c>
      <c r="T58" s="17">
        <v>0</v>
      </c>
      <c r="U58" s="17">
        <v>0</v>
      </c>
      <c r="V58" s="17">
        <v>0</v>
      </c>
      <c r="W58" s="17">
        <v>0</v>
      </c>
      <c r="X58" s="17">
        <v>0</v>
      </c>
      <c r="Y58" s="17">
        <v>0</v>
      </c>
      <c r="Z58" s="17">
        <v>0</v>
      </c>
      <c r="AA58" s="17">
        <v>0</v>
      </c>
      <c r="AB58" s="17">
        <v>0</v>
      </c>
      <c r="AC58" s="17">
        <v>0</v>
      </c>
      <c r="AD58" s="17">
        <v>0</v>
      </c>
      <c r="AE58" s="17">
        <v>0</v>
      </c>
      <c r="AF58" s="17">
        <v>0</v>
      </c>
      <c r="AG58" s="17">
        <v>0</v>
      </c>
      <c r="AH58" s="17">
        <v>0</v>
      </c>
      <c r="AI58" s="17">
        <v>0</v>
      </c>
      <c r="AJ58" s="17">
        <v>0</v>
      </c>
      <c r="AK58" s="17">
        <v>0</v>
      </c>
      <c r="AL58" s="17">
        <v>0</v>
      </c>
      <c r="AM58" s="17">
        <v>0</v>
      </c>
      <c r="AN58" s="17">
        <v>0</v>
      </c>
      <c r="AO58" s="17">
        <v>0</v>
      </c>
      <c r="AP58" s="17">
        <v>0</v>
      </c>
      <c r="AQ58" s="17">
        <v>0</v>
      </c>
      <c r="AR58" s="17">
        <v>0</v>
      </c>
      <c r="AS58" s="17">
        <v>0</v>
      </c>
      <c r="AT58" s="17">
        <v>0</v>
      </c>
      <c r="AU58" s="17">
        <v>0</v>
      </c>
      <c r="AV58" s="17">
        <v>0</v>
      </c>
      <c r="AW58" s="17">
        <v>0</v>
      </c>
      <c r="AX58" s="17">
        <v>0</v>
      </c>
      <c r="AY58" s="17">
        <v>0</v>
      </c>
      <c r="AZ58" s="17">
        <v>0</v>
      </c>
    </row>
    <row r="59" spans="1:52" ht="12" customHeight="1" x14ac:dyDescent="0.2">
      <c r="A59" s="16" t="s">
        <v>58</v>
      </c>
      <c r="B59" s="17">
        <v>0</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17">
        <v>0</v>
      </c>
      <c r="AL59" s="17">
        <v>0</v>
      </c>
      <c r="AM59" s="17">
        <v>0</v>
      </c>
      <c r="AN59" s="17">
        <v>0</v>
      </c>
      <c r="AO59" s="17">
        <v>0</v>
      </c>
      <c r="AP59" s="17">
        <v>0</v>
      </c>
      <c r="AQ59" s="17">
        <v>0</v>
      </c>
      <c r="AR59" s="17">
        <v>0</v>
      </c>
      <c r="AS59" s="17">
        <v>0</v>
      </c>
      <c r="AT59" s="17">
        <v>0</v>
      </c>
      <c r="AU59" s="17">
        <v>0</v>
      </c>
      <c r="AV59" s="17">
        <v>0</v>
      </c>
      <c r="AW59" s="17">
        <v>0</v>
      </c>
      <c r="AX59" s="17">
        <v>0</v>
      </c>
      <c r="AY59" s="17">
        <v>0</v>
      </c>
      <c r="AZ59" s="17">
        <v>0</v>
      </c>
    </row>
    <row r="60" spans="1:52" ht="12" customHeight="1" x14ac:dyDescent="0.2">
      <c r="A60" s="16" t="s">
        <v>59</v>
      </c>
      <c r="B60" s="17">
        <v>201.90786840984867</v>
      </c>
      <c r="C60" s="17">
        <v>215.82953647432475</v>
      </c>
      <c r="D60" s="17">
        <v>203.69600190301117</v>
      </c>
      <c r="E60" s="17">
        <v>202.19734139759669</v>
      </c>
      <c r="F60" s="17">
        <v>283.05533860298914</v>
      </c>
      <c r="G60" s="17">
        <v>324.00949285237721</v>
      </c>
      <c r="H60" s="17">
        <v>340.05568503297832</v>
      </c>
      <c r="I60" s="17">
        <v>286.01762727541092</v>
      </c>
      <c r="J60" s="17">
        <v>277.30774464762027</v>
      </c>
      <c r="K60" s="17">
        <v>247.72484589869444</v>
      </c>
      <c r="L60" s="17">
        <v>240.86142800063135</v>
      </c>
      <c r="M60" s="17">
        <v>241.97501327248014</v>
      </c>
      <c r="N60" s="17">
        <v>279.93919675561477</v>
      </c>
      <c r="O60" s="17">
        <v>282.68727164649266</v>
      </c>
      <c r="P60" s="17">
        <v>273.90087827360412</v>
      </c>
      <c r="Q60" s="17">
        <v>265.12212615245079</v>
      </c>
      <c r="R60" s="17">
        <v>237.23989872245167</v>
      </c>
      <c r="S60" s="17">
        <v>238.81248077808993</v>
      </c>
      <c r="T60" s="17">
        <v>238.84014572175221</v>
      </c>
      <c r="U60" s="17">
        <v>239.00595736413118</v>
      </c>
      <c r="V60" s="17">
        <v>239.27949345505306</v>
      </c>
      <c r="W60" s="17">
        <v>240.28373236517763</v>
      </c>
      <c r="X60" s="17">
        <v>241.39481417198999</v>
      </c>
      <c r="Y60" s="17">
        <v>242.75412586616739</v>
      </c>
      <c r="Z60" s="17">
        <v>244.600043296916</v>
      </c>
      <c r="AA60" s="17">
        <v>246.96192746011607</v>
      </c>
      <c r="AB60" s="17">
        <v>247.49474188322958</v>
      </c>
      <c r="AC60" s="17">
        <v>248.92806460140403</v>
      </c>
      <c r="AD60" s="17">
        <v>250.81445718794777</v>
      </c>
      <c r="AE60" s="17">
        <v>251.95943789477056</v>
      </c>
      <c r="AF60" s="17">
        <v>252.3330188992189</v>
      </c>
      <c r="AG60" s="17">
        <v>254.54246942180743</v>
      </c>
      <c r="AH60" s="17">
        <v>255.72894365784225</v>
      </c>
      <c r="AI60" s="17">
        <v>257.88543431461812</v>
      </c>
      <c r="AJ60" s="17">
        <v>259.13100040514769</v>
      </c>
      <c r="AK60" s="17">
        <v>259.81896254283151</v>
      </c>
      <c r="AL60" s="17">
        <v>262.01455533615496</v>
      </c>
      <c r="AM60" s="17">
        <v>263.72986748997192</v>
      </c>
      <c r="AN60" s="17">
        <v>262.42765669633064</v>
      </c>
      <c r="AO60" s="17">
        <v>262.18697090126199</v>
      </c>
      <c r="AP60" s="17">
        <v>262.25980804327997</v>
      </c>
      <c r="AQ60" s="17">
        <v>260.61824495742854</v>
      </c>
      <c r="AR60" s="17">
        <v>261.01705419087466</v>
      </c>
      <c r="AS60" s="17">
        <v>260.10494790527935</v>
      </c>
      <c r="AT60" s="17">
        <v>259.42937031524684</v>
      </c>
      <c r="AU60" s="17">
        <v>256.87637515739812</v>
      </c>
      <c r="AV60" s="17">
        <v>257.73646563196399</v>
      </c>
      <c r="AW60" s="17">
        <v>259.30613481880755</v>
      </c>
      <c r="AX60" s="17">
        <v>258.05531806250355</v>
      </c>
      <c r="AY60" s="17">
        <v>254.42010707597635</v>
      </c>
      <c r="AZ60" s="17">
        <v>255.26672110616136</v>
      </c>
    </row>
    <row r="61" spans="1:52" ht="12" customHeight="1" x14ac:dyDescent="0.2">
      <c r="A61" s="14" t="s">
        <v>60</v>
      </c>
      <c r="B61" s="15">
        <v>33578.365229084797</v>
      </c>
      <c r="C61" s="15">
        <v>32993.871003152941</v>
      </c>
      <c r="D61" s="15">
        <v>32672.205055674585</v>
      </c>
      <c r="E61" s="15">
        <v>33417.483975863099</v>
      </c>
      <c r="F61" s="15">
        <v>36760.905443243108</v>
      </c>
      <c r="G61" s="15">
        <v>39506.585425845267</v>
      </c>
      <c r="H61" s="15">
        <v>39912.517530948302</v>
      </c>
      <c r="I61" s="15">
        <v>39779.981950781461</v>
      </c>
      <c r="J61" s="15">
        <v>38626.375380182828</v>
      </c>
      <c r="K61" s="15">
        <v>36464.647195774225</v>
      </c>
      <c r="L61" s="15">
        <v>35136.890013727636</v>
      </c>
      <c r="M61" s="15">
        <v>36612.67182121519</v>
      </c>
      <c r="N61" s="15">
        <v>35479.771645220091</v>
      </c>
      <c r="O61" s="15">
        <v>35558.14609841763</v>
      </c>
      <c r="P61" s="15">
        <v>35511.208587173016</v>
      </c>
      <c r="Q61" s="15">
        <v>35957.031237798947</v>
      </c>
      <c r="R61" s="15">
        <v>36339.316159283189</v>
      </c>
      <c r="S61" s="15">
        <v>38681.359623310629</v>
      </c>
      <c r="T61" s="15">
        <v>39654.488748342439</v>
      </c>
      <c r="U61" s="15">
        <v>40312.391683553054</v>
      </c>
      <c r="V61" s="15">
        <v>40802.577045484868</v>
      </c>
      <c r="W61" s="15">
        <v>41320.816980488053</v>
      </c>
      <c r="X61" s="15">
        <v>41750.074168142972</v>
      </c>
      <c r="Y61" s="15">
        <v>42191.435309683562</v>
      </c>
      <c r="Z61" s="15">
        <v>42469.621910645496</v>
      </c>
      <c r="AA61" s="15">
        <v>42945.465494940472</v>
      </c>
      <c r="AB61" s="15">
        <v>43523.731760714771</v>
      </c>
      <c r="AC61" s="15">
        <v>44118.296534155015</v>
      </c>
      <c r="AD61" s="15">
        <v>44641.102669037617</v>
      </c>
      <c r="AE61" s="15">
        <v>45038.953229073508</v>
      </c>
      <c r="AF61" s="15">
        <v>45328.727943394428</v>
      </c>
      <c r="AG61" s="15">
        <v>45588.735276462765</v>
      </c>
      <c r="AH61" s="15">
        <v>45687.361969101839</v>
      </c>
      <c r="AI61" s="15">
        <v>45737.523805307523</v>
      </c>
      <c r="AJ61" s="15">
        <v>45674.4090306125</v>
      </c>
      <c r="AK61" s="15">
        <v>45603.330128473521</v>
      </c>
      <c r="AL61" s="15">
        <v>45580.157916825876</v>
      </c>
      <c r="AM61" s="15">
        <v>45470.839873132478</v>
      </c>
      <c r="AN61" s="15">
        <v>45530.701756850649</v>
      </c>
      <c r="AO61" s="15">
        <v>45402.639534735288</v>
      </c>
      <c r="AP61" s="15">
        <v>45293.469139773486</v>
      </c>
      <c r="AQ61" s="15">
        <v>45225.664669816826</v>
      </c>
      <c r="AR61" s="15">
        <v>45107.181030317057</v>
      </c>
      <c r="AS61" s="15">
        <v>44948.422157998124</v>
      </c>
      <c r="AT61" s="15">
        <v>44701.206055194067</v>
      </c>
      <c r="AU61" s="15">
        <v>44570.002938606005</v>
      </c>
      <c r="AV61" s="15">
        <v>44385.198001483819</v>
      </c>
      <c r="AW61" s="15">
        <v>43969.068096876006</v>
      </c>
      <c r="AX61" s="15">
        <v>43719.01815815155</v>
      </c>
      <c r="AY61" s="15">
        <v>43145.138747606623</v>
      </c>
      <c r="AZ61" s="15">
        <v>42506.939291421368</v>
      </c>
    </row>
    <row r="62" spans="1:52" ht="12" customHeight="1" x14ac:dyDescent="0.2">
      <c r="A62" s="16" t="s">
        <v>61</v>
      </c>
      <c r="B62" s="17">
        <v>2164.4188502175457</v>
      </c>
      <c r="C62" s="17">
        <v>2149.0735054480947</v>
      </c>
      <c r="D62" s="17">
        <v>2102.1491076818247</v>
      </c>
      <c r="E62" s="17">
        <v>2129.7837352972961</v>
      </c>
      <c r="F62" s="17">
        <v>2348.412262661665</v>
      </c>
      <c r="G62" s="17">
        <v>2526.3558464174744</v>
      </c>
      <c r="H62" s="17">
        <v>2534.1166237985781</v>
      </c>
      <c r="I62" s="17">
        <v>2485.4808101679419</v>
      </c>
      <c r="J62" s="17">
        <v>2409.0099851353575</v>
      </c>
      <c r="K62" s="17">
        <v>2254.9028165619434</v>
      </c>
      <c r="L62" s="17">
        <v>2172.2758075879769</v>
      </c>
      <c r="M62" s="17">
        <v>2262.4405653368312</v>
      </c>
      <c r="N62" s="17">
        <v>2179.8476061073843</v>
      </c>
      <c r="O62" s="17">
        <v>2537.3923655796079</v>
      </c>
      <c r="P62" s="17">
        <v>2483.8915552197027</v>
      </c>
      <c r="Q62" s="17">
        <v>2517.3631799512023</v>
      </c>
      <c r="R62" s="17">
        <v>2548.9890136453441</v>
      </c>
      <c r="S62" s="17">
        <v>2629.2317218362978</v>
      </c>
      <c r="T62" s="17">
        <v>2666.3249668977141</v>
      </c>
      <c r="U62" s="17">
        <v>2686.4015898060252</v>
      </c>
      <c r="V62" s="17">
        <v>2696.8820056584977</v>
      </c>
      <c r="W62" s="17">
        <v>2705.6645959299562</v>
      </c>
      <c r="X62" s="17">
        <v>2709.2045375609209</v>
      </c>
      <c r="Y62" s="17">
        <v>2709.4365074631014</v>
      </c>
      <c r="Z62" s="17">
        <v>2725.0737003704216</v>
      </c>
      <c r="AA62" s="17">
        <v>2751.4053338443482</v>
      </c>
      <c r="AB62" s="17">
        <v>2783.4091530639639</v>
      </c>
      <c r="AC62" s="17">
        <v>2817.1297730825891</v>
      </c>
      <c r="AD62" s="17">
        <v>2855.943836443204</v>
      </c>
      <c r="AE62" s="17">
        <v>2891.2270475594064</v>
      </c>
      <c r="AF62" s="17">
        <v>2910.0644415101942</v>
      </c>
      <c r="AG62" s="17">
        <v>2920.9131937036177</v>
      </c>
      <c r="AH62" s="17">
        <v>2920.5801277790592</v>
      </c>
      <c r="AI62" s="17">
        <v>2923.9611283306149</v>
      </c>
      <c r="AJ62" s="17">
        <v>2905.1173162634859</v>
      </c>
      <c r="AK62" s="17">
        <v>2884.8787860202688</v>
      </c>
      <c r="AL62" s="17">
        <v>2868.3134705081411</v>
      </c>
      <c r="AM62" s="17">
        <v>2847.505188609945</v>
      </c>
      <c r="AN62" s="17">
        <v>2828.1823413737284</v>
      </c>
      <c r="AO62" s="17">
        <v>2801.9984190435162</v>
      </c>
      <c r="AP62" s="17">
        <v>2782.1906033555856</v>
      </c>
      <c r="AQ62" s="17">
        <v>2767.0375002656833</v>
      </c>
      <c r="AR62" s="17">
        <v>2749.813729488787</v>
      </c>
      <c r="AS62" s="17">
        <v>2730.2649813817457</v>
      </c>
      <c r="AT62" s="17">
        <v>2700.3397124899825</v>
      </c>
      <c r="AU62" s="17">
        <v>2668.5015758651539</v>
      </c>
      <c r="AV62" s="17">
        <v>2641.5048906125253</v>
      </c>
      <c r="AW62" s="17">
        <v>2598.3520124760748</v>
      </c>
      <c r="AX62" s="17">
        <v>2562.5318737090165</v>
      </c>
      <c r="AY62" s="17">
        <v>2513.482334767828</v>
      </c>
      <c r="AZ62" s="17">
        <v>2460.2529650866245</v>
      </c>
    </row>
    <row r="63" spans="1:52" ht="12" customHeight="1" x14ac:dyDescent="0.2">
      <c r="A63" s="16" t="s">
        <v>62</v>
      </c>
      <c r="B63" s="17">
        <v>11628.801907304041</v>
      </c>
      <c r="C63" s="17">
        <v>13069.407307099385</v>
      </c>
      <c r="D63" s="17">
        <v>13217.721659814746</v>
      </c>
      <c r="E63" s="17">
        <v>13979.140880617972</v>
      </c>
      <c r="F63" s="17">
        <v>15022.965131799358</v>
      </c>
      <c r="G63" s="17">
        <v>16034.705953498637</v>
      </c>
      <c r="H63" s="17">
        <v>15803.981339093691</v>
      </c>
      <c r="I63" s="17">
        <v>16077.940162019726</v>
      </c>
      <c r="J63" s="17">
        <v>15339.891414082262</v>
      </c>
      <c r="K63" s="17">
        <v>14160.516875186007</v>
      </c>
      <c r="L63" s="17">
        <v>14047.286642110426</v>
      </c>
      <c r="M63" s="17">
        <v>14886.733848274462</v>
      </c>
      <c r="N63" s="17">
        <v>14507.079992467081</v>
      </c>
      <c r="O63" s="17">
        <v>14382.265266302156</v>
      </c>
      <c r="P63" s="17">
        <v>14348.614862198483</v>
      </c>
      <c r="Q63" s="17">
        <v>14609.414677809787</v>
      </c>
      <c r="R63" s="17">
        <v>15069.350189838102</v>
      </c>
      <c r="S63" s="17">
        <v>16297.364828348354</v>
      </c>
      <c r="T63" s="17">
        <v>16627.114498813786</v>
      </c>
      <c r="U63" s="17">
        <v>16777.510376414164</v>
      </c>
      <c r="V63" s="17">
        <v>16829.961462704196</v>
      </c>
      <c r="W63" s="17">
        <v>16953.20300394528</v>
      </c>
      <c r="X63" s="17">
        <v>17002.551644232386</v>
      </c>
      <c r="Y63" s="17">
        <v>17081.330486251049</v>
      </c>
      <c r="Z63" s="17">
        <v>17190.406856347068</v>
      </c>
      <c r="AA63" s="17">
        <v>17341.924828236861</v>
      </c>
      <c r="AB63" s="17">
        <v>17520.902361363205</v>
      </c>
      <c r="AC63" s="17">
        <v>17696.200686993729</v>
      </c>
      <c r="AD63" s="17">
        <v>17832.852531184821</v>
      </c>
      <c r="AE63" s="17">
        <v>17921.867273022763</v>
      </c>
      <c r="AF63" s="17">
        <v>17956.178104005256</v>
      </c>
      <c r="AG63" s="17">
        <v>17977.860498626571</v>
      </c>
      <c r="AH63" s="17">
        <v>17926.554273357156</v>
      </c>
      <c r="AI63" s="17">
        <v>17847.21366042272</v>
      </c>
      <c r="AJ63" s="17">
        <v>17726.410140222226</v>
      </c>
      <c r="AK63" s="17">
        <v>17599.971609683693</v>
      </c>
      <c r="AL63" s="17">
        <v>17504.489031700876</v>
      </c>
      <c r="AM63" s="17">
        <v>17363.484141719011</v>
      </c>
      <c r="AN63" s="17">
        <v>17286.192234731792</v>
      </c>
      <c r="AO63" s="17">
        <v>17146.605327949754</v>
      </c>
      <c r="AP63" s="17">
        <v>17015.141613472671</v>
      </c>
      <c r="AQ63" s="17">
        <v>16897.940643373273</v>
      </c>
      <c r="AR63" s="17">
        <v>16763.104945439674</v>
      </c>
      <c r="AS63" s="17">
        <v>16620.639138024882</v>
      </c>
      <c r="AT63" s="17">
        <v>16469.572878171031</v>
      </c>
      <c r="AU63" s="17">
        <v>16380.617279143258</v>
      </c>
      <c r="AV63" s="17">
        <v>16282.696530332016</v>
      </c>
      <c r="AW63" s="17">
        <v>16117.882430482096</v>
      </c>
      <c r="AX63" s="17">
        <v>16012.386215203594</v>
      </c>
      <c r="AY63" s="17">
        <v>15792.174791406305</v>
      </c>
      <c r="AZ63" s="17">
        <v>15554.759076682258</v>
      </c>
    </row>
    <row r="64" spans="1:52" ht="12" customHeight="1" x14ac:dyDescent="0.2">
      <c r="A64" s="16" t="s">
        <v>63</v>
      </c>
      <c r="B64" s="17">
        <v>18066.975811228709</v>
      </c>
      <c r="C64" s="17">
        <v>15999.573263158105</v>
      </c>
      <c r="D64" s="17">
        <v>15665.355519973165</v>
      </c>
      <c r="E64" s="17">
        <v>15621.431071928027</v>
      </c>
      <c r="F64" s="17">
        <v>17617.746177954876</v>
      </c>
      <c r="G64" s="17">
        <v>19159.121882839238</v>
      </c>
      <c r="H64" s="17">
        <v>19773.359356444209</v>
      </c>
      <c r="I64" s="17">
        <v>19394.099760775989</v>
      </c>
      <c r="J64" s="17">
        <v>19058.903721175939</v>
      </c>
      <c r="K64" s="17">
        <v>18412.240165000156</v>
      </c>
      <c r="L64" s="17">
        <v>17117.58678406732</v>
      </c>
      <c r="M64" s="17">
        <v>17654.924477404489</v>
      </c>
      <c r="N64" s="17">
        <v>16990.864483298508</v>
      </c>
      <c r="O64" s="17">
        <v>16852.237759776082</v>
      </c>
      <c r="P64" s="17">
        <v>17023.997872106709</v>
      </c>
      <c r="Q64" s="17">
        <v>17155.679507300407</v>
      </c>
      <c r="R64" s="17">
        <v>16991.155320394158</v>
      </c>
      <c r="S64" s="17">
        <v>17968.412577464871</v>
      </c>
      <c r="T64" s="17">
        <v>18527.385835745652</v>
      </c>
      <c r="U64" s="17">
        <v>18977.599086897371</v>
      </c>
      <c r="V64" s="17">
        <v>19374.345519187387</v>
      </c>
      <c r="W64" s="17">
        <v>19727.927733203745</v>
      </c>
      <c r="X64" s="17">
        <v>20065.686132714844</v>
      </c>
      <c r="Y64" s="17">
        <v>20389.28049745848</v>
      </c>
      <c r="Z64" s="17">
        <v>20510.589712308913</v>
      </c>
      <c r="AA64" s="17">
        <v>20761.770772742839</v>
      </c>
      <c r="AB64" s="17">
        <v>21063.5540898293</v>
      </c>
      <c r="AC64" s="17">
        <v>21369.652440491052</v>
      </c>
      <c r="AD64" s="17">
        <v>21634.120288904247</v>
      </c>
      <c r="AE64" s="17">
        <v>21825.789471473658</v>
      </c>
      <c r="AF64" s="17">
        <v>21979.368818590738</v>
      </c>
      <c r="AG64" s="17">
        <v>22116.238988786896</v>
      </c>
      <c r="AH64" s="17">
        <v>22182.008932889679</v>
      </c>
      <c r="AI64" s="17">
        <v>22225.689929040011</v>
      </c>
      <c r="AJ64" s="17">
        <v>22225.380311195167</v>
      </c>
      <c r="AK64" s="17">
        <v>22222.70414463327</v>
      </c>
      <c r="AL64" s="17">
        <v>22226.766281842491</v>
      </c>
      <c r="AM64" s="17">
        <v>22202.931868272306</v>
      </c>
      <c r="AN64" s="17">
        <v>22265.228521462788</v>
      </c>
      <c r="AO64" s="17">
        <v>22210.836361711707</v>
      </c>
      <c r="AP64" s="17">
        <v>22160.368405141253</v>
      </c>
      <c r="AQ64" s="17">
        <v>22118.739730806959</v>
      </c>
      <c r="AR64" s="17">
        <v>22046.936389015886</v>
      </c>
      <c r="AS64" s="17">
        <v>21948.027079224212</v>
      </c>
      <c r="AT64" s="17">
        <v>21785.480959262411</v>
      </c>
      <c r="AU64" s="17">
        <v>21662.962267043673</v>
      </c>
      <c r="AV64" s="17">
        <v>21496.042018936809</v>
      </c>
      <c r="AW64" s="17">
        <v>21219.020358498226</v>
      </c>
      <c r="AX64" s="17">
        <v>21030.337153493027</v>
      </c>
      <c r="AY64" s="17">
        <v>20685.055774382825</v>
      </c>
      <c r="AZ64" s="17">
        <v>20311.713795455576</v>
      </c>
    </row>
    <row r="65" spans="1:52" ht="12" customHeight="1" x14ac:dyDescent="0.2">
      <c r="A65" s="16" t="s">
        <v>64</v>
      </c>
      <c r="B65" s="17">
        <v>316.53492187553036</v>
      </c>
      <c r="C65" s="17">
        <v>274.889854867569</v>
      </c>
      <c r="D65" s="17">
        <v>254.94115394337547</v>
      </c>
      <c r="E65" s="17">
        <v>275.80224041263466</v>
      </c>
      <c r="F65" s="17">
        <v>286.13999882330268</v>
      </c>
      <c r="G65" s="17">
        <v>307.17728783966965</v>
      </c>
      <c r="H65" s="17">
        <v>308.51748033493544</v>
      </c>
      <c r="I65" s="17">
        <v>322.01219486245185</v>
      </c>
      <c r="J65" s="17">
        <v>313.25621184911006</v>
      </c>
      <c r="K65" s="17">
        <v>278.87567288047273</v>
      </c>
      <c r="L65" s="17">
        <v>256.15869254560658</v>
      </c>
      <c r="M65" s="17">
        <v>235.63735094647421</v>
      </c>
      <c r="N65" s="17">
        <v>228.35030410923716</v>
      </c>
      <c r="O65" s="17">
        <v>204.50797229550551</v>
      </c>
      <c r="P65" s="17">
        <v>182.41572577901849</v>
      </c>
      <c r="Q65" s="17">
        <v>183.66615558408159</v>
      </c>
      <c r="R65" s="17">
        <v>192.26136902594729</v>
      </c>
      <c r="S65" s="17">
        <v>200.92909945886981</v>
      </c>
      <c r="T65" s="17">
        <v>207.71777530229997</v>
      </c>
      <c r="U65" s="17">
        <v>213.63614324417122</v>
      </c>
      <c r="V65" s="17">
        <v>218.31278377006643</v>
      </c>
      <c r="W65" s="17">
        <v>223.45492932315022</v>
      </c>
      <c r="X65" s="17">
        <v>229.77650296785129</v>
      </c>
      <c r="Y65" s="17">
        <v>237.21112680000599</v>
      </c>
      <c r="Z65" s="17">
        <v>248.89528756508111</v>
      </c>
      <c r="AA65" s="17">
        <v>262.92528231712288</v>
      </c>
      <c r="AB65" s="17">
        <v>282.0593837522303</v>
      </c>
      <c r="AC65" s="17">
        <v>306.33751466101086</v>
      </c>
      <c r="AD65" s="17">
        <v>330.87000944989035</v>
      </c>
      <c r="AE65" s="17">
        <v>356.0125257715672</v>
      </c>
      <c r="AF65" s="17">
        <v>382.36183877479249</v>
      </c>
      <c r="AG65" s="17">
        <v>412.59579093145709</v>
      </c>
      <c r="AH65" s="17">
        <v>439.96943028091437</v>
      </c>
      <c r="AI65" s="17">
        <v>470.29518450271132</v>
      </c>
      <c r="AJ65" s="17">
        <v>499.56944157785881</v>
      </c>
      <c r="AK65" s="17">
        <v>528.8800894434055</v>
      </c>
      <c r="AL65" s="17">
        <v>560.64704060357894</v>
      </c>
      <c r="AM65" s="17">
        <v>591.08322400151144</v>
      </c>
      <c r="AN65" s="17">
        <v>623.77981583004168</v>
      </c>
      <c r="AO65" s="17">
        <v>654.4160740383237</v>
      </c>
      <c r="AP65" s="17">
        <v>684.41055079881403</v>
      </c>
      <c r="AQ65" s="17">
        <v>714.02938794764771</v>
      </c>
      <c r="AR65" s="17">
        <v>742.93794740838018</v>
      </c>
      <c r="AS65" s="17">
        <v>770.14395335411064</v>
      </c>
      <c r="AT65" s="17">
        <v>794.86884635335809</v>
      </c>
      <c r="AU65" s="17">
        <v>823.34113388487788</v>
      </c>
      <c r="AV65" s="17">
        <v>851.64408768105875</v>
      </c>
      <c r="AW65" s="17">
        <v>869.63152434475489</v>
      </c>
      <c r="AX65" s="17">
        <v>888.32576202560847</v>
      </c>
      <c r="AY65" s="17">
        <v>896.14543601941955</v>
      </c>
      <c r="AZ65" s="17">
        <v>901.04747220172908</v>
      </c>
    </row>
    <row r="66" spans="1:52" ht="12" customHeight="1" x14ac:dyDescent="0.2">
      <c r="A66" s="16" t="s">
        <v>65</v>
      </c>
      <c r="B66" s="17">
        <v>1401.6337384589742</v>
      </c>
      <c r="C66" s="17">
        <v>1500.9270725797824</v>
      </c>
      <c r="D66" s="17">
        <v>1432.0376142614762</v>
      </c>
      <c r="E66" s="17">
        <v>1411.32604760717</v>
      </c>
      <c r="F66" s="17">
        <v>1485.6418720039117</v>
      </c>
      <c r="G66" s="17">
        <v>1479.2244552502514</v>
      </c>
      <c r="H66" s="17">
        <v>1492.5427312768907</v>
      </c>
      <c r="I66" s="17">
        <v>1500.4490229553542</v>
      </c>
      <c r="J66" s="17">
        <v>1505.3140479401595</v>
      </c>
      <c r="K66" s="17">
        <v>1358.1116661456524</v>
      </c>
      <c r="L66" s="17">
        <v>1543.5820874163078</v>
      </c>
      <c r="M66" s="17">
        <v>1572.935579252937</v>
      </c>
      <c r="N66" s="17">
        <v>1573.629259237882</v>
      </c>
      <c r="O66" s="17">
        <v>1581.7427344642801</v>
      </c>
      <c r="P66" s="17">
        <v>1472.2885718690943</v>
      </c>
      <c r="Q66" s="17">
        <v>1490.9077171534695</v>
      </c>
      <c r="R66" s="17">
        <v>1537.5602663796383</v>
      </c>
      <c r="S66" s="17">
        <v>1585.4213962022291</v>
      </c>
      <c r="T66" s="17">
        <v>1625.9456715829926</v>
      </c>
      <c r="U66" s="17">
        <v>1657.244487191324</v>
      </c>
      <c r="V66" s="17">
        <v>1683.0752741647209</v>
      </c>
      <c r="W66" s="17">
        <v>1710.5667180859248</v>
      </c>
      <c r="X66" s="17">
        <v>1742.855350666978</v>
      </c>
      <c r="Y66" s="17">
        <v>1774.1766917109235</v>
      </c>
      <c r="Z66" s="17">
        <v>1794.6563540540046</v>
      </c>
      <c r="AA66" s="17">
        <v>1827.4392777993041</v>
      </c>
      <c r="AB66" s="17">
        <v>1873.8067727060802</v>
      </c>
      <c r="AC66" s="17">
        <v>1928.9761189266278</v>
      </c>
      <c r="AD66" s="17">
        <v>1987.3160030554554</v>
      </c>
      <c r="AE66" s="17">
        <v>2044.0569112461119</v>
      </c>
      <c r="AF66" s="17">
        <v>2100.7547405134519</v>
      </c>
      <c r="AG66" s="17">
        <v>2161.1268044142234</v>
      </c>
      <c r="AH66" s="17">
        <v>2218.2492047950336</v>
      </c>
      <c r="AI66" s="17">
        <v>2270.3639030114637</v>
      </c>
      <c r="AJ66" s="17">
        <v>2317.9318213537572</v>
      </c>
      <c r="AK66" s="17">
        <v>2366.8954986928788</v>
      </c>
      <c r="AL66" s="17">
        <v>2419.9420921707901</v>
      </c>
      <c r="AM66" s="17">
        <v>2465.8354505297038</v>
      </c>
      <c r="AN66" s="17">
        <v>2527.3188434522935</v>
      </c>
      <c r="AO66" s="17">
        <v>2588.7833519919805</v>
      </c>
      <c r="AP66" s="17">
        <v>2651.3579670051677</v>
      </c>
      <c r="AQ66" s="17">
        <v>2727.917407423261</v>
      </c>
      <c r="AR66" s="17">
        <v>2804.3880189643282</v>
      </c>
      <c r="AS66" s="17">
        <v>2879.3470060131667</v>
      </c>
      <c r="AT66" s="17">
        <v>2950.9436589172747</v>
      </c>
      <c r="AU66" s="17">
        <v>3034.5806826690341</v>
      </c>
      <c r="AV66" s="17">
        <v>3113.3104739214141</v>
      </c>
      <c r="AW66" s="17">
        <v>3164.1817710748542</v>
      </c>
      <c r="AX66" s="17">
        <v>3225.4371537203078</v>
      </c>
      <c r="AY66" s="17">
        <v>3258.2804110302372</v>
      </c>
      <c r="AZ66" s="17">
        <v>3279.1659819951897</v>
      </c>
    </row>
    <row r="67" spans="1:52" ht="12" customHeight="1" x14ac:dyDescent="0.2">
      <c r="A67" s="14" t="s">
        <v>66</v>
      </c>
      <c r="B67" s="15">
        <v>2898.8497537678654</v>
      </c>
      <c r="C67" s="15">
        <v>2044.9551687787798</v>
      </c>
      <c r="D67" s="15">
        <v>2053.1383667218797</v>
      </c>
      <c r="E67" s="15">
        <v>3603.8680868043352</v>
      </c>
      <c r="F67" s="15">
        <v>3506.4287153576634</v>
      </c>
      <c r="G67" s="15">
        <v>4023.6566506382715</v>
      </c>
      <c r="H67" s="15">
        <v>5327.4487476521163</v>
      </c>
      <c r="I67" s="15">
        <v>4755.9092254433644</v>
      </c>
      <c r="J67" s="15">
        <v>2966.2518050496001</v>
      </c>
      <c r="K67" s="15">
        <v>2782.4934827600987</v>
      </c>
      <c r="L67" s="15">
        <v>2756.2646613005768</v>
      </c>
      <c r="M67" s="15">
        <v>2614.8651154535455</v>
      </c>
      <c r="N67" s="15">
        <v>2452.9719611375722</v>
      </c>
      <c r="O67" s="15">
        <v>2153.0501978472143</v>
      </c>
      <c r="P67" s="15">
        <v>1991.1386951251088</v>
      </c>
      <c r="Q67" s="15">
        <v>1950.6085796036239</v>
      </c>
      <c r="R67" s="15">
        <v>1971.8082326542353</v>
      </c>
      <c r="S67" s="15">
        <v>1988.8631895126052</v>
      </c>
      <c r="T67" s="15">
        <v>2002.4650023265024</v>
      </c>
      <c r="U67" s="15">
        <v>2011.1781901732072</v>
      </c>
      <c r="V67" s="15">
        <v>2017.5828970094892</v>
      </c>
      <c r="W67" s="15">
        <v>2023.373919860446</v>
      </c>
      <c r="X67" s="15">
        <v>2031.086153780614</v>
      </c>
      <c r="Y67" s="15">
        <v>2040.1532110705314</v>
      </c>
      <c r="Z67" s="15">
        <v>2052.044361457768</v>
      </c>
      <c r="AA67" s="15">
        <v>2066.9832582694316</v>
      </c>
      <c r="AB67" s="15">
        <v>2085.8465737734018</v>
      </c>
      <c r="AC67" s="15">
        <v>2107.6654828954643</v>
      </c>
      <c r="AD67" s="15">
        <v>2130.3721934786404</v>
      </c>
      <c r="AE67" s="15">
        <v>2152.8195601701809</v>
      </c>
      <c r="AF67" s="15">
        <v>2174.6045995028453</v>
      </c>
      <c r="AG67" s="15">
        <v>2197.7864156551263</v>
      </c>
      <c r="AH67" s="15">
        <v>2221.6633526387895</v>
      </c>
      <c r="AI67" s="15">
        <v>2245.3669130765124</v>
      </c>
      <c r="AJ67" s="15">
        <v>2269.4055567516248</v>
      </c>
      <c r="AK67" s="15">
        <v>2293.3826889041843</v>
      </c>
      <c r="AL67" s="15">
        <v>2316.1952825494523</v>
      </c>
      <c r="AM67" s="15">
        <v>2339.59589555105</v>
      </c>
      <c r="AN67" s="15">
        <v>2361.7711015575173</v>
      </c>
      <c r="AO67" s="15">
        <v>2384.7830562942554</v>
      </c>
      <c r="AP67" s="15">
        <v>2408.3787487752406</v>
      </c>
      <c r="AQ67" s="15">
        <v>2431.4236105394166</v>
      </c>
      <c r="AR67" s="15">
        <v>2456.128875284372</v>
      </c>
      <c r="AS67" s="15">
        <v>2479.8190061500341</v>
      </c>
      <c r="AT67" s="15">
        <v>2504.2566496322202</v>
      </c>
      <c r="AU67" s="15">
        <v>2530.816356663664</v>
      </c>
      <c r="AV67" s="15">
        <v>2561.4626941471251</v>
      </c>
      <c r="AW67" s="15">
        <v>2591.5143021216072</v>
      </c>
      <c r="AX67" s="15">
        <v>2619.8450273772951</v>
      </c>
      <c r="AY67" s="15">
        <v>2649.7893492471044</v>
      </c>
      <c r="AZ67" s="15">
        <v>2677.8146037786937</v>
      </c>
    </row>
    <row r="68" spans="1:52" ht="12" customHeight="1" x14ac:dyDescent="0.2">
      <c r="A68" s="16" t="s">
        <v>67</v>
      </c>
      <c r="B68" s="17">
        <v>2897.0459266479565</v>
      </c>
      <c r="C68" s="17">
        <v>2043.8246959711983</v>
      </c>
      <c r="D68" s="17">
        <v>2052.2067108632086</v>
      </c>
      <c r="E68" s="17">
        <v>3601.9255237100028</v>
      </c>
      <c r="F68" s="17">
        <v>3504.9005815986675</v>
      </c>
      <c r="G68" s="17">
        <v>4021.8161382688509</v>
      </c>
      <c r="H68" s="17">
        <v>5325.889176757707</v>
      </c>
      <c r="I68" s="17">
        <v>4754.293022489348</v>
      </c>
      <c r="J68" s="17">
        <v>2964.7303470410848</v>
      </c>
      <c r="K68" s="17">
        <v>2781.3920104621525</v>
      </c>
      <c r="L68" s="17">
        <v>2754.7502210860739</v>
      </c>
      <c r="M68" s="17">
        <v>2613.5557591472229</v>
      </c>
      <c r="N68" s="17">
        <v>2451.5169881340676</v>
      </c>
      <c r="O68" s="17">
        <v>2151.4238241841808</v>
      </c>
      <c r="P68" s="17">
        <v>1989.9329656729838</v>
      </c>
      <c r="Q68" s="17">
        <v>1949.4342543952732</v>
      </c>
      <c r="R68" s="17">
        <v>1970.6143454651117</v>
      </c>
      <c r="S68" s="17">
        <v>1987.6514553879131</v>
      </c>
      <c r="T68" s="17">
        <v>2001.2374231709034</v>
      </c>
      <c r="U68" s="17">
        <v>2009.9373934447729</v>
      </c>
      <c r="V68" s="17">
        <v>2016.3296708357336</v>
      </c>
      <c r="W68" s="17">
        <v>2022.1065848073902</v>
      </c>
      <c r="X68" s="17">
        <v>2029.8044151070394</v>
      </c>
      <c r="Y68" s="17">
        <v>2038.8552670327385</v>
      </c>
      <c r="Z68" s="17">
        <v>2050.7264076941915</v>
      </c>
      <c r="AA68" s="17">
        <v>2065.6407626265354</v>
      </c>
      <c r="AB68" s="17">
        <v>2084.4728239226697</v>
      </c>
      <c r="AC68" s="17">
        <v>2106.2563697895584</v>
      </c>
      <c r="AD68" s="17">
        <v>2128.9245664951477</v>
      </c>
      <c r="AE68" s="17">
        <v>2151.3314726883068</v>
      </c>
      <c r="AF68" s="17">
        <v>2173.0742988020202</v>
      </c>
      <c r="AG68" s="17">
        <v>2196.2116733964076</v>
      </c>
      <c r="AH68" s="17">
        <v>2220.0416644017114</v>
      </c>
      <c r="AI68" s="17">
        <v>2243.6959278949307</v>
      </c>
      <c r="AJ68" s="17">
        <v>2267.6829701720271</v>
      </c>
      <c r="AK68" s="17">
        <v>2291.6065805383878</v>
      </c>
      <c r="AL68" s="17">
        <v>2314.3635927258347</v>
      </c>
      <c r="AM68" s="17">
        <v>2337.7061696415508</v>
      </c>
      <c r="AN68" s="17">
        <v>2359.8481046449879</v>
      </c>
      <c r="AO68" s="17">
        <v>2382.7975495818682</v>
      </c>
      <c r="AP68" s="17">
        <v>2406.3276904139575</v>
      </c>
      <c r="AQ68" s="17">
        <v>2429.3035615277595</v>
      </c>
      <c r="AR68" s="17">
        <v>2453.9370689298357</v>
      </c>
      <c r="AS68" s="17">
        <v>2477.5526858951162</v>
      </c>
      <c r="AT68" s="17">
        <v>2501.913340320616</v>
      </c>
      <c r="AU68" s="17">
        <v>2528.3907975141624</v>
      </c>
      <c r="AV68" s="17">
        <v>2558.9497725793899</v>
      </c>
      <c r="AW68" s="17">
        <v>2588.9120120202192</v>
      </c>
      <c r="AX68" s="17">
        <v>2617.151469979623</v>
      </c>
      <c r="AY68" s="17">
        <v>2647.002913290873</v>
      </c>
      <c r="AZ68" s="17">
        <v>2674.9343263261871</v>
      </c>
    </row>
    <row r="69" spans="1:52" ht="12" customHeight="1" x14ac:dyDescent="0.2">
      <c r="A69" s="16" t="s">
        <v>68</v>
      </c>
      <c r="B69" s="17">
        <v>1.8038271199089417</v>
      </c>
      <c r="C69" s="17">
        <v>1.1304728075814388</v>
      </c>
      <c r="D69" s="17">
        <v>0.93165585867080425</v>
      </c>
      <c r="E69" s="17">
        <v>1.9425630943323735</v>
      </c>
      <c r="F69" s="17">
        <v>1.5281337589956645</v>
      </c>
      <c r="G69" s="17">
        <v>1.8405123694209298</v>
      </c>
      <c r="H69" s="17">
        <v>1.5595708944088598</v>
      </c>
      <c r="I69" s="17">
        <v>1.6162029540167282</v>
      </c>
      <c r="J69" s="17">
        <v>1.5214580085151466</v>
      </c>
      <c r="K69" s="17">
        <v>1.1014722979464504</v>
      </c>
      <c r="L69" s="17">
        <v>1.5144402145032461</v>
      </c>
      <c r="M69" s="17">
        <v>1.3093563063222555</v>
      </c>
      <c r="N69" s="17">
        <v>1.4549730035048407</v>
      </c>
      <c r="O69" s="17">
        <v>1.6263736630339214</v>
      </c>
      <c r="P69" s="17">
        <v>1.2057294521250805</v>
      </c>
      <c r="Q69" s="17">
        <v>1.174325208350492</v>
      </c>
      <c r="R69" s="17">
        <v>1.1938871891237708</v>
      </c>
      <c r="S69" s="17">
        <v>1.2117341246920583</v>
      </c>
      <c r="T69" s="17">
        <v>1.2275791555988504</v>
      </c>
      <c r="U69" s="17">
        <v>1.2407967284341637</v>
      </c>
      <c r="V69" s="17">
        <v>1.2532261737555652</v>
      </c>
      <c r="W69" s="17">
        <v>1.2673350530558387</v>
      </c>
      <c r="X69" s="17">
        <v>1.28173867357477</v>
      </c>
      <c r="Y69" s="17">
        <v>1.2979440377926776</v>
      </c>
      <c r="Z69" s="17">
        <v>1.3179537635762149</v>
      </c>
      <c r="AA69" s="17">
        <v>1.3424956428963841</v>
      </c>
      <c r="AB69" s="17">
        <v>1.3737498507321009</v>
      </c>
      <c r="AC69" s="17">
        <v>1.4091131059059208</v>
      </c>
      <c r="AD69" s="17">
        <v>1.447626983492615</v>
      </c>
      <c r="AE69" s="17">
        <v>1.4880874818745071</v>
      </c>
      <c r="AF69" s="17">
        <v>1.5303007008250227</v>
      </c>
      <c r="AG69" s="17">
        <v>1.5747422587186111</v>
      </c>
      <c r="AH69" s="17">
        <v>1.6216882370779344</v>
      </c>
      <c r="AI69" s="17">
        <v>1.6709851815814898</v>
      </c>
      <c r="AJ69" s="17">
        <v>1.7225865795973276</v>
      </c>
      <c r="AK69" s="17">
        <v>1.7761083657966059</v>
      </c>
      <c r="AL69" s="17">
        <v>1.8316898236173036</v>
      </c>
      <c r="AM69" s="17">
        <v>1.889725909499673</v>
      </c>
      <c r="AN69" s="17">
        <v>1.9229969125296684</v>
      </c>
      <c r="AO69" s="17">
        <v>1.9855067123871426</v>
      </c>
      <c r="AP69" s="17">
        <v>2.0510583612830136</v>
      </c>
      <c r="AQ69" s="17">
        <v>2.1200490116569073</v>
      </c>
      <c r="AR69" s="17">
        <v>2.1918063545361246</v>
      </c>
      <c r="AS69" s="17">
        <v>2.2663202549177606</v>
      </c>
      <c r="AT69" s="17">
        <v>2.3433093116039982</v>
      </c>
      <c r="AU69" s="17">
        <v>2.4255591495015523</v>
      </c>
      <c r="AV69" s="17">
        <v>2.5129215677354053</v>
      </c>
      <c r="AW69" s="17">
        <v>2.6022901013878665</v>
      </c>
      <c r="AX69" s="17">
        <v>2.6935573976719076</v>
      </c>
      <c r="AY69" s="17">
        <v>2.7864359562311583</v>
      </c>
      <c r="AZ69" s="17">
        <v>2.8802774525064416</v>
      </c>
    </row>
    <row r="70" spans="1:52" ht="12" customHeight="1" x14ac:dyDescent="0.2">
      <c r="A70" s="20" t="s">
        <v>69</v>
      </c>
      <c r="B70" s="21">
        <v>0</v>
      </c>
      <c r="C70" s="21">
        <v>0</v>
      </c>
      <c r="D70" s="21">
        <v>0</v>
      </c>
      <c r="E70" s="21">
        <v>0</v>
      </c>
      <c r="F70" s="21">
        <v>0</v>
      </c>
      <c r="G70" s="21">
        <v>0</v>
      </c>
      <c r="H70" s="21">
        <v>0</v>
      </c>
      <c r="I70" s="21">
        <v>0</v>
      </c>
      <c r="J70" s="21">
        <v>0</v>
      </c>
      <c r="K70" s="21">
        <v>0</v>
      </c>
      <c r="L70" s="21">
        <v>0</v>
      </c>
      <c r="M70" s="21">
        <v>0</v>
      </c>
      <c r="N70" s="21">
        <v>0</v>
      </c>
      <c r="O70" s="21">
        <v>0</v>
      </c>
      <c r="P70" s="21">
        <v>0</v>
      </c>
      <c r="Q70" s="21">
        <v>0</v>
      </c>
      <c r="R70" s="21">
        <v>0</v>
      </c>
      <c r="S70" s="21">
        <v>0</v>
      </c>
      <c r="T70" s="21">
        <v>0</v>
      </c>
      <c r="U70" s="21">
        <v>0</v>
      </c>
      <c r="V70" s="21">
        <v>0</v>
      </c>
      <c r="W70" s="21">
        <v>0</v>
      </c>
      <c r="X70" s="21">
        <v>0</v>
      </c>
      <c r="Y70" s="21">
        <v>0</v>
      </c>
      <c r="Z70" s="21">
        <v>0</v>
      </c>
      <c r="AA70" s="21">
        <v>0</v>
      </c>
      <c r="AB70" s="21">
        <v>0</v>
      </c>
      <c r="AC70" s="21">
        <v>0</v>
      </c>
      <c r="AD70" s="21">
        <v>0</v>
      </c>
      <c r="AE70" s="21">
        <v>0</v>
      </c>
      <c r="AF70" s="21">
        <v>0</v>
      </c>
      <c r="AG70" s="21">
        <v>0</v>
      </c>
      <c r="AH70" s="21">
        <v>0</v>
      </c>
      <c r="AI70" s="21">
        <v>0</v>
      </c>
      <c r="AJ70" s="21">
        <v>0</v>
      </c>
      <c r="AK70" s="21">
        <v>0</v>
      </c>
      <c r="AL70" s="21">
        <v>0</v>
      </c>
      <c r="AM70" s="21">
        <v>0</v>
      </c>
      <c r="AN70" s="21">
        <v>0</v>
      </c>
      <c r="AO70" s="21">
        <v>0</v>
      </c>
      <c r="AP70" s="21">
        <v>0</v>
      </c>
      <c r="AQ70" s="21">
        <v>0</v>
      </c>
      <c r="AR70" s="21">
        <v>0</v>
      </c>
      <c r="AS70" s="21">
        <v>0</v>
      </c>
      <c r="AT70" s="21">
        <v>0</v>
      </c>
      <c r="AU70" s="21">
        <v>0</v>
      </c>
      <c r="AV70" s="21">
        <v>0</v>
      </c>
      <c r="AW70" s="21">
        <v>0</v>
      </c>
      <c r="AX70" s="21">
        <v>0</v>
      </c>
      <c r="AY70" s="21">
        <v>0</v>
      </c>
      <c r="AZ70" s="21">
        <v>0</v>
      </c>
    </row>
    <row r="71" spans="1:52" ht="12" customHeight="1" x14ac:dyDescent="0.2">
      <c r="A71" s="8" t="s">
        <v>70</v>
      </c>
      <c r="B71" s="9">
        <v>21773.689529372707</v>
      </c>
      <c r="C71" s="9">
        <v>20656.390425832691</v>
      </c>
      <c r="D71" s="9">
        <v>20009.949664712953</v>
      </c>
      <c r="E71" s="9">
        <v>21305.496696679413</v>
      </c>
      <c r="F71" s="9">
        <v>22702.340910973304</v>
      </c>
      <c r="G71" s="9">
        <v>21094.670601493959</v>
      </c>
      <c r="H71" s="9">
        <v>19846.271898713909</v>
      </c>
      <c r="I71" s="9">
        <v>21346.212613067462</v>
      </c>
      <c r="J71" s="9">
        <v>19395.504461963064</v>
      </c>
      <c r="K71" s="9">
        <v>14371.585733690663</v>
      </c>
      <c r="L71" s="9">
        <v>15807.868939743394</v>
      </c>
      <c r="M71" s="9">
        <v>14775.42557486531</v>
      </c>
      <c r="N71" s="9">
        <v>15083.058114164667</v>
      </c>
      <c r="O71" s="9">
        <v>16644.101219247896</v>
      </c>
      <c r="P71" s="9">
        <v>16097.642419137879</v>
      </c>
      <c r="Q71" s="9">
        <v>15017.834017105546</v>
      </c>
      <c r="R71" s="9">
        <v>13537.617098643201</v>
      </c>
      <c r="S71" s="9">
        <v>13615.14019653118</v>
      </c>
      <c r="T71" s="9">
        <v>13619.935839940579</v>
      </c>
      <c r="U71" s="9">
        <v>13647.668040965786</v>
      </c>
      <c r="V71" s="9">
        <v>13635.092586049437</v>
      </c>
      <c r="W71" s="9">
        <v>13726.285486227978</v>
      </c>
      <c r="X71" s="9">
        <v>13912.174013881102</v>
      </c>
      <c r="Y71" s="9">
        <v>13965.506234521758</v>
      </c>
      <c r="Z71" s="9">
        <v>14088.291056844364</v>
      </c>
      <c r="AA71" s="9">
        <v>14259.450543676812</v>
      </c>
      <c r="AB71" s="9">
        <v>14506.082729403432</v>
      </c>
      <c r="AC71" s="9">
        <v>14766.923679346362</v>
      </c>
      <c r="AD71" s="9">
        <v>15032.896997067601</v>
      </c>
      <c r="AE71" s="9">
        <v>15274.879123748779</v>
      </c>
      <c r="AF71" s="9">
        <v>15446.924199772833</v>
      </c>
      <c r="AG71" s="9">
        <v>15634.500754024788</v>
      </c>
      <c r="AH71" s="9">
        <v>15796.200081852607</v>
      </c>
      <c r="AI71" s="9">
        <v>15823.859715834917</v>
      </c>
      <c r="AJ71" s="9">
        <v>15729.058457557723</v>
      </c>
      <c r="AK71" s="9">
        <v>15515.554556856418</v>
      </c>
      <c r="AL71" s="9">
        <v>15518.660881764838</v>
      </c>
      <c r="AM71" s="9">
        <v>15047.261105877476</v>
      </c>
      <c r="AN71" s="9">
        <v>14497.651622315328</v>
      </c>
      <c r="AO71" s="9">
        <v>14009.266717900236</v>
      </c>
      <c r="AP71" s="9">
        <v>13475.958826365761</v>
      </c>
      <c r="AQ71" s="9">
        <v>13110.051744233551</v>
      </c>
      <c r="AR71" s="9">
        <v>12851.871609515554</v>
      </c>
      <c r="AS71" s="9">
        <v>12315.083760619047</v>
      </c>
      <c r="AT71" s="9">
        <v>11789.105836346049</v>
      </c>
      <c r="AU71" s="9">
        <v>11701.335848943067</v>
      </c>
      <c r="AV71" s="9">
        <v>11443.125739940508</v>
      </c>
      <c r="AW71" s="9">
        <v>10462.110133597987</v>
      </c>
      <c r="AX71" s="9">
        <v>10383.980464928431</v>
      </c>
      <c r="AY71" s="9">
        <v>9554.9771784841942</v>
      </c>
      <c r="AZ71" s="9">
        <v>9073.3822617923943</v>
      </c>
    </row>
    <row r="72" spans="1:52" ht="12" customHeight="1" x14ac:dyDescent="0.2">
      <c r="A72" s="22" t="s">
        <v>15</v>
      </c>
      <c r="B72" s="15">
        <v>4772.0323839246985</v>
      </c>
      <c r="C72" s="15">
        <v>4478.7431159131966</v>
      </c>
      <c r="D72" s="15">
        <v>3654.0147957423146</v>
      </c>
      <c r="E72" s="15">
        <v>4728.0891353904854</v>
      </c>
      <c r="F72" s="15">
        <v>5084.4726162728884</v>
      </c>
      <c r="G72" s="15">
        <v>5045.2849222824325</v>
      </c>
      <c r="H72" s="15">
        <v>4371.1013504262601</v>
      </c>
      <c r="I72" s="15">
        <v>4902.0097441186326</v>
      </c>
      <c r="J72" s="15">
        <v>4910.7337755676317</v>
      </c>
      <c r="K72" s="15">
        <v>3060.4436555218845</v>
      </c>
      <c r="L72" s="15">
        <v>3241.4737396645123</v>
      </c>
      <c r="M72" s="15">
        <v>2774.8163326435615</v>
      </c>
      <c r="N72" s="15">
        <v>3016.6507055319626</v>
      </c>
      <c r="O72" s="15">
        <v>4760.0362243038289</v>
      </c>
      <c r="P72" s="15">
        <v>4487.7484997772999</v>
      </c>
      <c r="Q72" s="15">
        <v>3418.5894841147174</v>
      </c>
      <c r="R72" s="15">
        <v>2328.5872789733958</v>
      </c>
      <c r="S72" s="15">
        <v>2250.3083263041472</v>
      </c>
      <c r="T72" s="15">
        <v>2169.9244618128027</v>
      </c>
      <c r="U72" s="15">
        <v>2169.8375758064699</v>
      </c>
      <c r="V72" s="15">
        <v>2150.6064842301525</v>
      </c>
      <c r="W72" s="15">
        <v>2144.5591169872127</v>
      </c>
      <c r="X72" s="15">
        <v>2161.9020655223312</v>
      </c>
      <c r="Y72" s="15">
        <v>2138.5860639228908</v>
      </c>
      <c r="Z72" s="15">
        <v>2139.6458381503899</v>
      </c>
      <c r="AA72" s="15">
        <v>2156.4319952371488</v>
      </c>
      <c r="AB72" s="15">
        <v>2190.9903189605088</v>
      </c>
      <c r="AC72" s="15">
        <v>2230.3078103699759</v>
      </c>
      <c r="AD72" s="15">
        <v>2272.6178342665698</v>
      </c>
      <c r="AE72" s="15">
        <v>2311.1924309015753</v>
      </c>
      <c r="AF72" s="15">
        <v>2327.0353398158418</v>
      </c>
      <c r="AG72" s="15">
        <v>2343.6482446968262</v>
      </c>
      <c r="AH72" s="15">
        <v>2370.3037569694552</v>
      </c>
      <c r="AI72" s="15">
        <v>2355.6899890549576</v>
      </c>
      <c r="AJ72" s="15">
        <v>2344.6870315522401</v>
      </c>
      <c r="AK72" s="15">
        <v>2321.6389645243089</v>
      </c>
      <c r="AL72" s="15">
        <v>2315.5595988502205</v>
      </c>
      <c r="AM72" s="15">
        <v>2298.5811306541141</v>
      </c>
      <c r="AN72" s="15">
        <v>2258.8929182712463</v>
      </c>
      <c r="AO72" s="15">
        <v>2226.1663176350689</v>
      </c>
      <c r="AP72" s="15">
        <v>2198.9601805606812</v>
      </c>
      <c r="AQ72" s="15">
        <v>2193.2713500236619</v>
      </c>
      <c r="AR72" s="15">
        <v>2185.1698339495956</v>
      </c>
      <c r="AS72" s="15">
        <v>2172.3850892377409</v>
      </c>
      <c r="AT72" s="15">
        <v>2144.7044085977845</v>
      </c>
      <c r="AU72" s="15">
        <v>2141.0338366248302</v>
      </c>
      <c r="AV72" s="15">
        <v>2140.5485425486709</v>
      </c>
      <c r="AW72" s="15">
        <v>2109.1379106184081</v>
      </c>
      <c r="AX72" s="15">
        <v>2115.4656533606308</v>
      </c>
      <c r="AY72" s="15">
        <v>2094.808580598235</v>
      </c>
      <c r="AZ72" s="15">
        <v>2071.8176676693647</v>
      </c>
    </row>
    <row r="73" spans="1:52" ht="12" customHeight="1" x14ac:dyDescent="0.2">
      <c r="A73" s="23" t="s">
        <v>16</v>
      </c>
      <c r="B73" s="17">
        <v>4691.8195917747862</v>
      </c>
      <c r="C73" s="17">
        <v>4401.9047121711856</v>
      </c>
      <c r="D73" s="17">
        <v>3594.3966364526182</v>
      </c>
      <c r="E73" s="17">
        <v>4664.6585791625403</v>
      </c>
      <c r="F73" s="17">
        <v>5004.8010724966425</v>
      </c>
      <c r="G73" s="17">
        <v>4975.8564107713119</v>
      </c>
      <c r="H73" s="17">
        <v>4314.847677430329</v>
      </c>
      <c r="I73" s="17">
        <v>4830.8017186490406</v>
      </c>
      <c r="J73" s="17">
        <v>4833.811800450706</v>
      </c>
      <c r="K73" s="17">
        <v>3016.4438990539602</v>
      </c>
      <c r="L73" s="17">
        <v>3184.3381294441524</v>
      </c>
      <c r="M73" s="17">
        <v>2720.4773911079942</v>
      </c>
      <c r="N73" s="17">
        <v>2972.1969304792747</v>
      </c>
      <c r="O73" s="17">
        <v>4709.4974845611259</v>
      </c>
      <c r="P73" s="17">
        <v>4440.9478179635626</v>
      </c>
      <c r="Q73" s="17">
        <v>3380.6032263298966</v>
      </c>
      <c r="R73" s="17">
        <v>2298.255579599956</v>
      </c>
      <c r="S73" s="17">
        <v>2220.2950667672353</v>
      </c>
      <c r="T73" s="17">
        <v>2140.8457543514946</v>
      </c>
      <c r="U73" s="17">
        <v>2140.6478047728565</v>
      </c>
      <c r="V73" s="17">
        <v>2121.4722627602791</v>
      </c>
      <c r="W73" s="17">
        <v>2115.35877294886</v>
      </c>
      <c r="X73" s="17">
        <v>2132.540487169435</v>
      </c>
      <c r="Y73" s="17">
        <v>2109.1696766671871</v>
      </c>
      <c r="Z73" s="17">
        <v>2110.146631568226</v>
      </c>
      <c r="AA73" s="17">
        <v>2126.6765008333832</v>
      </c>
      <c r="AB73" s="17">
        <v>2160.8074693268372</v>
      </c>
      <c r="AC73" s="17">
        <v>2199.5698027196245</v>
      </c>
      <c r="AD73" s="17">
        <v>2241.2758929821143</v>
      </c>
      <c r="AE73" s="17">
        <v>2279.3269515103784</v>
      </c>
      <c r="AF73" s="17">
        <v>2294.7149432891638</v>
      </c>
      <c r="AG73" s="17">
        <v>2310.8022500362349</v>
      </c>
      <c r="AH73" s="17">
        <v>2337.1785691331643</v>
      </c>
      <c r="AI73" s="17">
        <v>2322.3705686182143</v>
      </c>
      <c r="AJ73" s="17">
        <v>2311.808646284624</v>
      </c>
      <c r="AK73" s="17">
        <v>2289.4152332512231</v>
      </c>
      <c r="AL73" s="17">
        <v>2283.6096086276748</v>
      </c>
      <c r="AM73" s="17">
        <v>2268.3412569479924</v>
      </c>
      <c r="AN73" s="17">
        <v>2230.5634761903148</v>
      </c>
      <c r="AO73" s="17">
        <v>2199.5101989980576</v>
      </c>
      <c r="AP73" s="17">
        <v>2174.1304503988708</v>
      </c>
      <c r="AQ73" s="17">
        <v>2168.9779049818153</v>
      </c>
      <c r="AR73" s="17">
        <v>2162.1327852912204</v>
      </c>
      <c r="AS73" s="17">
        <v>2151.2722243486464</v>
      </c>
      <c r="AT73" s="17">
        <v>2125.0941601619206</v>
      </c>
      <c r="AU73" s="17">
        <v>2121.6215879011838</v>
      </c>
      <c r="AV73" s="17">
        <v>2121.8646258585568</v>
      </c>
      <c r="AW73" s="17">
        <v>2093.3512441753123</v>
      </c>
      <c r="AX73" s="17">
        <v>2099.7272017155492</v>
      </c>
      <c r="AY73" s="17">
        <v>2081.1313800956336</v>
      </c>
      <c r="AZ73" s="17">
        <v>2059.4865173599442</v>
      </c>
    </row>
    <row r="74" spans="1:52" ht="12" customHeight="1" x14ac:dyDescent="0.2">
      <c r="A74" s="23" t="s">
        <v>17</v>
      </c>
      <c r="B74" s="17">
        <v>80.21279214991209</v>
      </c>
      <c r="C74" s="17">
        <v>76.838403742011323</v>
      </c>
      <c r="D74" s="17">
        <v>59.618159289696635</v>
      </c>
      <c r="E74" s="17">
        <v>63.430556227945118</v>
      </c>
      <c r="F74" s="17">
        <v>79.671543776245514</v>
      </c>
      <c r="G74" s="17">
        <v>69.428511511120476</v>
      </c>
      <c r="H74" s="17">
        <v>56.253672995931396</v>
      </c>
      <c r="I74" s="17">
        <v>71.208025469591959</v>
      </c>
      <c r="J74" s="17">
        <v>76.921975116926006</v>
      </c>
      <c r="K74" s="17">
        <v>43.999756467924151</v>
      </c>
      <c r="L74" s="17">
        <v>57.135610220359851</v>
      </c>
      <c r="M74" s="17">
        <v>54.338941535567457</v>
      </c>
      <c r="N74" s="17">
        <v>44.453775052687782</v>
      </c>
      <c r="O74" s="17">
        <v>50.538739742702866</v>
      </c>
      <c r="P74" s="17">
        <v>46.800681813737796</v>
      </c>
      <c r="Q74" s="17">
        <v>37.986257784820573</v>
      </c>
      <c r="R74" s="17">
        <v>30.331699373439697</v>
      </c>
      <c r="S74" s="17">
        <v>30.013259536911669</v>
      </c>
      <c r="T74" s="17">
        <v>29.078707461308081</v>
      </c>
      <c r="U74" s="17">
        <v>29.189771033613535</v>
      </c>
      <c r="V74" s="17">
        <v>29.13422146987342</v>
      </c>
      <c r="W74" s="17">
        <v>29.200344038352657</v>
      </c>
      <c r="X74" s="17">
        <v>29.361578352896238</v>
      </c>
      <c r="Y74" s="17">
        <v>29.416387255703615</v>
      </c>
      <c r="Z74" s="17">
        <v>29.499206582163808</v>
      </c>
      <c r="AA74" s="17">
        <v>29.755494403765692</v>
      </c>
      <c r="AB74" s="17">
        <v>30.182849633671736</v>
      </c>
      <c r="AC74" s="17">
        <v>30.738007650351403</v>
      </c>
      <c r="AD74" s="17">
        <v>31.34194128445548</v>
      </c>
      <c r="AE74" s="17">
        <v>31.86547939119701</v>
      </c>
      <c r="AF74" s="17">
        <v>32.320396526678074</v>
      </c>
      <c r="AG74" s="17">
        <v>32.845994660591153</v>
      </c>
      <c r="AH74" s="17">
        <v>33.125187836290863</v>
      </c>
      <c r="AI74" s="17">
        <v>33.319420436743435</v>
      </c>
      <c r="AJ74" s="17">
        <v>32.878385267616025</v>
      </c>
      <c r="AK74" s="17">
        <v>32.223731273085626</v>
      </c>
      <c r="AL74" s="17">
        <v>31.949990222545779</v>
      </c>
      <c r="AM74" s="17">
        <v>30.239873706121749</v>
      </c>
      <c r="AN74" s="17">
        <v>28.329442080931386</v>
      </c>
      <c r="AO74" s="17">
        <v>26.656118637011364</v>
      </c>
      <c r="AP74" s="17">
        <v>24.829730161810616</v>
      </c>
      <c r="AQ74" s="17">
        <v>24.29344504184655</v>
      </c>
      <c r="AR74" s="17">
        <v>23.03704865837528</v>
      </c>
      <c r="AS74" s="17">
        <v>21.112864889094617</v>
      </c>
      <c r="AT74" s="17">
        <v>19.610248435863699</v>
      </c>
      <c r="AU74" s="17">
        <v>19.412248723646151</v>
      </c>
      <c r="AV74" s="17">
        <v>18.683916690114259</v>
      </c>
      <c r="AW74" s="17">
        <v>15.786666443095786</v>
      </c>
      <c r="AX74" s="17">
        <v>15.738451645081543</v>
      </c>
      <c r="AY74" s="17">
        <v>13.677200502601554</v>
      </c>
      <c r="AZ74" s="17">
        <v>12.331150309420643</v>
      </c>
    </row>
    <row r="75" spans="1:52" ht="12" customHeight="1" x14ac:dyDescent="0.2">
      <c r="A75" s="22" t="s">
        <v>20</v>
      </c>
      <c r="B75" s="15">
        <v>967.51637005813495</v>
      </c>
      <c r="C75" s="15">
        <v>901.57690045657819</v>
      </c>
      <c r="D75" s="15">
        <v>705.43370166970612</v>
      </c>
      <c r="E75" s="15">
        <v>597.01276880176738</v>
      </c>
      <c r="F75" s="15">
        <v>553.83173999999997</v>
      </c>
      <c r="G75" s="15">
        <v>571.4563705659782</v>
      </c>
      <c r="H75" s="15">
        <v>554.90050000000008</v>
      </c>
      <c r="I75" s="15">
        <v>562.0015258115244</v>
      </c>
      <c r="J75" s="15">
        <v>502.80095413233403</v>
      </c>
      <c r="K75" s="15">
        <v>393.08563800000002</v>
      </c>
      <c r="L75" s="15">
        <v>286.51784392000002</v>
      </c>
      <c r="M75" s="15">
        <v>329.50402870000005</v>
      </c>
      <c r="N75" s="15">
        <v>91.635045039999994</v>
      </c>
      <c r="O75" s="15">
        <v>68.138159320000014</v>
      </c>
      <c r="P75" s="15">
        <v>64.446422040000002</v>
      </c>
      <c r="Q75" s="15">
        <v>73.271456720000018</v>
      </c>
      <c r="R75" s="15">
        <v>70.327754709924207</v>
      </c>
      <c r="S75" s="15">
        <v>70.435831401044368</v>
      </c>
      <c r="T75" s="15">
        <v>71.022765980294167</v>
      </c>
      <c r="U75" s="15">
        <v>70.957301026407322</v>
      </c>
      <c r="V75" s="15">
        <v>71.189400274336975</v>
      </c>
      <c r="W75" s="15">
        <v>71.75070806824364</v>
      </c>
      <c r="X75" s="15">
        <v>72.478441015940419</v>
      </c>
      <c r="Y75" s="15">
        <v>73.029125112547433</v>
      </c>
      <c r="Z75" s="15">
        <v>73.50425053311163</v>
      </c>
      <c r="AA75" s="15">
        <v>74.307206650918431</v>
      </c>
      <c r="AB75" s="15">
        <v>75.372225737351968</v>
      </c>
      <c r="AC75" s="15">
        <v>76.768143397075761</v>
      </c>
      <c r="AD75" s="15">
        <v>78.033879427595295</v>
      </c>
      <c r="AE75" s="15">
        <v>79.287548691232573</v>
      </c>
      <c r="AF75" s="15">
        <v>80.469003611259851</v>
      </c>
      <c r="AG75" s="15">
        <v>81.886385514877873</v>
      </c>
      <c r="AH75" s="15">
        <v>82.604530730686307</v>
      </c>
      <c r="AI75" s="15">
        <v>83.321823232696147</v>
      </c>
      <c r="AJ75" s="15">
        <v>82.661140505520549</v>
      </c>
      <c r="AK75" s="15">
        <v>81.584050404496622</v>
      </c>
      <c r="AL75" s="15">
        <v>81.592492847111885</v>
      </c>
      <c r="AM75" s="15">
        <v>77.654831050382924</v>
      </c>
      <c r="AN75" s="15">
        <v>73.442629518426642</v>
      </c>
      <c r="AO75" s="15">
        <v>69.980427430792801</v>
      </c>
      <c r="AP75" s="15">
        <v>65.592216836520052</v>
      </c>
      <c r="AQ75" s="15">
        <v>62.663690897903436</v>
      </c>
      <c r="AR75" s="15">
        <v>58.716765763076566</v>
      </c>
      <c r="AS75" s="15">
        <v>57.403324205422692</v>
      </c>
      <c r="AT75" s="15">
        <v>53.325864770747728</v>
      </c>
      <c r="AU75" s="15">
        <v>52.489412804744539</v>
      </c>
      <c r="AV75" s="15">
        <v>50.045465549585181</v>
      </c>
      <c r="AW75" s="15">
        <v>38.308174823204872</v>
      </c>
      <c r="AX75" s="15">
        <v>38.56507550325901</v>
      </c>
      <c r="AY75" s="15">
        <v>36.09430054456498</v>
      </c>
      <c r="AZ75" s="15">
        <v>32.826761756921115</v>
      </c>
    </row>
    <row r="76" spans="1:52" ht="12" customHeight="1" x14ac:dyDescent="0.2">
      <c r="A76" s="23" t="s">
        <v>71</v>
      </c>
      <c r="B76" s="17">
        <v>469.85246000000001</v>
      </c>
      <c r="C76" s="17">
        <v>524.79812000000004</v>
      </c>
      <c r="D76" s="17">
        <v>530.24972000000014</v>
      </c>
      <c r="E76" s="17">
        <v>527.83191999999997</v>
      </c>
      <c r="F76" s="17">
        <v>553.83173999999997</v>
      </c>
      <c r="G76" s="17">
        <v>571.4563705659782</v>
      </c>
      <c r="H76" s="17">
        <v>554.90050000000008</v>
      </c>
      <c r="I76" s="17">
        <v>562.0015258115244</v>
      </c>
      <c r="J76" s="17">
        <v>502.80095413233403</v>
      </c>
      <c r="K76" s="17">
        <v>393.08563800000002</v>
      </c>
      <c r="L76" s="17">
        <v>286.51784392000002</v>
      </c>
      <c r="M76" s="17">
        <v>329.50402870000005</v>
      </c>
      <c r="N76" s="17">
        <v>91.635045039999994</v>
      </c>
      <c r="O76" s="17">
        <v>68.138159320000014</v>
      </c>
      <c r="P76" s="17">
        <v>64.446422040000002</v>
      </c>
      <c r="Q76" s="17">
        <v>73.271456720000018</v>
      </c>
      <c r="R76" s="17">
        <v>70.327754709924207</v>
      </c>
      <c r="S76" s="17">
        <v>70.435831401044368</v>
      </c>
      <c r="T76" s="17">
        <v>71.022765980294167</v>
      </c>
      <c r="U76" s="17">
        <v>70.957301026407322</v>
      </c>
      <c r="V76" s="17">
        <v>71.189400274336975</v>
      </c>
      <c r="W76" s="17">
        <v>71.75070806824364</v>
      </c>
      <c r="X76" s="17">
        <v>72.478441015940419</v>
      </c>
      <c r="Y76" s="17">
        <v>73.029125112547433</v>
      </c>
      <c r="Z76" s="17">
        <v>73.50425053311163</v>
      </c>
      <c r="AA76" s="17">
        <v>74.307206650918431</v>
      </c>
      <c r="AB76" s="17">
        <v>75.372225737351968</v>
      </c>
      <c r="AC76" s="17">
        <v>76.768143397075761</v>
      </c>
      <c r="AD76" s="17">
        <v>78.033879427595295</v>
      </c>
      <c r="AE76" s="17">
        <v>79.287548691232573</v>
      </c>
      <c r="AF76" s="17">
        <v>80.469003611259851</v>
      </c>
      <c r="AG76" s="17">
        <v>81.886385514877873</v>
      </c>
      <c r="AH76" s="17">
        <v>82.604530730686307</v>
      </c>
      <c r="AI76" s="17">
        <v>83.321823232696147</v>
      </c>
      <c r="AJ76" s="17">
        <v>82.661140505520549</v>
      </c>
      <c r="AK76" s="17">
        <v>81.584050404496622</v>
      </c>
      <c r="AL76" s="17">
        <v>81.592492847111885</v>
      </c>
      <c r="AM76" s="17">
        <v>77.654831050382924</v>
      </c>
      <c r="AN76" s="17">
        <v>73.442629518426642</v>
      </c>
      <c r="AO76" s="17">
        <v>69.980427430792801</v>
      </c>
      <c r="AP76" s="17">
        <v>65.592216836520052</v>
      </c>
      <c r="AQ76" s="17">
        <v>62.663690897903436</v>
      </c>
      <c r="AR76" s="17">
        <v>58.716765763076566</v>
      </c>
      <c r="AS76" s="17">
        <v>57.403324205422692</v>
      </c>
      <c r="AT76" s="17">
        <v>53.325864770747728</v>
      </c>
      <c r="AU76" s="17">
        <v>52.489412804744539</v>
      </c>
      <c r="AV76" s="17">
        <v>50.045465549585181</v>
      </c>
      <c r="AW76" s="17">
        <v>38.308174823204872</v>
      </c>
      <c r="AX76" s="17">
        <v>38.56507550325901</v>
      </c>
      <c r="AY76" s="17">
        <v>36.09430054456498</v>
      </c>
      <c r="AZ76" s="17">
        <v>32.826761756921115</v>
      </c>
    </row>
    <row r="77" spans="1:52" ht="12" customHeight="1" x14ac:dyDescent="0.2">
      <c r="A77" s="23" t="s">
        <v>24</v>
      </c>
      <c r="B77" s="17">
        <v>497.66391005813495</v>
      </c>
      <c r="C77" s="17">
        <v>376.77878045657809</v>
      </c>
      <c r="D77" s="17">
        <v>175.18398166970601</v>
      </c>
      <c r="E77" s="17">
        <v>69.180848801767411</v>
      </c>
      <c r="F77" s="17">
        <v>0</v>
      </c>
      <c r="G77" s="17">
        <v>0</v>
      </c>
      <c r="H77" s="17">
        <v>0</v>
      </c>
      <c r="I77" s="17">
        <v>0</v>
      </c>
      <c r="J77" s="17">
        <v>0</v>
      </c>
      <c r="K77" s="17">
        <v>0</v>
      </c>
      <c r="L77" s="17">
        <v>0</v>
      </c>
      <c r="M77" s="17">
        <v>0</v>
      </c>
      <c r="N77" s="17">
        <v>0</v>
      </c>
      <c r="O77" s="17">
        <v>0</v>
      </c>
      <c r="P77" s="17">
        <v>0</v>
      </c>
      <c r="Q77" s="17">
        <v>0</v>
      </c>
      <c r="R77" s="17">
        <v>0</v>
      </c>
      <c r="S77" s="17">
        <v>0</v>
      </c>
      <c r="T77" s="17">
        <v>0</v>
      </c>
      <c r="U77" s="17">
        <v>0</v>
      </c>
      <c r="V77" s="17">
        <v>0</v>
      </c>
      <c r="W77" s="17">
        <v>0</v>
      </c>
      <c r="X77" s="17">
        <v>0</v>
      </c>
      <c r="Y77" s="17">
        <v>0</v>
      </c>
      <c r="Z77" s="17">
        <v>0</v>
      </c>
      <c r="AA77" s="17">
        <v>0</v>
      </c>
      <c r="AB77" s="17">
        <v>0</v>
      </c>
      <c r="AC77" s="17">
        <v>0</v>
      </c>
      <c r="AD77" s="17">
        <v>0</v>
      </c>
      <c r="AE77" s="17">
        <v>0</v>
      </c>
      <c r="AF77" s="17">
        <v>0</v>
      </c>
      <c r="AG77" s="17">
        <v>0</v>
      </c>
      <c r="AH77" s="17">
        <v>0</v>
      </c>
      <c r="AI77" s="17">
        <v>0</v>
      </c>
      <c r="AJ77" s="17">
        <v>0</v>
      </c>
      <c r="AK77" s="17">
        <v>0</v>
      </c>
      <c r="AL77" s="17">
        <v>0</v>
      </c>
      <c r="AM77" s="17">
        <v>0</v>
      </c>
      <c r="AN77" s="17">
        <v>0</v>
      </c>
      <c r="AO77" s="17">
        <v>0</v>
      </c>
      <c r="AP77" s="17">
        <v>0</v>
      </c>
      <c r="AQ77" s="17">
        <v>0</v>
      </c>
      <c r="AR77" s="17">
        <v>0</v>
      </c>
      <c r="AS77" s="17">
        <v>0</v>
      </c>
      <c r="AT77" s="17">
        <v>0</v>
      </c>
      <c r="AU77" s="17">
        <v>0</v>
      </c>
      <c r="AV77" s="17">
        <v>0</v>
      </c>
      <c r="AW77" s="17">
        <v>0</v>
      </c>
      <c r="AX77" s="17">
        <v>0</v>
      </c>
      <c r="AY77" s="17">
        <v>0</v>
      </c>
      <c r="AZ77" s="17">
        <v>0</v>
      </c>
    </row>
    <row r="78" spans="1:52" ht="12" customHeight="1" x14ac:dyDescent="0.2">
      <c r="A78" s="22" t="s">
        <v>25</v>
      </c>
      <c r="B78" s="15">
        <v>6607.7850054682049</v>
      </c>
      <c r="C78" s="15">
        <v>6295.4391782931571</v>
      </c>
      <c r="D78" s="15">
        <v>6106.8271707310487</v>
      </c>
      <c r="E78" s="15">
        <v>6384.2078227653474</v>
      </c>
      <c r="F78" s="15">
        <v>6416.6532893183758</v>
      </c>
      <c r="G78" s="15">
        <v>6217.5806111815982</v>
      </c>
      <c r="H78" s="15">
        <v>5723.6287696077179</v>
      </c>
      <c r="I78" s="15">
        <v>6416.9251862958172</v>
      </c>
      <c r="J78" s="15">
        <v>5429.0457074639253</v>
      </c>
      <c r="K78" s="15">
        <v>4844.1312436072576</v>
      </c>
      <c r="L78" s="15">
        <v>5185.4340656542308</v>
      </c>
      <c r="M78" s="15">
        <v>4575.8155187122811</v>
      </c>
      <c r="N78" s="15">
        <v>5222.7225656810251</v>
      </c>
      <c r="O78" s="15">
        <v>4757.8731167944161</v>
      </c>
      <c r="P78" s="15">
        <v>4183.5051354278467</v>
      </c>
      <c r="Q78" s="15">
        <v>4582.7067430981606</v>
      </c>
      <c r="R78" s="15">
        <v>4523.6944194842381</v>
      </c>
      <c r="S78" s="15">
        <v>4863.2755288024373</v>
      </c>
      <c r="T78" s="15">
        <v>4924.9133904710989</v>
      </c>
      <c r="U78" s="15">
        <v>4956.2913254779687</v>
      </c>
      <c r="V78" s="15">
        <v>4997.1011301549797</v>
      </c>
      <c r="W78" s="15">
        <v>5073.8028518048595</v>
      </c>
      <c r="X78" s="15">
        <v>5165.4420631662088</v>
      </c>
      <c r="Y78" s="15">
        <v>5244.839396432887</v>
      </c>
      <c r="Z78" s="15">
        <v>5335.9394695671162</v>
      </c>
      <c r="AA78" s="15">
        <v>5431.6568312151157</v>
      </c>
      <c r="AB78" s="15">
        <v>5550.7575795982557</v>
      </c>
      <c r="AC78" s="15">
        <v>5682.6624004115201</v>
      </c>
      <c r="AD78" s="15">
        <v>5817.6717277945227</v>
      </c>
      <c r="AE78" s="15">
        <v>5945.9806578369726</v>
      </c>
      <c r="AF78" s="15">
        <v>6064.6076511010042</v>
      </c>
      <c r="AG78" s="15">
        <v>6194.5904899543229</v>
      </c>
      <c r="AH78" s="15">
        <v>6292.3206022153245</v>
      </c>
      <c r="AI78" s="15">
        <v>6374.8123502861554</v>
      </c>
      <c r="AJ78" s="15">
        <v>6376.3443706796688</v>
      </c>
      <c r="AK78" s="15">
        <v>6304.3256176430596</v>
      </c>
      <c r="AL78" s="15">
        <v>6352.1088404509374</v>
      </c>
      <c r="AM78" s="15">
        <v>6091.0593941956167</v>
      </c>
      <c r="AN78" s="15">
        <v>5819.6461531151508</v>
      </c>
      <c r="AO78" s="15">
        <v>5568.9454121383396</v>
      </c>
      <c r="AP78" s="15">
        <v>5279.3846052088838</v>
      </c>
      <c r="AQ78" s="15">
        <v>5062.640177931612</v>
      </c>
      <c r="AR78" s="15">
        <v>4920.3977823433279</v>
      </c>
      <c r="AS78" s="15">
        <v>4596.7577190316524</v>
      </c>
      <c r="AT78" s="15">
        <v>4304.7817359492292</v>
      </c>
      <c r="AU78" s="15">
        <v>4252.7402419218051</v>
      </c>
      <c r="AV78" s="15">
        <v>4094.4254161712761</v>
      </c>
      <c r="AW78" s="15">
        <v>3539.5920230304378</v>
      </c>
      <c r="AX78" s="15">
        <v>3505.5140823869456</v>
      </c>
      <c r="AY78" s="15">
        <v>3085.7120211449787</v>
      </c>
      <c r="AZ78" s="15">
        <v>2802.8340928230518</v>
      </c>
    </row>
    <row r="79" spans="1:52" ht="12" customHeight="1" x14ac:dyDescent="0.2">
      <c r="A79" s="22" t="s">
        <v>29</v>
      </c>
      <c r="B79" s="15">
        <v>8848.7828822292267</v>
      </c>
      <c r="C79" s="15">
        <v>8426.0372754877935</v>
      </c>
      <c r="D79" s="15">
        <v>8457.4899067752649</v>
      </c>
      <c r="E79" s="15">
        <v>8505.7429155790996</v>
      </c>
      <c r="F79" s="15">
        <v>8782.4626075531978</v>
      </c>
      <c r="G79" s="15">
        <v>8744.2203480536991</v>
      </c>
      <c r="H79" s="15">
        <v>8716.2984382688974</v>
      </c>
      <c r="I79" s="15">
        <v>9009.2670402065341</v>
      </c>
      <c r="J79" s="15">
        <v>7848.9086152869277</v>
      </c>
      <c r="K79" s="15">
        <v>5680.3369898461397</v>
      </c>
      <c r="L79" s="15">
        <v>5984.1855922746654</v>
      </c>
      <c r="M79" s="15">
        <v>6344.3450855693745</v>
      </c>
      <c r="N79" s="15">
        <v>6061.5804939137824</v>
      </c>
      <c r="O79" s="15">
        <v>6430.1312609095976</v>
      </c>
      <c r="P79" s="15">
        <v>6562.1176383076336</v>
      </c>
      <c r="Q79" s="15">
        <v>6638.0038758635765</v>
      </c>
      <c r="R79" s="15">
        <v>6307.6710568782864</v>
      </c>
      <c r="S79" s="15">
        <v>6123.0480835228718</v>
      </c>
      <c r="T79" s="15">
        <v>6142.6438837293599</v>
      </c>
      <c r="U79" s="15">
        <v>6138.5359141423451</v>
      </c>
      <c r="V79" s="15">
        <v>6102.1175458367634</v>
      </c>
      <c r="W79" s="15">
        <v>6119.1569559459049</v>
      </c>
      <c r="X79" s="15">
        <v>6191.5004769373199</v>
      </c>
      <c r="Y79" s="15">
        <v>6184.6815883407398</v>
      </c>
      <c r="Z79" s="15">
        <v>6211.3214891639709</v>
      </c>
      <c r="AA79" s="15">
        <v>6265.2143333302074</v>
      </c>
      <c r="AB79" s="15">
        <v>6353.1753878846694</v>
      </c>
      <c r="AC79" s="15">
        <v>6436.3072365757371</v>
      </c>
      <c r="AD79" s="15">
        <v>6518.875209023523</v>
      </c>
      <c r="AE79" s="15">
        <v>6588.070597862461</v>
      </c>
      <c r="AF79" s="15">
        <v>6619.8983788974538</v>
      </c>
      <c r="AG79" s="15">
        <v>6655.0505765216712</v>
      </c>
      <c r="AH79" s="15">
        <v>6687.3570335110498</v>
      </c>
      <c r="AI79" s="15">
        <v>6641.6586959153028</v>
      </c>
      <c r="AJ79" s="15">
        <v>6552.5219908962044</v>
      </c>
      <c r="AK79" s="15">
        <v>6430.7301604630393</v>
      </c>
      <c r="AL79" s="15">
        <v>6387.7104254920005</v>
      </c>
      <c r="AM79" s="15">
        <v>6193.8514951347761</v>
      </c>
      <c r="AN79" s="15">
        <v>5955.140949740693</v>
      </c>
      <c r="AO79" s="15">
        <v>5749.2446162674723</v>
      </c>
      <c r="AP79" s="15">
        <v>5532.7179902458893</v>
      </c>
      <c r="AQ79" s="15">
        <v>5387.8248316253548</v>
      </c>
      <c r="AR79" s="15">
        <v>5279.6163427328602</v>
      </c>
      <c r="AS79" s="15">
        <v>5076.1991108769862</v>
      </c>
      <c r="AT79" s="15">
        <v>4869.4646573205309</v>
      </c>
      <c r="AU79" s="15">
        <v>4833.6528287372275</v>
      </c>
      <c r="AV79" s="15">
        <v>4732.1501522970311</v>
      </c>
      <c r="AW79" s="15">
        <v>4344.4535299590761</v>
      </c>
      <c r="AX79" s="15">
        <v>4288.8744515825583</v>
      </c>
      <c r="AY79" s="15">
        <v>3897.9708300621828</v>
      </c>
      <c r="AZ79" s="15">
        <v>3720.6649969337323</v>
      </c>
    </row>
    <row r="80" spans="1:52" ht="12" customHeight="1" x14ac:dyDescent="0.2">
      <c r="A80" s="23" t="s">
        <v>30</v>
      </c>
      <c r="B80" s="17">
        <v>7807.4243032033801</v>
      </c>
      <c r="C80" s="17">
        <v>7303.9037644018208</v>
      </c>
      <c r="D80" s="17">
        <v>7333.8526832130992</v>
      </c>
      <c r="E80" s="17">
        <v>7313.6373657536506</v>
      </c>
      <c r="F80" s="17">
        <v>7506.2162528571889</v>
      </c>
      <c r="G80" s="17">
        <v>7467.87283163963</v>
      </c>
      <c r="H80" s="17">
        <v>7425.3667547750501</v>
      </c>
      <c r="I80" s="17">
        <v>7700.8167306556979</v>
      </c>
      <c r="J80" s="17">
        <v>6610.7016189397091</v>
      </c>
      <c r="K80" s="17">
        <v>4713.0350327480455</v>
      </c>
      <c r="L80" s="17">
        <v>4909.588142529692</v>
      </c>
      <c r="M80" s="17">
        <v>5251.2565644914202</v>
      </c>
      <c r="N80" s="17">
        <v>4901.7321756643505</v>
      </c>
      <c r="O80" s="17">
        <v>5268.2590096373397</v>
      </c>
      <c r="P80" s="17">
        <v>5498.5167232690601</v>
      </c>
      <c r="Q80" s="17">
        <v>5680.3488084113187</v>
      </c>
      <c r="R80" s="17">
        <v>5407.3864872169206</v>
      </c>
      <c r="S80" s="17">
        <v>5245.1809757210021</v>
      </c>
      <c r="T80" s="17">
        <v>5259.1624544544275</v>
      </c>
      <c r="U80" s="17">
        <v>5262.3326316504235</v>
      </c>
      <c r="V80" s="17">
        <v>5229.5111885368315</v>
      </c>
      <c r="W80" s="17">
        <v>5237.8196403756638</v>
      </c>
      <c r="X80" s="17">
        <v>5295.1725819926869</v>
      </c>
      <c r="Y80" s="17">
        <v>5279.5442144009166</v>
      </c>
      <c r="Z80" s="17">
        <v>5294.8963404224914</v>
      </c>
      <c r="AA80" s="17">
        <v>5333.0174944029477</v>
      </c>
      <c r="AB80" s="17">
        <v>5398.41790995662</v>
      </c>
      <c r="AC80" s="17">
        <v>5457.6683804230606</v>
      </c>
      <c r="AD80" s="17">
        <v>5514.9803645667798</v>
      </c>
      <c r="AE80" s="17">
        <v>5560.1744097056589</v>
      </c>
      <c r="AF80" s="17">
        <v>5572.7366507690112</v>
      </c>
      <c r="AG80" s="17">
        <v>5586.0336083054526</v>
      </c>
      <c r="AH80" s="17">
        <v>5599.1427804121668</v>
      </c>
      <c r="AI80" s="17">
        <v>5537.0855316288571</v>
      </c>
      <c r="AJ80" s="17">
        <v>5440.70093824184</v>
      </c>
      <c r="AK80" s="17">
        <v>5315.5465551850994</v>
      </c>
      <c r="AL80" s="17">
        <v>5262.1563989807373</v>
      </c>
      <c r="AM80" s="17">
        <v>5078.6265600760808</v>
      </c>
      <c r="AN80" s="17">
        <v>4851.7485354826058</v>
      </c>
      <c r="AO80" s="17">
        <v>4660.2493357390476</v>
      </c>
      <c r="AP80" s="17">
        <v>4455.2623863237122</v>
      </c>
      <c r="AQ80" s="17">
        <v>4303.7572281190623</v>
      </c>
      <c r="AR80" s="17">
        <v>4200.8901986607925</v>
      </c>
      <c r="AS80" s="17">
        <v>4000.1024668477821</v>
      </c>
      <c r="AT80" s="17">
        <v>3811.6132583415465</v>
      </c>
      <c r="AU80" s="17">
        <v>3775.7912940632068</v>
      </c>
      <c r="AV80" s="17">
        <v>3674.5757639090493</v>
      </c>
      <c r="AW80" s="17">
        <v>3319.8533655800811</v>
      </c>
      <c r="AX80" s="17">
        <v>3285.5942559063478</v>
      </c>
      <c r="AY80" s="17">
        <v>2906.0428559805382</v>
      </c>
      <c r="AZ80" s="17">
        <v>2756.1021468630588</v>
      </c>
    </row>
    <row r="81" spans="1:52" ht="12" customHeight="1" x14ac:dyDescent="0.2">
      <c r="A81" s="23" t="s">
        <v>31</v>
      </c>
      <c r="B81" s="17">
        <v>672.21741189238435</v>
      </c>
      <c r="C81" s="17">
        <v>696.11621526109354</v>
      </c>
      <c r="D81" s="17">
        <v>705.80755671786164</v>
      </c>
      <c r="E81" s="17">
        <v>782.60662880182679</v>
      </c>
      <c r="F81" s="17">
        <v>845.47055967536994</v>
      </c>
      <c r="G81" s="17">
        <v>810.96353593411811</v>
      </c>
      <c r="H81" s="17">
        <v>835.10589294813201</v>
      </c>
      <c r="I81" s="17">
        <v>858.38187023938838</v>
      </c>
      <c r="J81" s="17">
        <v>789.51903398997035</v>
      </c>
      <c r="K81" s="17">
        <v>608.09016475528472</v>
      </c>
      <c r="L81" s="17">
        <v>676.77365129315558</v>
      </c>
      <c r="M81" s="17">
        <v>677.85744060802222</v>
      </c>
      <c r="N81" s="17">
        <v>779.82357543718808</v>
      </c>
      <c r="O81" s="17">
        <v>774.54737203725244</v>
      </c>
      <c r="P81" s="17">
        <v>700.49685862356887</v>
      </c>
      <c r="Q81" s="17">
        <v>606.52437714725318</v>
      </c>
      <c r="R81" s="17">
        <v>572.32266736323379</v>
      </c>
      <c r="S81" s="17">
        <v>559.49371989922281</v>
      </c>
      <c r="T81" s="17">
        <v>562.73340090479769</v>
      </c>
      <c r="U81" s="17">
        <v>557.73728237000194</v>
      </c>
      <c r="V81" s="17">
        <v>555.88043036892441</v>
      </c>
      <c r="W81" s="17">
        <v>561.7749755672146</v>
      </c>
      <c r="X81" s="17">
        <v>571.73808349115336</v>
      </c>
      <c r="Y81" s="17">
        <v>577.91373052415349</v>
      </c>
      <c r="Z81" s="17">
        <v>585.47004477698954</v>
      </c>
      <c r="AA81" s="17">
        <v>595.78748150288095</v>
      </c>
      <c r="AB81" s="17">
        <v>611.11076272863852</v>
      </c>
      <c r="AC81" s="17">
        <v>626.04389023299473</v>
      </c>
      <c r="AD81" s="17">
        <v>642.54255758667534</v>
      </c>
      <c r="AE81" s="17">
        <v>658.9309078155444</v>
      </c>
      <c r="AF81" s="17">
        <v>670.79503461823163</v>
      </c>
      <c r="AG81" s="17">
        <v>685.30056316996695</v>
      </c>
      <c r="AH81" s="17">
        <v>697.83870647216804</v>
      </c>
      <c r="AI81" s="17">
        <v>708.89556477192184</v>
      </c>
      <c r="AJ81" s="17">
        <v>715.03716375806437</v>
      </c>
      <c r="AK81" s="17">
        <v>719.23670926823775</v>
      </c>
      <c r="AL81" s="17">
        <v>726.76421347255075</v>
      </c>
      <c r="AM81" s="17">
        <v>724.2849546080646</v>
      </c>
      <c r="AN81" s="17">
        <v>720.65353429769232</v>
      </c>
      <c r="AO81" s="17">
        <v>716.99491444981845</v>
      </c>
      <c r="AP81" s="17">
        <v>713.12886965304358</v>
      </c>
      <c r="AQ81" s="17">
        <v>718.72307149828362</v>
      </c>
      <c r="AR81" s="17">
        <v>720.19794688939362</v>
      </c>
      <c r="AS81" s="17">
        <v>721.50070422800582</v>
      </c>
      <c r="AT81" s="17">
        <v>716.35393718632133</v>
      </c>
      <c r="AU81" s="17">
        <v>715.73342070311458</v>
      </c>
      <c r="AV81" s="17">
        <v>720.23602340984883</v>
      </c>
      <c r="AW81" s="17">
        <v>707.63081825646896</v>
      </c>
      <c r="AX81" s="17">
        <v>684.24589755408931</v>
      </c>
      <c r="AY81" s="17">
        <v>686.29406253884281</v>
      </c>
      <c r="AZ81" s="17">
        <v>669.0086731922022</v>
      </c>
    </row>
    <row r="82" spans="1:52" ht="12" customHeight="1" x14ac:dyDescent="0.2">
      <c r="A82" s="23" t="s">
        <v>32</v>
      </c>
      <c r="B82" s="17">
        <v>369.14116713346237</v>
      </c>
      <c r="C82" s="17">
        <v>426.017295824879</v>
      </c>
      <c r="D82" s="17">
        <v>417.82966684430414</v>
      </c>
      <c r="E82" s="17">
        <v>409.4989210236223</v>
      </c>
      <c r="F82" s="17">
        <v>430.77579502063998</v>
      </c>
      <c r="G82" s="17">
        <v>465.38398047995105</v>
      </c>
      <c r="H82" s="17">
        <v>455.82579054571499</v>
      </c>
      <c r="I82" s="17">
        <v>450.06843931144806</v>
      </c>
      <c r="J82" s="17">
        <v>448.68796235724847</v>
      </c>
      <c r="K82" s="17">
        <v>359.21179234280936</v>
      </c>
      <c r="L82" s="17">
        <v>397.82379845181867</v>
      </c>
      <c r="M82" s="17">
        <v>415.23108046993207</v>
      </c>
      <c r="N82" s="17">
        <v>380.02474281224386</v>
      </c>
      <c r="O82" s="17">
        <v>387.32487923500469</v>
      </c>
      <c r="P82" s="17">
        <v>363.10405641500461</v>
      </c>
      <c r="Q82" s="17">
        <v>351.13069030500463</v>
      </c>
      <c r="R82" s="17">
        <v>327.9619022981326</v>
      </c>
      <c r="S82" s="17">
        <v>318.37338790264641</v>
      </c>
      <c r="T82" s="17">
        <v>320.74802837013453</v>
      </c>
      <c r="U82" s="17">
        <v>318.46600012192016</v>
      </c>
      <c r="V82" s="17">
        <v>316.72592693100717</v>
      </c>
      <c r="W82" s="17">
        <v>319.56234000302663</v>
      </c>
      <c r="X82" s="17">
        <v>324.58981145347946</v>
      </c>
      <c r="Y82" s="17">
        <v>327.22364341566947</v>
      </c>
      <c r="Z82" s="17">
        <v>330.95510396448981</v>
      </c>
      <c r="AA82" s="17">
        <v>336.40935742437927</v>
      </c>
      <c r="AB82" s="17">
        <v>343.6467151994114</v>
      </c>
      <c r="AC82" s="17">
        <v>352.59496591968212</v>
      </c>
      <c r="AD82" s="17">
        <v>361.35228687006725</v>
      </c>
      <c r="AE82" s="17">
        <v>368.96528034125731</v>
      </c>
      <c r="AF82" s="17">
        <v>376.36669351021135</v>
      </c>
      <c r="AG82" s="17">
        <v>383.71640504625145</v>
      </c>
      <c r="AH82" s="17">
        <v>390.37554662671477</v>
      </c>
      <c r="AI82" s="17">
        <v>395.67759951452314</v>
      </c>
      <c r="AJ82" s="17">
        <v>396.78388889629969</v>
      </c>
      <c r="AK82" s="17">
        <v>395.94689600970156</v>
      </c>
      <c r="AL82" s="17">
        <v>398.78981303871183</v>
      </c>
      <c r="AM82" s="17">
        <v>390.93998045063086</v>
      </c>
      <c r="AN82" s="17">
        <v>382.73887996039542</v>
      </c>
      <c r="AO82" s="17">
        <v>372.00036607860562</v>
      </c>
      <c r="AP82" s="17">
        <v>364.32673426913345</v>
      </c>
      <c r="AQ82" s="17">
        <v>365.34453200800908</v>
      </c>
      <c r="AR82" s="17">
        <v>358.52819718267472</v>
      </c>
      <c r="AS82" s="17">
        <v>354.59593980119854</v>
      </c>
      <c r="AT82" s="17">
        <v>341.49746179266299</v>
      </c>
      <c r="AU82" s="17">
        <v>342.12811397090672</v>
      </c>
      <c r="AV82" s="17">
        <v>337.33836497813235</v>
      </c>
      <c r="AW82" s="17">
        <v>316.9693461225263</v>
      </c>
      <c r="AX82" s="17">
        <v>319.03429812212124</v>
      </c>
      <c r="AY82" s="17">
        <v>305.6339115428018</v>
      </c>
      <c r="AZ82" s="17">
        <v>295.55417687847125</v>
      </c>
    </row>
    <row r="83" spans="1:52" ht="12" customHeight="1" x14ac:dyDescent="0.2">
      <c r="A83" s="24" t="s">
        <v>72</v>
      </c>
      <c r="B83" s="25">
        <v>577.57288769244053</v>
      </c>
      <c r="C83" s="25">
        <v>554.59395568196464</v>
      </c>
      <c r="D83" s="25">
        <v>1086.1840897946201</v>
      </c>
      <c r="E83" s="25">
        <v>1090.4440541427148</v>
      </c>
      <c r="F83" s="25">
        <v>1864.9206578288447</v>
      </c>
      <c r="G83" s="25">
        <v>516.12834941024937</v>
      </c>
      <c r="H83" s="25">
        <v>480.34284041103058</v>
      </c>
      <c r="I83" s="25">
        <v>456.00911663495549</v>
      </c>
      <c r="J83" s="25">
        <v>704.01540951224445</v>
      </c>
      <c r="K83" s="25">
        <v>393.58820671538024</v>
      </c>
      <c r="L83" s="25">
        <v>1110.2576982299859</v>
      </c>
      <c r="M83" s="25">
        <v>750.94460924009252</v>
      </c>
      <c r="N83" s="25">
        <v>690.46930399789733</v>
      </c>
      <c r="O83" s="25">
        <v>627.92245792005303</v>
      </c>
      <c r="P83" s="25">
        <v>799.82472358509688</v>
      </c>
      <c r="Q83" s="25">
        <v>305.26245730909017</v>
      </c>
      <c r="R83" s="25">
        <v>307.33658859735681</v>
      </c>
      <c r="S83" s="25">
        <v>308.0724265006798</v>
      </c>
      <c r="T83" s="25">
        <v>311.43133794702203</v>
      </c>
      <c r="U83" s="25">
        <v>312.04592451259481</v>
      </c>
      <c r="V83" s="25">
        <v>314.07802555320387</v>
      </c>
      <c r="W83" s="25">
        <v>317.01585342175832</v>
      </c>
      <c r="X83" s="25">
        <v>320.85096723930349</v>
      </c>
      <c r="Y83" s="25">
        <v>324.3700607126915</v>
      </c>
      <c r="Z83" s="25">
        <v>327.8800094297747</v>
      </c>
      <c r="AA83" s="25">
        <v>331.84017724342215</v>
      </c>
      <c r="AB83" s="25">
        <v>335.78721722264481</v>
      </c>
      <c r="AC83" s="25">
        <v>340.87808859205524</v>
      </c>
      <c r="AD83" s="25">
        <v>345.69834655538853</v>
      </c>
      <c r="AE83" s="25">
        <v>350.34788845653816</v>
      </c>
      <c r="AF83" s="25">
        <v>354.91382634727296</v>
      </c>
      <c r="AG83" s="25">
        <v>359.32505733709019</v>
      </c>
      <c r="AH83" s="25">
        <v>363.61415842609176</v>
      </c>
      <c r="AI83" s="25">
        <v>368.37685734580572</v>
      </c>
      <c r="AJ83" s="25">
        <v>372.84392392408864</v>
      </c>
      <c r="AK83" s="25">
        <v>377.27576382151432</v>
      </c>
      <c r="AL83" s="25">
        <v>381.6895241245652</v>
      </c>
      <c r="AM83" s="25">
        <v>386.11425484258746</v>
      </c>
      <c r="AN83" s="25">
        <v>390.52897166981143</v>
      </c>
      <c r="AO83" s="25">
        <v>394.9299444285619</v>
      </c>
      <c r="AP83" s="25">
        <v>399.30383351378674</v>
      </c>
      <c r="AQ83" s="25">
        <v>403.65169375501824</v>
      </c>
      <c r="AR83" s="25">
        <v>407.97088472669344</v>
      </c>
      <c r="AS83" s="25">
        <v>412.33851726724674</v>
      </c>
      <c r="AT83" s="25">
        <v>416.82916970775642</v>
      </c>
      <c r="AU83" s="25">
        <v>421.41952885445971</v>
      </c>
      <c r="AV83" s="25">
        <v>425.95616337394307</v>
      </c>
      <c r="AW83" s="25">
        <v>430.61849516686249</v>
      </c>
      <c r="AX83" s="25">
        <v>435.56120209503666</v>
      </c>
      <c r="AY83" s="25">
        <v>440.39144613423213</v>
      </c>
      <c r="AZ83" s="25">
        <v>445.23874260932411</v>
      </c>
    </row>
    <row r="84" spans="1:52" ht="12" customHeight="1" x14ac:dyDescent="0.2">
      <c r="A84" s="29" t="s">
        <v>73</v>
      </c>
      <c r="B84" s="30">
        <v>5876.8035936035376</v>
      </c>
      <c r="C84" s="30">
        <v>6107.4148681875195</v>
      </c>
      <c r="D84" s="30">
        <v>5790.8154372166418</v>
      </c>
      <c r="E84" s="30">
        <v>5491.0131379696959</v>
      </c>
      <c r="F84" s="30">
        <v>5466.2701943390412</v>
      </c>
      <c r="G84" s="30">
        <v>6012.6040451769113</v>
      </c>
      <c r="H84" s="30">
        <v>5142.7300624752652</v>
      </c>
      <c r="I84" s="30">
        <v>5330.4299376440213</v>
      </c>
      <c r="J84" s="30">
        <v>4626.9249117473282</v>
      </c>
      <c r="K84" s="30">
        <v>4820.3195430611659</v>
      </c>
      <c r="L84" s="30">
        <v>4694.6356668898597</v>
      </c>
      <c r="M84" s="30">
        <v>4396.4475592395384</v>
      </c>
      <c r="N84" s="30">
        <v>3719.5666176116956</v>
      </c>
      <c r="O84" s="30">
        <v>4124.0085843707193</v>
      </c>
      <c r="P84" s="30">
        <v>4347.8782348345321</v>
      </c>
      <c r="Q84" s="30">
        <v>4560.0005569838813</v>
      </c>
      <c r="R84" s="30">
        <v>4630.860472095359</v>
      </c>
      <c r="S84" s="30">
        <v>4499.1306418560644</v>
      </c>
      <c r="T84" s="30">
        <v>4417.8233032517719</v>
      </c>
      <c r="U84" s="30">
        <v>4305.1770170092386</v>
      </c>
      <c r="V84" s="30">
        <v>4290.383365357975</v>
      </c>
      <c r="W84" s="30">
        <v>4303.5154272628606</v>
      </c>
      <c r="X84" s="30">
        <v>4313.8820695016884</v>
      </c>
      <c r="Y84" s="30">
        <v>4309.468624992197</v>
      </c>
      <c r="Z84" s="30">
        <v>4298.7185694459749</v>
      </c>
      <c r="AA84" s="30">
        <v>4296.2878510486207</v>
      </c>
      <c r="AB84" s="30">
        <v>4309.9559059284411</v>
      </c>
      <c r="AC84" s="30">
        <v>4350.0692103480014</v>
      </c>
      <c r="AD84" s="30">
        <v>4365.4313977539859</v>
      </c>
      <c r="AE84" s="30">
        <v>4409.6248321580988</v>
      </c>
      <c r="AF84" s="30">
        <v>4488.1541000030475</v>
      </c>
      <c r="AG84" s="30">
        <v>4541.6041126867494</v>
      </c>
      <c r="AH84" s="30">
        <v>4562.5024677142519</v>
      </c>
      <c r="AI84" s="30">
        <v>4586.9479786342181</v>
      </c>
      <c r="AJ84" s="30">
        <v>4603.7304532181079</v>
      </c>
      <c r="AK84" s="30">
        <v>4593.6053397241158</v>
      </c>
      <c r="AL84" s="30">
        <v>4593.1938131327661</v>
      </c>
      <c r="AM84" s="30">
        <v>4585.2657140879464</v>
      </c>
      <c r="AN84" s="30">
        <v>4583.776490087891</v>
      </c>
      <c r="AO84" s="30">
        <v>4573.9091971154694</v>
      </c>
      <c r="AP84" s="30">
        <v>4564.1586924783223</v>
      </c>
      <c r="AQ84" s="30">
        <v>4548.6199487253361</v>
      </c>
      <c r="AR84" s="30">
        <v>4542.9599882381272</v>
      </c>
      <c r="AS84" s="30">
        <v>4523.6891433266583</v>
      </c>
      <c r="AT84" s="30">
        <v>4515.5409635610695</v>
      </c>
      <c r="AU84" s="30">
        <v>4505.3385621516054</v>
      </c>
      <c r="AV84" s="30">
        <v>4499.1023868374368</v>
      </c>
      <c r="AW84" s="30">
        <v>4480.2419722493096</v>
      </c>
      <c r="AX84" s="30">
        <v>4459.1713862008173</v>
      </c>
      <c r="AY84" s="30">
        <v>4440.1971339187539</v>
      </c>
      <c r="AZ84" s="30">
        <v>4409.1322439608575</v>
      </c>
    </row>
    <row r="85" spans="1:52" ht="12" customHeight="1" x14ac:dyDescent="0.2">
      <c r="A85" s="31" t="s">
        <v>74</v>
      </c>
      <c r="B85" s="32">
        <v>1040.1145963583049</v>
      </c>
      <c r="C85" s="32">
        <v>1001.820629235061</v>
      </c>
      <c r="D85" s="32">
        <v>1076.8379165268107</v>
      </c>
      <c r="E85" s="32">
        <v>1215.5781668295451</v>
      </c>
      <c r="F85" s="32">
        <v>1169.9783186579575</v>
      </c>
      <c r="G85" s="32">
        <v>1050.9767737310654</v>
      </c>
      <c r="H85" s="32">
        <v>1101.7681309387856</v>
      </c>
      <c r="I85" s="32">
        <v>1249.493270759973</v>
      </c>
      <c r="J85" s="32">
        <v>1039.4108559631702</v>
      </c>
      <c r="K85" s="32">
        <v>1275.5514651280967</v>
      </c>
      <c r="L85" s="32">
        <v>1247.3906527810998</v>
      </c>
      <c r="M85" s="32">
        <v>1385.6454975132262</v>
      </c>
      <c r="N85" s="32">
        <v>1160.9756167551252</v>
      </c>
      <c r="O85" s="32">
        <v>1286.2330450811228</v>
      </c>
      <c r="P85" s="32">
        <v>1139.81384937898</v>
      </c>
      <c r="Q85" s="32">
        <v>1192.6652705316569</v>
      </c>
      <c r="R85" s="32">
        <v>1104.4973788441566</v>
      </c>
      <c r="S85" s="32">
        <v>1102.9196247591244</v>
      </c>
      <c r="T85" s="32">
        <v>1108.7720391923242</v>
      </c>
      <c r="U85" s="32">
        <v>1108.9334983457395</v>
      </c>
      <c r="V85" s="32">
        <v>1102.4150903675759</v>
      </c>
      <c r="W85" s="32">
        <v>1097.0227945451727</v>
      </c>
      <c r="X85" s="32">
        <v>1104.0751609263514</v>
      </c>
      <c r="Y85" s="32">
        <v>1110.2218343508428</v>
      </c>
      <c r="Z85" s="32">
        <v>1113.6865011955633</v>
      </c>
      <c r="AA85" s="32">
        <v>1102.4197231527585</v>
      </c>
      <c r="AB85" s="32">
        <v>1109.7605794950655</v>
      </c>
      <c r="AC85" s="32">
        <v>1118.8279832491494</v>
      </c>
      <c r="AD85" s="32">
        <v>1126.1066981267254</v>
      </c>
      <c r="AE85" s="32">
        <v>1127.6872794488145</v>
      </c>
      <c r="AF85" s="32">
        <v>1114.185856667915</v>
      </c>
      <c r="AG85" s="32">
        <v>1098.3073025672854</v>
      </c>
      <c r="AH85" s="32">
        <v>1091.6813576427426</v>
      </c>
      <c r="AI85" s="32">
        <v>1075.7923504613157</v>
      </c>
      <c r="AJ85" s="32">
        <v>1074.408663767598</v>
      </c>
      <c r="AK85" s="32">
        <v>1044.758762564079</v>
      </c>
      <c r="AL85" s="32">
        <v>1056.3052791815505</v>
      </c>
      <c r="AM85" s="32">
        <v>1067.7823730440173</v>
      </c>
      <c r="AN85" s="32">
        <v>1079.3278844523293</v>
      </c>
      <c r="AO85" s="32">
        <v>1086.6396513910768</v>
      </c>
      <c r="AP85" s="32">
        <v>1087.5444795563969</v>
      </c>
      <c r="AQ85" s="32">
        <v>1091.2391588401065</v>
      </c>
      <c r="AR85" s="32">
        <v>1093.1097481242819</v>
      </c>
      <c r="AS85" s="32">
        <v>1090.5692242837845</v>
      </c>
      <c r="AT85" s="32">
        <v>1094.1800440181009</v>
      </c>
      <c r="AU85" s="32">
        <v>1089.5846025329338</v>
      </c>
      <c r="AV85" s="32">
        <v>1094.6053594491943</v>
      </c>
      <c r="AW85" s="32">
        <v>1103.6470726314592</v>
      </c>
      <c r="AX85" s="32">
        <v>1113.3567677761064</v>
      </c>
      <c r="AY85" s="32">
        <v>1122.6951056134328</v>
      </c>
      <c r="AZ85" s="32">
        <v>1128.38505182263</v>
      </c>
    </row>
    <row r="86" spans="1:52" ht="12" customHeight="1" x14ac:dyDescent="0.2">
      <c r="A86" s="33" t="s">
        <v>75</v>
      </c>
      <c r="B86" s="34">
        <v>539.90080678261904</v>
      </c>
      <c r="C86" s="34">
        <v>546.62326036757077</v>
      </c>
      <c r="D86" s="34">
        <v>525.467289313175</v>
      </c>
      <c r="E86" s="34">
        <v>505.40437989807003</v>
      </c>
      <c r="F86" s="34">
        <v>465.19460073901979</v>
      </c>
      <c r="G86" s="34">
        <v>408.9865639980527</v>
      </c>
      <c r="H86" s="34">
        <v>294.42751343273733</v>
      </c>
      <c r="I86" s="34">
        <v>354.60960092447891</v>
      </c>
      <c r="J86" s="34">
        <v>305.74389735121503</v>
      </c>
      <c r="K86" s="34">
        <v>301.09569850323004</v>
      </c>
      <c r="L86" s="34">
        <v>299.5660843187635</v>
      </c>
      <c r="M86" s="34">
        <v>290.13940576356248</v>
      </c>
      <c r="N86" s="34">
        <v>288.42567747743124</v>
      </c>
      <c r="O86" s="34">
        <v>294.48507238614565</v>
      </c>
      <c r="P86" s="34">
        <v>289.50574023577138</v>
      </c>
      <c r="Q86" s="34">
        <v>281.84659768207104</v>
      </c>
      <c r="R86" s="34">
        <v>276.3244487294694</v>
      </c>
      <c r="S86" s="34">
        <v>275.05967227390704</v>
      </c>
      <c r="T86" s="34">
        <v>275.52462621410115</v>
      </c>
      <c r="U86" s="34">
        <v>275.94922561014562</v>
      </c>
      <c r="V86" s="34">
        <v>276.58939864182094</v>
      </c>
      <c r="W86" s="34">
        <v>277.21282854310203</v>
      </c>
      <c r="X86" s="34">
        <v>277.68128181797556</v>
      </c>
      <c r="Y86" s="34">
        <v>277.79127608938018</v>
      </c>
      <c r="Z86" s="34">
        <v>277.2841429973347</v>
      </c>
      <c r="AA86" s="34">
        <v>276.27468539410188</v>
      </c>
      <c r="AB86" s="34">
        <v>274.41846778102899</v>
      </c>
      <c r="AC86" s="34">
        <v>272.21274771432189</v>
      </c>
      <c r="AD86" s="34">
        <v>269.87836056786097</v>
      </c>
      <c r="AE86" s="34">
        <v>267.48907884401166</v>
      </c>
      <c r="AF86" s="34">
        <v>265.10373680736683</v>
      </c>
      <c r="AG86" s="34">
        <v>262.67236455145172</v>
      </c>
      <c r="AH86" s="34">
        <v>260.15338895442136</v>
      </c>
      <c r="AI86" s="34">
        <v>257.52940351369455</v>
      </c>
      <c r="AJ86" s="34">
        <v>254.83416163722495</v>
      </c>
      <c r="AK86" s="34">
        <v>252.1165130771698</v>
      </c>
      <c r="AL86" s="34">
        <v>249.37006130871066</v>
      </c>
      <c r="AM86" s="34">
        <v>246.55295811696564</v>
      </c>
      <c r="AN86" s="34">
        <v>243.70334966231198</v>
      </c>
      <c r="AO86" s="34">
        <v>240.79751585527595</v>
      </c>
      <c r="AP86" s="34">
        <v>237.84849588144428</v>
      </c>
      <c r="AQ86" s="34">
        <v>234.83855865072061</v>
      </c>
      <c r="AR86" s="34">
        <v>231.79060925428115</v>
      </c>
      <c r="AS86" s="34">
        <v>228.7250901518151</v>
      </c>
      <c r="AT86" s="34">
        <v>225.66022353154997</v>
      </c>
      <c r="AU86" s="34">
        <v>222.24718405077127</v>
      </c>
      <c r="AV86" s="34">
        <v>218.62518105827829</v>
      </c>
      <c r="AW86" s="34">
        <v>215.21124261102483</v>
      </c>
      <c r="AX86" s="34">
        <v>211.89747480711506</v>
      </c>
      <c r="AY86" s="34">
        <v>208.66952148324805</v>
      </c>
      <c r="AZ86" s="34">
        <v>205.51320676175217</v>
      </c>
    </row>
    <row r="87" spans="1:52" ht="12" customHeight="1" x14ac:dyDescent="0.2">
      <c r="A87" s="38"/>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ht="12" customHeight="1" x14ac:dyDescent="0.2">
      <c r="A88" s="39" t="s">
        <v>76</v>
      </c>
      <c r="B88" s="40">
        <v>6531.168899999986</v>
      </c>
      <c r="C88" s="40">
        <v>6981.0112861200005</v>
      </c>
      <c r="D88" s="40">
        <v>6017.5117944000012</v>
      </c>
      <c r="E88" s="40">
        <v>5535.6081836400017</v>
      </c>
      <c r="F88" s="40">
        <v>6544.1117730722763</v>
      </c>
      <c r="G88" s="40">
        <v>6429.6795000000102</v>
      </c>
      <c r="H88" s="40">
        <v>7355.1027034800018</v>
      </c>
      <c r="I88" s="40">
        <v>7418.4686654399993</v>
      </c>
      <c r="J88" s="40">
        <v>10834.305870600005</v>
      </c>
      <c r="K88" s="40">
        <v>10322.101550880001</v>
      </c>
      <c r="L88" s="40">
        <v>8745.0329999999976</v>
      </c>
      <c r="M88" s="40">
        <v>9752.846700000011</v>
      </c>
      <c r="N88" s="40">
        <v>8347.9814999999944</v>
      </c>
      <c r="O88" s="40">
        <v>8527.5660000000044</v>
      </c>
      <c r="P88" s="40">
        <v>8876.5887000000112</v>
      </c>
      <c r="Q88" s="40">
        <v>7636.4991000000036</v>
      </c>
      <c r="R88" s="40">
        <v>7723.4753808964224</v>
      </c>
      <c r="S88" s="40">
        <v>7789.880859237086</v>
      </c>
      <c r="T88" s="40">
        <v>7848.4958758190442</v>
      </c>
      <c r="U88" s="40">
        <v>7894.5904142707104</v>
      </c>
      <c r="V88" s="40">
        <v>7940.3225395450909</v>
      </c>
      <c r="W88" s="40">
        <v>7979.3763852065031</v>
      </c>
      <c r="X88" s="40">
        <v>8021.3051116760753</v>
      </c>
      <c r="Y88" s="40">
        <v>8072.9197919664402</v>
      </c>
      <c r="Z88" s="40">
        <v>8124.6660348933765</v>
      </c>
      <c r="AA88" s="40">
        <v>8192.4669630891258</v>
      </c>
      <c r="AB88" s="40">
        <v>8263.4137522584188</v>
      </c>
      <c r="AC88" s="40">
        <v>8348.3431019114105</v>
      </c>
      <c r="AD88" s="40">
        <v>8435.1493394239187</v>
      </c>
      <c r="AE88" s="40">
        <v>8510.5605807002812</v>
      </c>
      <c r="AF88" s="40">
        <v>8587.5962447897055</v>
      </c>
      <c r="AG88" s="40">
        <v>8673.9789019087802</v>
      </c>
      <c r="AH88" s="40">
        <v>8750.6727570973053</v>
      </c>
      <c r="AI88" s="40">
        <v>8828.2730777845718</v>
      </c>
      <c r="AJ88" s="40">
        <v>8910.0912778360234</v>
      </c>
      <c r="AK88" s="40">
        <v>8993.8937984409804</v>
      </c>
      <c r="AL88" s="40">
        <v>9064.521684275489</v>
      </c>
      <c r="AM88" s="40">
        <v>9141.1718590346263</v>
      </c>
      <c r="AN88" s="40">
        <v>9212.8649793164041</v>
      </c>
      <c r="AO88" s="40">
        <v>9294.6893522760656</v>
      </c>
      <c r="AP88" s="40">
        <v>9375.811132608007</v>
      </c>
      <c r="AQ88" s="40">
        <v>9452.2637285011024</v>
      </c>
      <c r="AR88" s="40">
        <v>9519.5549437262089</v>
      </c>
      <c r="AS88" s="40">
        <v>9600.3218831663962</v>
      </c>
      <c r="AT88" s="40">
        <v>9625.2855442520977</v>
      </c>
      <c r="AU88" s="40">
        <v>9675.1415929083796</v>
      </c>
      <c r="AV88" s="40">
        <v>9756.7596895983697</v>
      </c>
      <c r="AW88" s="40">
        <v>9852.0889459024147</v>
      </c>
      <c r="AX88" s="40">
        <v>9935.8811621679215</v>
      </c>
      <c r="AY88" s="40">
        <v>10020.20079154407</v>
      </c>
      <c r="AZ88" s="40">
        <v>10077.867628305545</v>
      </c>
    </row>
  </sheetData>
  <pageMargins left="0.39370078740157483" right="0.39370078740157483" top="0.75196850393700787" bottom="0.39370078740157483" header="0.31496062992125984" footer="0.31496062992125984"/>
  <pageSetup paperSize="9" scale="25" fitToHeight="0" orientation="landscape"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45F3F-EB40-4E7C-A687-12877A515D88}">
  <dimension ref="A1:AZ86"/>
  <sheetViews>
    <sheetView zoomScaleNormal="100" workbookViewId="0">
      <pane ySplit="1" topLeftCell="A2" activePane="bottomLeft" state="frozen"/>
      <selection activeCell="J1" sqref="J1"/>
      <selection pane="bottomLeft" activeCell="A2" sqref="A2"/>
    </sheetView>
  </sheetViews>
  <sheetFormatPr defaultColWidth="9.109375" defaultRowHeight="10.199999999999999" x14ac:dyDescent="0.3"/>
  <cols>
    <col min="1" max="1" width="51.6640625" style="3" customWidth="1"/>
    <col min="2" max="21" width="9.6640625" style="26" hidden="1" customWidth="1"/>
    <col min="22" max="52" width="9.6640625" style="26" customWidth="1"/>
    <col min="53" max="16384" width="9.109375" style="3"/>
  </cols>
  <sheetData>
    <row r="1" spans="1:52" ht="12" customHeight="1" x14ac:dyDescent="0.3">
      <c r="A1" s="1" t="s">
        <v>77</v>
      </c>
      <c r="B1" s="2">
        <v>2000</v>
      </c>
      <c r="C1" s="2">
        <v>2001</v>
      </c>
      <c r="D1" s="2">
        <v>2002</v>
      </c>
      <c r="E1" s="2">
        <v>2003</v>
      </c>
      <c r="F1" s="2">
        <v>2004</v>
      </c>
      <c r="G1" s="2">
        <v>2005</v>
      </c>
      <c r="H1" s="2">
        <v>2006</v>
      </c>
      <c r="I1" s="2">
        <v>2007</v>
      </c>
      <c r="J1" s="2">
        <v>2008</v>
      </c>
      <c r="K1" s="2">
        <v>2009</v>
      </c>
      <c r="L1" s="2">
        <v>2010</v>
      </c>
      <c r="M1" s="2">
        <v>2011</v>
      </c>
      <c r="N1" s="2">
        <v>2012</v>
      </c>
      <c r="O1" s="2">
        <v>2013</v>
      </c>
      <c r="P1" s="2">
        <v>2014</v>
      </c>
      <c r="Q1" s="2">
        <v>2015</v>
      </c>
      <c r="R1" s="2">
        <v>2016</v>
      </c>
      <c r="S1" s="2">
        <v>2017</v>
      </c>
      <c r="T1" s="2">
        <v>2018</v>
      </c>
      <c r="U1" s="2">
        <v>2019</v>
      </c>
      <c r="V1" s="2">
        <v>2020</v>
      </c>
      <c r="W1" s="2">
        <v>2021</v>
      </c>
      <c r="X1" s="2">
        <v>2022</v>
      </c>
      <c r="Y1" s="2">
        <v>2023</v>
      </c>
      <c r="Z1" s="2">
        <v>2024</v>
      </c>
      <c r="AA1" s="2">
        <v>2025</v>
      </c>
      <c r="AB1" s="2">
        <v>2026</v>
      </c>
      <c r="AC1" s="2">
        <v>2027</v>
      </c>
      <c r="AD1" s="2">
        <v>2028</v>
      </c>
      <c r="AE1" s="2">
        <v>2029</v>
      </c>
      <c r="AF1" s="2">
        <v>2030</v>
      </c>
      <c r="AG1" s="2">
        <v>2031</v>
      </c>
      <c r="AH1" s="2">
        <v>2032</v>
      </c>
      <c r="AI1" s="2">
        <v>2033</v>
      </c>
      <c r="AJ1" s="2">
        <v>2034</v>
      </c>
      <c r="AK1" s="2">
        <v>2035</v>
      </c>
      <c r="AL1" s="2">
        <v>2036</v>
      </c>
      <c r="AM1" s="2">
        <v>2037</v>
      </c>
      <c r="AN1" s="2">
        <v>2038</v>
      </c>
      <c r="AO1" s="2">
        <v>2039</v>
      </c>
      <c r="AP1" s="2">
        <v>2040</v>
      </c>
      <c r="AQ1" s="2">
        <v>2041</v>
      </c>
      <c r="AR1" s="2">
        <v>2042</v>
      </c>
      <c r="AS1" s="2">
        <v>2043</v>
      </c>
      <c r="AT1" s="2">
        <v>2044</v>
      </c>
      <c r="AU1" s="2">
        <v>2045</v>
      </c>
      <c r="AV1" s="2">
        <v>2046</v>
      </c>
      <c r="AW1" s="2">
        <v>2047</v>
      </c>
      <c r="AX1" s="2">
        <v>2048</v>
      </c>
      <c r="AY1" s="2">
        <v>2049</v>
      </c>
      <c r="AZ1" s="2">
        <v>2050</v>
      </c>
    </row>
    <row r="2" spans="1:52" ht="12" customHeight="1" x14ac:dyDescent="0.3">
      <c r="A2" s="4" t="s">
        <v>1</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spans="1:52" ht="12" customHeight="1" x14ac:dyDescent="0.2">
      <c r="A3" s="6" t="s">
        <v>2</v>
      </c>
      <c r="B3" s="7">
        <v>4289361.4560373053</v>
      </c>
      <c r="C3" s="7">
        <v>4344153.9864540836</v>
      </c>
      <c r="D3" s="7">
        <v>4326133.8813156765</v>
      </c>
      <c r="E3" s="7">
        <v>4438587.422754921</v>
      </c>
      <c r="F3" s="7">
        <v>4456229.602789199</v>
      </c>
      <c r="G3" s="7">
        <v>4439933.8578083757</v>
      </c>
      <c r="H3" s="7">
        <v>4459947.7555361977</v>
      </c>
      <c r="I3" s="7">
        <v>4413490.1483775424</v>
      </c>
      <c r="J3" s="7">
        <v>4309767.4081869107</v>
      </c>
      <c r="K3" s="7">
        <v>3936185.6314206044</v>
      </c>
      <c r="L3" s="7">
        <v>4070329.0334627321</v>
      </c>
      <c r="M3" s="7">
        <v>3922313.1204682579</v>
      </c>
      <c r="N3" s="7">
        <v>3878720.2523724353</v>
      </c>
      <c r="O3" s="7">
        <v>3790492.2561066579</v>
      </c>
      <c r="P3" s="7">
        <v>3619279.9170345911</v>
      </c>
      <c r="Q3" s="7">
        <v>3657992.0813323432</v>
      </c>
      <c r="R3" s="7">
        <v>3637865.9015786783</v>
      </c>
      <c r="S3" s="7">
        <v>3634870.7395283575</v>
      </c>
      <c r="T3" s="7">
        <v>3566358.7255224935</v>
      </c>
      <c r="U3" s="7">
        <v>3503227.5098862755</v>
      </c>
      <c r="V3" s="7">
        <v>3440075.5715210633</v>
      </c>
      <c r="W3" s="7">
        <v>3410141.0021138489</v>
      </c>
      <c r="X3" s="7">
        <v>3390135.7313771821</v>
      </c>
      <c r="Y3" s="7">
        <v>3370051.1855115863</v>
      </c>
      <c r="Z3" s="7">
        <v>3325782.9695431315</v>
      </c>
      <c r="AA3" s="7">
        <v>3288670.4097278561</v>
      </c>
      <c r="AB3" s="7">
        <v>3266426.4818689134</v>
      </c>
      <c r="AC3" s="7">
        <v>3234035.375558624</v>
      </c>
      <c r="AD3" s="7">
        <v>3225405.0646288954</v>
      </c>
      <c r="AE3" s="7">
        <v>3196701.7329313052</v>
      </c>
      <c r="AF3" s="7">
        <v>3151414.3430407518</v>
      </c>
      <c r="AG3" s="7">
        <v>3114445.0487150089</v>
      </c>
      <c r="AH3" s="7">
        <v>3065608.2505641025</v>
      </c>
      <c r="AI3" s="7">
        <v>3021956.643298456</v>
      </c>
      <c r="AJ3" s="7">
        <v>2960337.3595663845</v>
      </c>
      <c r="AK3" s="7">
        <v>2911805.9587742249</v>
      </c>
      <c r="AL3" s="7">
        <v>2871583.1718241405</v>
      </c>
      <c r="AM3" s="7">
        <v>2808873.4799264763</v>
      </c>
      <c r="AN3" s="7">
        <v>2757378.6639728113</v>
      </c>
      <c r="AO3" s="7">
        <v>2701542.4090979993</v>
      </c>
      <c r="AP3" s="7">
        <v>2643246.7406375916</v>
      </c>
      <c r="AQ3" s="7">
        <v>2596139.4220567918</v>
      </c>
      <c r="AR3" s="7">
        <v>2547339.1979247252</v>
      </c>
      <c r="AS3" s="7">
        <v>2495618.2794831935</v>
      </c>
      <c r="AT3" s="7">
        <v>2437758.8246644097</v>
      </c>
      <c r="AU3" s="7">
        <v>2385661.4238247038</v>
      </c>
      <c r="AV3" s="7">
        <v>2338685.6355418176</v>
      </c>
      <c r="AW3" s="7">
        <v>2274624.4217207259</v>
      </c>
      <c r="AX3" s="7">
        <v>2230456.1952505778</v>
      </c>
      <c r="AY3" s="7">
        <v>2176398.7066795467</v>
      </c>
      <c r="AZ3" s="7">
        <v>2120646.1902104486</v>
      </c>
    </row>
    <row r="4" spans="1:52" ht="12" customHeight="1" x14ac:dyDescent="0.2">
      <c r="A4" s="8" t="s">
        <v>3</v>
      </c>
      <c r="B4" s="9">
        <v>1400249.4878724443</v>
      </c>
      <c r="C4" s="9">
        <v>1430725.9578307148</v>
      </c>
      <c r="D4" s="9">
        <v>1453090.4643270138</v>
      </c>
      <c r="E4" s="9">
        <v>1509252.2033406023</v>
      </c>
      <c r="F4" s="9">
        <v>1498023.3680943232</v>
      </c>
      <c r="G4" s="9">
        <v>1488035.0714255488</v>
      </c>
      <c r="H4" s="9">
        <v>1517851.8721864251</v>
      </c>
      <c r="I4" s="9">
        <v>1527109.5090373042</v>
      </c>
      <c r="J4" s="9">
        <v>1448354.2431927889</v>
      </c>
      <c r="K4" s="9">
        <v>1319726.2198943838</v>
      </c>
      <c r="L4" s="9">
        <v>1357703.115993059</v>
      </c>
      <c r="M4" s="9">
        <v>1334987.5799105323</v>
      </c>
      <c r="N4" s="9">
        <v>1337935.0625709342</v>
      </c>
      <c r="O4" s="9">
        <v>1261602.5878170605</v>
      </c>
      <c r="P4" s="9">
        <v>1174919.6320037923</v>
      </c>
      <c r="Q4" s="9">
        <v>1166192.3961006368</v>
      </c>
      <c r="R4" s="9">
        <v>1106855.4439995643</v>
      </c>
      <c r="S4" s="9">
        <v>1085302.8454707593</v>
      </c>
      <c r="T4" s="9">
        <v>1031657.2507087012</v>
      </c>
      <c r="U4" s="9">
        <v>982809.96177226084</v>
      </c>
      <c r="V4" s="9">
        <v>936783.45752851793</v>
      </c>
      <c r="W4" s="9">
        <v>919858.27102920471</v>
      </c>
      <c r="X4" s="9">
        <v>916172.6960172815</v>
      </c>
      <c r="Y4" s="9">
        <v>916113.63489079569</v>
      </c>
      <c r="Z4" s="9">
        <v>895964.50185817503</v>
      </c>
      <c r="AA4" s="9">
        <v>874756.64545158471</v>
      </c>
      <c r="AB4" s="9">
        <v>860536.93544714258</v>
      </c>
      <c r="AC4" s="9">
        <v>834803.4402252807</v>
      </c>
      <c r="AD4" s="9">
        <v>831797.02333344216</v>
      </c>
      <c r="AE4" s="9">
        <v>804846.97063083446</v>
      </c>
      <c r="AF4" s="9">
        <v>765593.80895005295</v>
      </c>
      <c r="AG4" s="9">
        <v>731033.87297771371</v>
      </c>
      <c r="AH4" s="9">
        <v>695322.19830745994</v>
      </c>
      <c r="AI4" s="9">
        <v>670883.41973987001</v>
      </c>
      <c r="AJ4" s="9">
        <v>632023.56427599059</v>
      </c>
      <c r="AK4" s="9">
        <v>609716.23022868135</v>
      </c>
      <c r="AL4" s="9">
        <v>584947.22299552965</v>
      </c>
      <c r="AM4" s="9">
        <v>551482.741301934</v>
      </c>
      <c r="AN4" s="9">
        <v>530471.87904381356</v>
      </c>
      <c r="AO4" s="9">
        <v>504948.32901499543</v>
      </c>
      <c r="AP4" s="9">
        <v>478073.20423823211</v>
      </c>
      <c r="AQ4" s="9">
        <v>455672.2422081377</v>
      </c>
      <c r="AR4" s="9">
        <v>435393.10663868958</v>
      </c>
      <c r="AS4" s="9">
        <v>416271.59052764846</v>
      </c>
      <c r="AT4" s="9">
        <v>391142.4095679454</v>
      </c>
      <c r="AU4" s="9">
        <v>359051.50011242705</v>
      </c>
      <c r="AV4" s="9">
        <v>336975.92757464328</v>
      </c>
      <c r="AW4" s="9">
        <v>316668.95591907774</v>
      </c>
      <c r="AX4" s="9">
        <v>293819.41927007464</v>
      </c>
      <c r="AY4" s="9">
        <v>277118.50555516093</v>
      </c>
      <c r="AZ4" s="9">
        <v>256063.69305331365</v>
      </c>
    </row>
    <row r="5" spans="1:52" ht="12" customHeight="1" x14ac:dyDescent="0.2">
      <c r="A5" s="10" t="s">
        <v>4</v>
      </c>
      <c r="B5" s="11">
        <v>1347419.8828657591</v>
      </c>
      <c r="C5" s="11">
        <v>1376873.8577290324</v>
      </c>
      <c r="D5" s="11">
        <v>1401695.4393630519</v>
      </c>
      <c r="E5" s="11">
        <v>1448974.2390547274</v>
      </c>
      <c r="F5" s="11">
        <v>1444151.2795006156</v>
      </c>
      <c r="G5" s="11">
        <v>1438581.8447194821</v>
      </c>
      <c r="H5" s="11">
        <v>1471323.2455401316</v>
      </c>
      <c r="I5" s="11">
        <v>1481865.863028039</v>
      </c>
      <c r="J5" s="11">
        <v>1402666.0230736507</v>
      </c>
      <c r="K5" s="11">
        <v>1274829.5501116738</v>
      </c>
      <c r="L5" s="11">
        <v>1306633.5250447064</v>
      </c>
      <c r="M5" s="11">
        <v>1288545.3739088045</v>
      </c>
      <c r="N5" s="11">
        <v>1288527.3476821284</v>
      </c>
      <c r="O5" s="11">
        <v>1215773.0813057157</v>
      </c>
      <c r="P5" s="11">
        <v>1132866.766631505</v>
      </c>
      <c r="Q5" s="11">
        <v>1124403.1038695213</v>
      </c>
      <c r="R5" s="11">
        <v>1063030.202681683</v>
      </c>
      <c r="S5" s="11">
        <v>1041074.315150392</v>
      </c>
      <c r="T5" s="11">
        <v>987527.23569197813</v>
      </c>
      <c r="U5" s="11">
        <v>939805.32701740053</v>
      </c>
      <c r="V5" s="11">
        <v>894354.17378365679</v>
      </c>
      <c r="W5" s="11">
        <v>876382.99677831982</v>
      </c>
      <c r="X5" s="11">
        <v>872576.76228052529</v>
      </c>
      <c r="Y5" s="11">
        <v>873249.94511109579</v>
      </c>
      <c r="Z5" s="11">
        <v>852583.06903991115</v>
      </c>
      <c r="AA5" s="11">
        <v>831122.32691506401</v>
      </c>
      <c r="AB5" s="11">
        <v>817090.09637464839</v>
      </c>
      <c r="AC5" s="11">
        <v>790970.23257790832</v>
      </c>
      <c r="AD5" s="11">
        <v>786808.04317966092</v>
      </c>
      <c r="AE5" s="11">
        <v>760275.68746836251</v>
      </c>
      <c r="AF5" s="11">
        <v>721415.13157790864</v>
      </c>
      <c r="AG5" s="11">
        <v>686825.82193383528</v>
      </c>
      <c r="AH5" s="11">
        <v>651486.38798723987</v>
      </c>
      <c r="AI5" s="11">
        <v>627745.15237418213</v>
      </c>
      <c r="AJ5" s="11">
        <v>589470.65658254735</v>
      </c>
      <c r="AK5" s="11">
        <v>567167.14592731418</v>
      </c>
      <c r="AL5" s="11">
        <v>542394.40827173064</v>
      </c>
      <c r="AM5" s="11">
        <v>508993.66474511829</v>
      </c>
      <c r="AN5" s="11">
        <v>488022.55420407798</v>
      </c>
      <c r="AO5" s="11">
        <v>462624.30642809847</v>
      </c>
      <c r="AP5" s="11">
        <v>435793.65142836364</v>
      </c>
      <c r="AQ5" s="11">
        <v>412875.05144638603</v>
      </c>
      <c r="AR5" s="11">
        <v>392631.49238212669</v>
      </c>
      <c r="AS5" s="11">
        <v>373674.1312324605</v>
      </c>
      <c r="AT5" s="11">
        <v>348751.01252694917</v>
      </c>
      <c r="AU5" s="11">
        <v>316632.61335135839</v>
      </c>
      <c r="AV5" s="11">
        <v>294821.75162234664</v>
      </c>
      <c r="AW5" s="11">
        <v>274801.70562340977</v>
      </c>
      <c r="AX5" s="11">
        <v>252060.32044827187</v>
      </c>
      <c r="AY5" s="11">
        <v>235494.55059161744</v>
      </c>
      <c r="AZ5" s="11">
        <v>214638.34840939753</v>
      </c>
    </row>
    <row r="6" spans="1:52" ht="12" customHeight="1" x14ac:dyDescent="0.2">
      <c r="A6" s="27" t="s">
        <v>5</v>
      </c>
      <c r="B6" s="28">
        <v>956168.8191166661</v>
      </c>
      <c r="C6" s="28">
        <v>971227.43715725467</v>
      </c>
      <c r="D6" s="28">
        <v>993608.20819554385</v>
      </c>
      <c r="E6" s="28">
        <v>1017066.8211554871</v>
      </c>
      <c r="F6" s="28">
        <v>1008442.0141103263</v>
      </c>
      <c r="G6" s="28">
        <v>1013604.1725260875</v>
      </c>
      <c r="H6" s="28">
        <v>1027503.6469859638</v>
      </c>
      <c r="I6" s="28">
        <v>1045099.3723930152</v>
      </c>
      <c r="J6" s="28">
        <v>973668.76487949432</v>
      </c>
      <c r="K6" s="28">
        <v>861555.29189758084</v>
      </c>
      <c r="L6" s="28">
        <v>857121.14811150602</v>
      </c>
      <c r="M6" s="28">
        <v>871006.09117674374</v>
      </c>
      <c r="N6" s="28">
        <v>892100.66372522712</v>
      </c>
      <c r="O6" s="28">
        <v>825732.31250747282</v>
      </c>
      <c r="P6" s="28">
        <v>772130.87054728298</v>
      </c>
      <c r="Q6" s="28">
        <v>766483.43405960547</v>
      </c>
      <c r="R6" s="28">
        <v>715924.66236954171</v>
      </c>
      <c r="S6" s="28">
        <v>681657.40192868013</v>
      </c>
      <c r="T6" s="28">
        <v>634962.54432490503</v>
      </c>
      <c r="U6" s="28">
        <v>590261.08356849733</v>
      </c>
      <c r="V6" s="28">
        <v>561361.45974228939</v>
      </c>
      <c r="W6" s="28">
        <v>546825.39932656102</v>
      </c>
      <c r="X6" s="28">
        <v>537940.63650407793</v>
      </c>
      <c r="Y6" s="28">
        <v>542157.55573025707</v>
      </c>
      <c r="Z6" s="28">
        <v>513575.59928983526</v>
      </c>
      <c r="AA6" s="28">
        <v>490925.46421999502</v>
      </c>
      <c r="AB6" s="28">
        <v>481200.84451938112</v>
      </c>
      <c r="AC6" s="28">
        <v>465199.02035590279</v>
      </c>
      <c r="AD6" s="28">
        <v>467623.02543492033</v>
      </c>
      <c r="AE6" s="28">
        <v>449374.82985938835</v>
      </c>
      <c r="AF6" s="28">
        <v>416731.20221465017</v>
      </c>
      <c r="AG6" s="28">
        <v>380589.58114533697</v>
      </c>
      <c r="AH6" s="28">
        <v>352886.1836832792</v>
      </c>
      <c r="AI6" s="28">
        <v>346669.82885511481</v>
      </c>
      <c r="AJ6" s="28">
        <v>322117.53430655517</v>
      </c>
      <c r="AK6" s="28">
        <v>320955.08446898748</v>
      </c>
      <c r="AL6" s="28">
        <v>301429.1856534853</v>
      </c>
      <c r="AM6" s="28">
        <v>276933.67036511289</v>
      </c>
      <c r="AN6" s="28">
        <v>263421.65490479826</v>
      </c>
      <c r="AO6" s="28">
        <v>248212.98220923627</v>
      </c>
      <c r="AP6" s="28">
        <v>233954.33703544334</v>
      </c>
      <c r="AQ6" s="28">
        <v>223839.65025377239</v>
      </c>
      <c r="AR6" s="28">
        <v>209839.53090156021</v>
      </c>
      <c r="AS6" s="28">
        <v>199481.35276685478</v>
      </c>
      <c r="AT6" s="28">
        <v>181838.75944146613</v>
      </c>
      <c r="AU6" s="28">
        <v>159810.47389423818</v>
      </c>
      <c r="AV6" s="28">
        <v>146691.59236472117</v>
      </c>
      <c r="AW6" s="28">
        <v>128711.0766908294</v>
      </c>
      <c r="AX6" s="28">
        <v>116553.96000734081</v>
      </c>
      <c r="AY6" s="28">
        <v>113346.73042936309</v>
      </c>
      <c r="AZ6" s="28">
        <v>97228.534526184958</v>
      </c>
    </row>
    <row r="7" spans="1:52" ht="12" customHeight="1" x14ac:dyDescent="0.2">
      <c r="A7" s="27" t="s">
        <v>6</v>
      </c>
      <c r="B7" s="28">
        <v>391251.0637490931</v>
      </c>
      <c r="C7" s="28">
        <v>405646.42057177779</v>
      </c>
      <c r="D7" s="28">
        <v>408087.23116750811</v>
      </c>
      <c r="E7" s="28">
        <v>431907.41789924022</v>
      </c>
      <c r="F7" s="28">
        <v>435709.26539028919</v>
      </c>
      <c r="G7" s="28">
        <v>424977.67219339474</v>
      </c>
      <c r="H7" s="28">
        <v>443819.59855416731</v>
      </c>
      <c r="I7" s="28">
        <v>436766.49063502398</v>
      </c>
      <c r="J7" s="28">
        <v>428997.25819415628</v>
      </c>
      <c r="K7" s="28">
        <v>413274.25821409322</v>
      </c>
      <c r="L7" s="28">
        <v>449512.37693320075</v>
      </c>
      <c r="M7" s="28">
        <v>417539.28273206053</v>
      </c>
      <c r="N7" s="28">
        <v>396426.68395690096</v>
      </c>
      <c r="O7" s="28">
        <v>390040.76879824302</v>
      </c>
      <c r="P7" s="28">
        <v>360735.8960842223</v>
      </c>
      <c r="Q7" s="28">
        <v>357919.66980991611</v>
      </c>
      <c r="R7" s="28">
        <v>347105.54031214101</v>
      </c>
      <c r="S7" s="28">
        <v>359416.91322171187</v>
      </c>
      <c r="T7" s="28">
        <v>352564.69136707293</v>
      </c>
      <c r="U7" s="28">
        <v>349544.24344890332</v>
      </c>
      <c r="V7" s="28">
        <v>332992.71404136711</v>
      </c>
      <c r="W7" s="28">
        <v>329557.59745175886</v>
      </c>
      <c r="X7" s="28">
        <v>334636.1257764477</v>
      </c>
      <c r="Y7" s="28">
        <v>331092.38938083878</v>
      </c>
      <c r="Z7" s="28">
        <v>339007.46975007595</v>
      </c>
      <c r="AA7" s="28">
        <v>340196.86269506864</v>
      </c>
      <c r="AB7" s="28">
        <v>335889.25185526704</v>
      </c>
      <c r="AC7" s="28">
        <v>325771.21222200582</v>
      </c>
      <c r="AD7" s="28">
        <v>319185.01774474041</v>
      </c>
      <c r="AE7" s="28">
        <v>310900.85760897433</v>
      </c>
      <c r="AF7" s="28">
        <v>304683.92936325847</v>
      </c>
      <c r="AG7" s="28">
        <v>306236.24078849843</v>
      </c>
      <c r="AH7" s="28">
        <v>298600.20430396055</v>
      </c>
      <c r="AI7" s="28">
        <v>281075.32351906726</v>
      </c>
      <c r="AJ7" s="28">
        <v>267353.12227599212</v>
      </c>
      <c r="AK7" s="28">
        <v>246212.06145832673</v>
      </c>
      <c r="AL7" s="28">
        <v>240965.22261824529</v>
      </c>
      <c r="AM7" s="28">
        <v>232059.99438000558</v>
      </c>
      <c r="AN7" s="28">
        <v>224600.89929927979</v>
      </c>
      <c r="AO7" s="28">
        <v>214411.32421886211</v>
      </c>
      <c r="AP7" s="28">
        <v>201839.31439292023</v>
      </c>
      <c r="AQ7" s="28">
        <v>189035.40119261367</v>
      </c>
      <c r="AR7" s="28">
        <v>182791.96148056653</v>
      </c>
      <c r="AS7" s="28">
        <v>174192.77846560581</v>
      </c>
      <c r="AT7" s="28">
        <v>166912.25308548295</v>
      </c>
      <c r="AU7" s="28">
        <v>156822.13945712021</v>
      </c>
      <c r="AV7" s="28">
        <v>148130.15925762552</v>
      </c>
      <c r="AW7" s="28">
        <v>146090.62893258029</v>
      </c>
      <c r="AX7" s="28">
        <v>135506.36044093108</v>
      </c>
      <c r="AY7" s="28">
        <v>122147.82016225439</v>
      </c>
      <c r="AZ7" s="28">
        <v>117409.81388321253</v>
      </c>
    </row>
    <row r="8" spans="1:52" ht="12" customHeight="1" x14ac:dyDescent="0.2">
      <c r="A8" s="10" t="s">
        <v>7</v>
      </c>
      <c r="B8" s="11">
        <v>52829.605006685175</v>
      </c>
      <c r="C8" s="11">
        <v>53852.100101682401</v>
      </c>
      <c r="D8" s="11">
        <v>51395.024963961834</v>
      </c>
      <c r="E8" s="11">
        <v>60277.964285875038</v>
      </c>
      <c r="F8" s="11">
        <v>53872.088593707653</v>
      </c>
      <c r="G8" s="11">
        <v>49453.226706066678</v>
      </c>
      <c r="H8" s="11">
        <v>46528.626646293626</v>
      </c>
      <c r="I8" s="11">
        <v>45243.646009265314</v>
      </c>
      <c r="J8" s="11">
        <v>45688.220119138343</v>
      </c>
      <c r="K8" s="11">
        <v>44896.669782710131</v>
      </c>
      <c r="L8" s="11">
        <v>51069.590948352627</v>
      </c>
      <c r="M8" s="11">
        <v>46442.206001727878</v>
      </c>
      <c r="N8" s="11">
        <v>49407.714888805807</v>
      </c>
      <c r="O8" s="11">
        <v>45829.506511344778</v>
      </c>
      <c r="P8" s="11">
        <v>42052.865372287364</v>
      </c>
      <c r="Q8" s="11">
        <v>41789.292231115607</v>
      </c>
      <c r="R8" s="11">
        <v>43825.241317881184</v>
      </c>
      <c r="S8" s="11">
        <v>44228.530320367361</v>
      </c>
      <c r="T8" s="11">
        <v>44130.015016723039</v>
      </c>
      <c r="U8" s="11">
        <v>43004.634754860323</v>
      </c>
      <c r="V8" s="11">
        <v>42429.283744861139</v>
      </c>
      <c r="W8" s="11">
        <v>43475.274250884875</v>
      </c>
      <c r="X8" s="11">
        <v>43595.933736756218</v>
      </c>
      <c r="Y8" s="11">
        <v>42863.689779699947</v>
      </c>
      <c r="Z8" s="11">
        <v>43381.432818263878</v>
      </c>
      <c r="AA8" s="11">
        <v>43634.318536520695</v>
      </c>
      <c r="AB8" s="11">
        <v>43446.839072494156</v>
      </c>
      <c r="AC8" s="11">
        <v>43833.207647372437</v>
      </c>
      <c r="AD8" s="11">
        <v>44988.980153781296</v>
      </c>
      <c r="AE8" s="11">
        <v>44571.28316247194</v>
      </c>
      <c r="AF8" s="11">
        <v>44178.677372144302</v>
      </c>
      <c r="AG8" s="11">
        <v>44208.051043878477</v>
      </c>
      <c r="AH8" s="11">
        <v>43835.810320220102</v>
      </c>
      <c r="AI8" s="11">
        <v>43138.267365687898</v>
      </c>
      <c r="AJ8" s="11">
        <v>42552.907693443274</v>
      </c>
      <c r="AK8" s="11">
        <v>42549.084301367177</v>
      </c>
      <c r="AL8" s="11">
        <v>42552.814723798961</v>
      </c>
      <c r="AM8" s="11">
        <v>42489.076556815722</v>
      </c>
      <c r="AN8" s="11">
        <v>42449.324839735527</v>
      </c>
      <c r="AO8" s="11">
        <v>42324.022586896972</v>
      </c>
      <c r="AP8" s="11">
        <v>42279.552809868503</v>
      </c>
      <c r="AQ8" s="11">
        <v>42797.190761751648</v>
      </c>
      <c r="AR8" s="11">
        <v>42761.614256562876</v>
      </c>
      <c r="AS8" s="11">
        <v>42597.459295187939</v>
      </c>
      <c r="AT8" s="11">
        <v>42391.397040996264</v>
      </c>
      <c r="AU8" s="11">
        <v>42418.886761068658</v>
      </c>
      <c r="AV8" s="11">
        <v>42154.175952296631</v>
      </c>
      <c r="AW8" s="11">
        <v>41867.25029566796</v>
      </c>
      <c r="AX8" s="11">
        <v>41759.098821802778</v>
      </c>
      <c r="AY8" s="11">
        <v>41623.954963543481</v>
      </c>
      <c r="AZ8" s="11">
        <v>41425.344643916127</v>
      </c>
    </row>
    <row r="9" spans="1:52" ht="12" customHeight="1" x14ac:dyDescent="0.2">
      <c r="A9" s="8" t="s">
        <v>8</v>
      </c>
      <c r="B9" s="9">
        <v>172736.45461614474</v>
      </c>
      <c r="C9" s="9">
        <v>172061.17002049019</v>
      </c>
      <c r="D9" s="9">
        <v>173293.81597152853</v>
      </c>
      <c r="E9" s="9">
        <v>169752.42732599034</v>
      </c>
      <c r="F9" s="9">
        <v>172766.74110343339</v>
      </c>
      <c r="G9" s="9">
        <v>175582.54052226449</v>
      </c>
      <c r="H9" s="9">
        <v>172892.73850068802</v>
      </c>
      <c r="I9" s="9">
        <v>172673.02697639141</v>
      </c>
      <c r="J9" s="9">
        <v>172175.92664979395</v>
      </c>
      <c r="K9" s="9">
        <v>157950.80461996517</v>
      </c>
      <c r="L9" s="9">
        <v>160297.69620736752</v>
      </c>
      <c r="M9" s="9">
        <v>153513.03835809161</v>
      </c>
      <c r="N9" s="9">
        <v>151008.57534682247</v>
      </c>
      <c r="O9" s="9">
        <v>142868.1173881829</v>
      </c>
      <c r="P9" s="9">
        <v>138653.24163188972</v>
      </c>
      <c r="Q9" s="9">
        <v>145661.86562742566</v>
      </c>
      <c r="R9" s="9">
        <v>147449.57566224821</v>
      </c>
      <c r="S9" s="9">
        <v>148888.1695175507</v>
      </c>
      <c r="T9" s="9">
        <v>145849.50890773872</v>
      </c>
      <c r="U9" s="9">
        <v>143805.33782608891</v>
      </c>
      <c r="V9" s="9">
        <v>141913.73025128266</v>
      </c>
      <c r="W9" s="9">
        <v>141000.58773802288</v>
      </c>
      <c r="X9" s="9">
        <v>138919.06941067119</v>
      </c>
      <c r="Y9" s="9">
        <v>136225.57166378773</v>
      </c>
      <c r="Z9" s="9">
        <v>134014.60391019779</v>
      </c>
      <c r="AA9" s="9">
        <v>132627.27831078402</v>
      </c>
      <c r="AB9" s="9">
        <v>131383.25160674108</v>
      </c>
      <c r="AC9" s="9">
        <v>129650.93490926217</v>
      </c>
      <c r="AD9" s="9">
        <v>128399.62748800535</v>
      </c>
      <c r="AE9" s="9">
        <v>126863.48418586595</v>
      </c>
      <c r="AF9" s="9">
        <v>124638.25058446225</v>
      </c>
      <c r="AG9" s="9">
        <v>123279.48572900241</v>
      </c>
      <c r="AH9" s="9">
        <v>121194.88671680284</v>
      </c>
      <c r="AI9" s="9">
        <v>119079.85560550237</v>
      </c>
      <c r="AJ9" s="9">
        <v>117082.8851022671</v>
      </c>
      <c r="AK9" s="9">
        <v>115054.22751826773</v>
      </c>
      <c r="AL9" s="9">
        <v>114127.24494334018</v>
      </c>
      <c r="AM9" s="9">
        <v>112421.5181229334</v>
      </c>
      <c r="AN9" s="9">
        <v>110683.10151191179</v>
      </c>
      <c r="AO9" s="9">
        <v>108569.9703236905</v>
      </c>
      <c r="AP9" s="9">
        <v>107074.08715977203</v>
      </c>
      <c r="AQ9" s="9">
        <v>105322.07492692032</v>
      </c>
      <c r="AR9" s="9">
        <v>103100.72706409458</v>
      </c>
      <c r="AS9" s="9">
        <v>99821.966035239951</v>
      </c>
      <c r="AT9" s="9">
        <v>97679.5374753246</v>
      </c>
      <c r="AU9" s="9">
        <v>96338.070334751901</v>
      </c>
      <c r="AV9" s="9">
        <v>94595.60805407507</v>
      </c>
      <c r="AW9" s="9">
        <v>92304.493512328365</v>
      </c>
      <c r="AX9" s="9">
        <v>90580.998022695203</v>
      </c>
      <c r="AY9" s="9">
        <v>88563.53261883001</v>
      </c>
      <c r="AZ9" s="9">
        <v>86483.094458058942</v>
      </c>
    </row>
    <row r="10" spans="1:52" ht="12" customHeight="1" x14ac:dyDescent="0.2">
      <c r="A10" s="10" t="s">
        <v>9</v>
      </c>
      <c r="B10" s="11">
        <v>119589.46043940869</v>
      </c>
      <c r="C10" s="11">
        <v>120251.84116934738</v>
      </c>
      <c r="D10" s="11">
        <v>121473.42553964556</v>
      </c>
      <c r="E10" s="11">
        <v>120752.80968507034</v>
      </c>
      <c r="F10" s="11">
        <v>123334.21622897922</v>
      </c>
      <c r="G10" s="11">
        <v>125876.27998971134</v>
      </c>
      <c r="H10" s="11">
        <v>122816.04035835493</v>
      </c>
      <c r="I10" s="11">
        <v>122765.18864106982</v>
      </c>
      <c r="J10" s="11">
        <v>124341.4223607856</v>
      </c>
      <c r="K10" s="11">
        <v>116194.35454356107</v>
      </c>
      <c r="L10" s="11">
        <v>114712.48249845946</v>
      </c>
      <c r="M10" s="11">
        <v>110184.60060374408</v>
      </c>
      <c r="N10" s="11">
        <v>108513.19535664945</v>
      </c>
      <c r="O10" s="11">
        <v>102010.44902770105</v>
      </c>
      <c r="P10" s="11">
        <v>99502.056300933575</v>
      </c>
      <c r="Q10" s="11">
        <v>106628.770717944</v>
      </c>
      <c r="R10" s="11">
        <v>108784.93432725746</v>
      </c>
      <c r="S10" s="11">
        <v>109998.75614510138</v>
      </c>
      <c r="T10" s="11">
        <v>109121.57464619294</v>
      </c>
      <c r="U10" s="11">
        <v>108131.88603146271</v>
      </c>
      <c r="V10" s="11">
        <v>106857.56348707598</v>
      </c>
      <c r="W10" s="11">
        <v>105923.35689823756</v>
      </c>
      <c r="X10" s="11">
        <v>104679.35278689838</v>
      </c>
      <c r="Y10" s="11">
        <v>102733.79666655856</v>
      </c>
      <c r="Z10" s="11">
        <v>100968.8926274254</v>
      </c>
      <c r="AA10" s="11">
        <v>99627.076011669255</v>
      </c>
      <c r="AB10" s="11">
        <v>98432.526714764914</v>
      </c>
      <c r="AC10" s="11">
        <v>96724.66995372466</v>
      </c>
      <c r="AD10" s="11">
        <v>95663.164455575126</v>
      </c>
      <c r="AE10" s="11">
        <v>94574.149410823084</v>
      </c>
      <c r="AF10" s="11">
        <v>92793.512819333147</v>
      </c>
      <c r="AG10" s="11">
        <v>91587.839421547193</v>
      </c>
      <c r="AH10" s="11">
        <v>90373.203853220097</v>
      </c>
      <c r="AI10" s="11">
        <v>88996.180907072718</v>
      </c>
      <c r="AJ10" s="11">
        <v>87695.002531721053</v>
      </c>
      <c r="AK10" s="11">
        <v>86268.382540568404</v>
      </c>
      <c r="AL10" s="11">
        <v>85498.356627447298</v>
      </c>
      <c r="AM10" s="11">
        <v>84222.93092266332</v>
      </c>
      <c r="AN10" s="11">
        <v>82907.52533354974</v>
      </c>
      <c r="AO10" s="11">
        <v>81132.890047743102</v>
      </c>
      <c r="AP10" s="11">
        <v>79976.577364651384</v>
      </c>
      <c r="AQ10" s="11">
        <v>78385.160899750161</v>
      </c>
      <c r="AR10" s="11">
        <v>76418.503633689834</v>
      </c>
      <c r="AS10" s="11">
        <v>73833.956424716773</v>
      </c>
      <c r="AT10" s="11">
        <v>72419.225441633942</v>
      </c>
      <c r="AU10" s="11">
        <v>71365.512448141046</v>
      </c>
      <c r="AV10" s="11">
        <v>70118.884555617435</v>
      </c>
      <c r="AW10" s="11">
        <v>68592.161501863084</v>
      </c>
      <c r="AX10" s="11">
        <v>67422.540151314737</v>
      </c>
      <c r="AY10" s="11">
        <v>66277.64583027373</v>
      </c>
      <c r="AZ10" s="11">
        <v>64840.326510138642</v>
      </c>
    </row>
    <row r="11" spans="1:52" ht="12" customHeight="1" x14ac:dyDescent="0.2">
      <c r="A11" s="10" t="s">
        <v>10</v>
      </c>
      <c r="B11" s="11">
        <v>25714.42213732583</v>
      </c>
      <c r="C11" s="11">
        <v>26336.212436340691</v>
      </c>
      <c r="D11" s="11">
        <v>25176.085596597852</v>
      </c>
      <c r="E11" s="11">
        <v>23760.729130762382</v>
      </c>
      <c r="F11" s="11">
        <v>24298.846589068351</v>
      </c>
      <c r="G11" s="11">
        <v>24699.034365916817</v>
      </c>
      <c r="H11" s="11">
        <v>22341.64823347313</v>
      </c>
      <c r="I11" s="11">
        <v>20965.053805213862</v>
      </c>
      <c r="J11" s="11">
        <v>20303.863292796163</v>
      </c>
      <c r="K11" s="11">
        <v>19365.055935851244</v>
      </c>
      <c r="L11" s="11">
        <v>20661.016731722906</v>
      </c>
      <c r="M11" s="11">
        <v>20727.093384777105</v>
      </c>
      <c r="N11" s="11">
        <v>19871.48571292335</v>
      </c>
      <c r="O11" s="11">
        <v>19623.121116988899</v>
      </c>
      <c r="P11" s="11">
        <v>19520.973792068369</v>
      </c>
      <c r="Q11" s="11">
        <v>20968.110512596875</v>
      </c>
      <c r="R11" s="11">
        <v>21056.48935832049</v>
      </c>
      <c r="S11" s="11">
        <v>21095.439259033701</v>
      </c>
      <c r="T11" s="11">
        <v>20901.838337763606</v>
      </c>
      <c r="U11" s="11">
        <v>20647.452516920159</v>
      </c>
      <c r="V11" s="11">
        <v>20464.245333893679</v>
      </c>
      <c r="W11" s="11">
        <v>20398.866820798452</v>
      </c>
      <c r="X11" s="11">
        <v>20225.001369205667</v>
      </c>
      <c r="Y11" s="11">
        <v>19927.59314213389</v>
      </c>
      <c r="Z11" s="11">
        <v>19643.98079653304</v>
      </c>
      <c r="AA11" s="11">
        <v>19546.966482601729</v>
      </c>
      <c r="AB11" s="11">
        <v>19437.398639559742</v>
      </c>
      <c r="AC11" s="11">
        <v>19360.827482038854</v>
      </c>
      <c r="AD11" s="11">
        <v>19134.98801085143</v>
      </c>
      <c r="AE11" s="11">
        <v>18979.310319619846</v>
      </c>
      <c r="AF11" s="11">
        <v>18874.768094552539</v>
      </c>
      <c r="AG11" s="11">
        <v>18812.596234743214</v>
      </c>
      <c r="AH11" s="11">
        <v>18562.681447874853</v>
      </c>
      <c r="AI11" s="11">
        <v>18313.163862933354</v>
      </c>
      <c r="AJ11" s="11">
        <v>18124.366242202093</v>
      </c>
      <c r="AK11" s="11">
        <v>17877.641880514086</v>
      </c>
      <c r="AL11" s="11">
        <v>17822.079663688019</v>
      </c>
      <c r="AM11" s="11">
        <v>17692.561701254701</v>
      </c>
      <c r="AN11" s="11">
        <v>17568.616158193407</v>
      </c>
      <c r="AO11" s="11">
        <v>17457.097155391351</v>
      </c>
      <c r="AP11" s="11">
        <v>17348.579462607468</v>
      </c>
      <c r="AQ11" s="11">
        <v>17289.915741361299</v>
      </c>
      <c r="AR11" s="11">
        <v>17212.61359749957</v>
      </c>
      <c r="AS11" s="11">
        <v>16851.469477600109</v>
      </c>
      <c r="AT11" s="11">
        <v>16475.523690793201</v>
      </c>
      <c r="AU11" s="11">
        <v>16362.50573451094</v>
      </c>
      <c r="AV11" s="11">
        <v>16175.540678039473</v>
      </c>
      <c r="AW11" s="11">
        <v>15960.803818970982</v>
      </c>
      <c r="AX11" s="11">
        <v>15651.334783759285</v>
      </c>
      <c r="AY11" s="11">
        <v>15425.557578775521</v>
      </c>
      <c r="AZ11" s="11">
        <v>15261.86999416067</v>
      </c>
    </row>
    <row r="12" spans="1:52" ht="12" customHeight="1" x14ac:dyDescent="0.2">
      <c r="A12" s="10" t="s">
        <v>11</v>
      </c>
      <c r="B12" s="11">
        <v>21792.642236992317</v>
      </c>
      <c r="C12" s="11">
        <v>20116.128323834419</v>
      </c>
      <c r="D12" s="11">
        <v>20541.003816664295</v>
      </c>
      <c r="E12" s="11">
        <v>18574.623437969811</v>
      </c>
      <c r="F12" s="11">
        <v>18849.535177284335</v>
      </c>
      <c r="G12" s="11">
        <v>19229.792004166877</v>
      </c>
      <c r="H12" s="11">
        <v>18494.02247709157</v>
      </c>
      <c r="I12" s="11">
        <v>18948.028109723873</v>
      </c>
      <c r="J12" s="11">
        <v>18266.899440874615</v>
      </c>
      <c r="K12" s="11">
        <v>14783.886400389203</v>
      </c>
      <c r="L12" s="11">
        <v>16398.724844157809</v>
      </c>
      <c r="M12" s="11">
        <v>16097.184505644851</v>
      </c>
      <c r="N12" s="11">
        <v>17005.15617960041</v>
      </c>
      <c r="O12" s="11">
        <v>15619.904947845218</v>
      </c>
      <c r="P12" s="11">
        <v>14187.234094096006</v>
      </c>
      <c r="Q12" s="11">
        <v>14016.142226858907</v>
      </c>
      <c r="R12" s="11">
        <v>13539.369499641249</v>
      </c>
      <c r="S12" s="11">
        <v>13707.579404382957</v>
      </c>
      <c r="T12" s="11">
        <v>12000.671430676441</v>
      </c>
      <c r="U12" s="11">
        <v>11341.86808105505</v>
      </c>
      <c r="V12" s="11">
        <v>10979.360617261382</v>
      </c>
      <c r="W12" s="11">
        <v>11067.787009585953</v>
      </c>
      <c r="X12" s="11">
        <v>10522.082665371263</v>
      </c>
      <c r="Y12" s="11">
        <v>10152.178006129809</v>
      </c>
      <c r="Z12" s="11">
        <v>10036.164755684715</v>
      </c>
      <c r="AA12" s="11">
        <v>10086.676880699868</v>
      </c>
      <c r="AB12" s="11">
        <v>10172.009222356965</v>
      </c>
      <c r="AC12" s="11">
        <v>10237.053383026114</v>
      </c>
      <c r="AD12" s="11">
        <v>10308.098712627954</v>
      </c>
      <c r="AE12" s="11">
        <v>10077.124794505486</v>
      </c>
      <c r="AF12" s="11">
        <v>9792.1106578220533</v>
      </c>
      <c r="AG12" s="11">
        <v>9720.7220905340073</v>
      </c>
      <c r="AH12" s="11">
        <v>9209.5912746481845</v>
      </c>
      <c r="AI12" s="11">
        <v>8799.3502536027754</v>
      </c>
      <c r="AJ12" s="11">
        <v>8374.410484277174</v>
      </c>
      <c r="AK12" s="11">
        <v>8079.8629773738658</v>
      </c>
      <c r="AL12" s="11">
        <v>7996.6570179087576</v>
      </c>
      <c r="AM12" s="11">
        <v>7750.0585468680483</v>
      </c>
      <c r="AN12" s="11">
        <v>7499.5742921229394</v>
      </c>
      <c r="AO12" s="11">
        <v>7303.6582079905984</v>
      </c>
      <c r="AP12" s="11">
        <v>7103.6908775190295</v>
      </c>
      <c r="AQ12" s="11">
        <v>7011.086882390392</v>
      </c>
      <c r="AR12" s="11">
        <v>6856.4574513365724</v>
      </c>
      <c r="AS12" s="11">
        <v>6580.3361584662316</v>
      </c>
      <c r="AT12" s="11">
        <v>6289.5979741155516</v>
      </c>
      <c r="AU12" s="11">
        <v>6126.6140441930738</v>
      </c>
      <c r="AV12" s="11">
        <v>5876.8814032228429</v>
      </c>
      <c r="AW12" s="11">
        <v>5403.368773035867</v>
      </c>
      <c r="AX12" s="11">
        <v>5207.9759271983767</v>
      </c>
      <c r="AY12" s="11">
        <v>4617.4768548961019</v>
      </c>
      <c r="AZ12" s="11">
        <v>4182.8226848015483</v>
      </c>
    </row>
    <row r="13" spans="1:52" ht="12" customHeight="1" x14ac:dyDescent="0.2">
      <c r="A13" s="10" t="s">
        <v>12</v>
      </c>
      <c r="B13" s="11">
        <v>5639.9298024179107</v>
      </c>
      <c r="C13" s="11">
        <v>5356.9880909677086</v>
      </c>
      <c r="D13" s="11">
        <v>6103.3010186208257</v>
      </c>
      <c r="E13" s="11">
        <v>6664.2650721878044</v>
      </c>
      <c r="F13" s="11">
        <v>6284.1431081015044</v>
      </c>
      <c r="G13" s="11">
        <v>5777.4341624694716</v>
      </c>
      <c r="H13" s="11">
        <v>9241.0274317683616</v>
      </c>
      <c r="I13" s="11">
        <v>9994.7564203838429</v>
      </c>
      <c r="J13" s="11">
        <v>9263.7415553375886</v>
      </c>
      <c r="K13" s="11">
        <v>7607.507740163639</v>
      </c>
      <c r="L13" s="11">
        <v>8525.4721330273314</v>
      </c>
      <c r="M13" s="11">
        <v>6504.1598639255726</v>
      </c>
      <c r="N13" s="11">
        <v>5618.7380976492577</v>
      </c>
      <c r="O13" s="11">
        <v>5614.6422956477427</v>
      </c>
      <c r="P13" s="11">
        <v>5442.9774447917616</v>
      </c>
      <c r="Q13" s="11">
        <v>4048.842170025885</v>
      </c>
      <c r="R13" s="11">
        <v>4068.7824770290117</v>
      </c>
      <c r="S13" s="11">
        <v>4086.3947090326792</v>
      </c>
      <c r="T13" s="11">
        <v>3825.4244931057474</v>
      </c>
      <c r="U13" s="11">
        <v>3684.1311966509866</v>
      </c>
      <c r="V13" s="11">
        <v>3612.5608130516312</v>
      </c>
      <c r="W13" s="11">
        <v>3610.5770094009381</v>
      </c>
      <c r="X13" s="11">
        <v>3492.6325891958882</v>
      </c>
      <c r="Y13" s="11">
        <v>3412.0038489654798</v>
      </c>
      <c r="Z13" s="11">
        <v>3365.5657305546438</v>
      </c>
      <c r="AA13" s="11">
        <v>3366.558935813171</v>
      </c>
      <c r="AB13" s="11">
        <v>3341.317030059447</v>
      </c>
      <c r="AC13" s="11">
        <v>3328.3840904725516</v>
      </c>
      <c r="AD13" s="11">
        <v>3293.3763089508438</v>
      </c>
      <c r="AE13" s="11">
        <v>3232.8996609175429</v>
      </c>
      <c r="AF13" s="11">
        <v>3177.8590127545131</v>
      </c>
      <c r="AG13" s="11">
        <v>3158.3279821779906</v>
      </c>
      <c r="AH13" s="11">
        <v>3049.4101410596918</v>
      </c>
      <c r="AI13" s="11">
        <v>2971.1605818935018</v>
      </c>
      <c r="AJ13" s="11">
        <v>2889.1058440667771</v>
      </c>
      <c r="AK13" s="11">
        <v>2828.3401198113711</v>
      </c>
      <c r="AL13" s="11">
        <v>2810.151634296094</v>
      </c>
      <c r="AM13" s="11">
        <v>2755.9669521473284</v>
      </c>
      <c r="AN13" s="11">
        <v>2707.3857280457041</v>
      </c>
      <c r="AO13" s="11">
        <v>2676.3249125654579</v>
      </c>
      <c r="AP13" s="11">
        <v>2645.2394549941455</v>
      </c>
      <c r="AQ13" s="11">
        <v>2635.9114034184731</v>
      </c>
      <c r="AR13" s="11">
        <v>2613.1523815686051</v>
      </c>
      <c r="AS13" s="11">
        <v>2556.2039744568301</v>
      </c>
      <c r="AT13" s="11">
        <v>2495.1903687819135</v>
      </c>
      <c r="AU13" s="11">
        <v>2483.4381079068362</v>
      </c>
      <c r="AV13" s="11">
        <v>2424.3014171953291</v>
      </c>
      <c r="AW13" s="11">
        <v>2348.1594184584351</v>
      </c>
      <c r="AX13" s="11">
        <v>2299.1471604227936</v>
      </c>
      <c r="AY13" s="11">
        <v>2242.8523548846638</v>
      </c>
      <c r="AZ13" s="11">
        <v>2198.0752689580868</v>
      </c>
    </row>
    <row r="14" spans="1:52" ht="12" customHeight="1" x14ac:dyDescent="0.2">
      <c r="A14" s="8" t="s">
        <v>13</v>
      </c>
      <c r="B14" s="9">
        <v>2430489.4561135238</v>
      </c>
      <c r="C14" s="9">
        <v>2466868.2274933532</v>
      </c>
      <c r="D14" s="9">
        <v>2428664.3453320339</v>
      </c>
      <c r="E14" s="9">
        <v>2481905.8480072618</v>
      </c>
      <c r="F14" s="9">
        <v>2494437.738589155</v>
      </c>
      <c r="G14" s="9">
        <v>2479279.0289070625</v>
      </c>
      <c r="H14" s="9">
        <v>2471598.8878091993</v>
      </c>
      <c r="I14" s="9">
        <v>2400854.8038237314</v>
      </c>
      <c r="J14" s="9">
        <v>2397284.2306802454</v>
      </c>
      <c r="K14" s="9">
        <v>2216009.0283942474</v>
      </c>
      <c r="L14" s="9">
        <v>2295886.5479230466</v>
      </c>
      <c r="M14" s="9">
        <v>2180243.6061077057</v>
      </c>
      <c r="N14" s="9">
        <v>2154187.7181743272</v>
      </c>
      <c r="O14" s="9">
        <v>2151503.2068437934</v>
      </c>
      <c r="P14" s="9">
        <v>2065886.0565411821</v>
      </c>
      <c r="Q14" s="9">
        <v>2106869.5732451337</v>
      </c>
      <c r="R14" s="9">
        <v>2142994.1741711884</v>
      </c>
      <c r="S14" s="9">
        <v>2157165.7064150176</v>
      </c>
      <c r="T14" s="9">
        <v>2143891.515566092</v>
      </c>
      <c r="U14" s="9">
        <v>2130512.7474394022</v>
      </c>
      <c r="V14" s="9">
        <v>2114474.9687113548</v>
      </c>
      <c r="W14" s="9">
        <v>2100988.6330895084</v>
      </c>
      <c r="X14" s="9">
        <v>2084348.8928913942</v>
      </c>
      <c r="Y14" s="9">
        <v>2066313.9778765757</v>
      </c>
      <c r="Z14" s="9">
        <v>2043739.4946510033</v>
      </c>
      <c r="AA14" s="9">
        <v>2027670.688975729</v>
      </c>
      <c r="AB14" s="9">
        <v>2018597.0895058499</v>
      </c>
      <c r="AC14" s="9">
        <v>2011240.1909671477</v>
      </c>
      <c r="AD14" s="9">
        <v>2004733.2254166524</v>
      </c>
      <c r="AE14" s="9">
        <v>2002333.7440232062</v>
      </c>
      <c r="AF14" s="9">
        <v>1997263.4522216655</v>
      </c>
      <c r="AG14" s="9">
        <v>1995111.9816314904</v>
      </c>
      <c r="AH14" s="9">
        <v>1983629.1622324693</v>
      </c>
      <c r="AI14" s="9">
        <v>1968063.7308481322</v>
      </c>
      <c r="AJ14" s="9">
        <v>1950870.2411366999</v>
      </c>
      <c r="AK14" s="9">
        <v>1931337.7891834122</v>
      </c>
      <c r="AL14" s="9">
        <v>1918581.5899777007</v>
      </c>
      <c r="AM14" s="9">
        <v>1898482.6600503358</v>
      </c>
      <c r="AN14" s="9">
        <v>1878279.2072838121</v>
      </c>
      <c r="AO14" s="9">
        <v>1857624.6258819685</v>
      </c>
      <c r="AP14" s="9">
        <v>1836175.0750164797</v>
      </c>
      <c r="AQ14" s="9">
        <v>1817467.9952043928</v>
      </c>
      <c r="AR14" s="9">
        <v>1797405.5529890666</v>
      </c>
      <c r="AS14" s="9">
        <v>1774441.6483902121</v>
      </c>
      <c r="AT14" s="9">
        <v>1751609.8810906908</v>
      </c>
      <c r="AU14" s="9">
        <v>1734119.3246361865</v>
      </c>
      <c r="AV14" s="9">
        <v>1715686.5584338231</v>
      </c>
      <c r="AW14" s="9">
        <v>1688658.3894728781</v>
      </c>
      <c r="AX14" s="9">
        <v>1670282.1604372482</v>
      </c>
      <c r="AY14" s="9">
        <v>1644241.9141152157</v>
      </c>
      <c r="AZ14" s="9">
        <v>1619358.6672223154</v>
      </c>
    </row>
    <row r="15" spans="1:52" ht="12" customHeight="1" x14ac:dyDescent="0.2">
      <c r="A15" s="12" t="s">
        <v>14</v>
      </c>
      <c r="B15" s="13">
        <v>692356.36148369324</v>
      </c>
      <c r="C15" s="13">
        <v>681326.2759015339</v>
      </c>
      <c r="D15" s="13">
        <v>665012.8516175712</v>
      </c>
      <c r="E15" s="13">
        <v>680971.87371037039</v>
      </c>
      <c r="F15" s="13">
        <v>661937.46274472342</v>
      </c>
      <c r="G15" s="13">
        <v>637926.0097316904</v>
      </c>
      <c r="H15" s="13">
        <v>623502.00090357417</v>
      </c>
      <c r="I15" s="13">
        <v>623111.86612784467</v>
      </c>
      <c r="J15" s="13">
        <v>594407.05106091488</v>
      </c>
      <c r="K15" s="13">
        <v>480778.08373120928</v>
      </c>
      <c r="L15" s="13">
        <v>525853.77754605422</v>
      </c>
      <c r="M15" s="13">
        <v>512695.14273129916</v>
      </c>
      <c r="N15" s="13">
        <v>499886.60102996201</v>
      </c>
      <c r="O15" s="13">
        <v>496438.50151753228</v>
      </c>
      <c r="P15" s="13">
        <v>488285.0055964581</v>
      </c>
      <c r="Q15" s="13">
        <v>489352.86685809528</v>
      </c>
      <c r="R15" s="13">
        <v>487816.61805615405</v>
      </c>
      <c r="S15" s="13">
        <v>493615.64836748358</v>
      </c>
      <c r="T15" s="13">
        <v>479116.12186590198</v>
      </c>
      <c r="U15" s="13">
        <v>472302.80995718122</v>
      </c>
      <c r="V15" s="13">
        <v>467601.18500367744</v>
      </c>
      <c r="W15" s="13">
        <v>467197.85364336427</v>
      </c>
      <c r="X15" s="13">
        <v>463851.87339674629</v>
      </c>
      <c r="Y15" s="13">
        <v>455226.01856290654</v>
      </c>
      <c r="Z15" s="13">
        <v>451356.24349502131</v>
      </c>
      <c r="AA15" s="13">
        <v>449895.45189605997</v>
      </c>
      <c r="AB15" s="13">
        <v>450329.12391559017</v>
      </c>
      <c r="AC15" s="13">
        <v>449424.3729220081</v>
      </c>
      <c r="AD15" s="13">
        <v>448843.34581973642</v>
      </c>
      <c r="AE15" s="13">
        <v>447780.48577715759</v>
      </c>
      <c r="AF15" s="13">
        <v>443364.56270159071</v>
      </c>
      <c r="AG15" s="13">
        <v>441593.71421412961</v>
      </c>
      <c r="AH15" s="13">
        <v>435912.22810118907</v>
      </c>
      <c r="AI15" s="13">
        <v>427977.6311713818</v>
      </c>
      <c r="AJ15" s="13">
        <v>419774.40645251569</v>
      </c>
      <c r="AK15" s="13">
        <v>410789.48912340181</v>
      </c>
      <c r="AL15" s="13">
        <v>408194.51904538635</v>
      </c>
      <c r="AM15" s="13">
        <v>399704.56733508658</v>
      </c>
      <c r="AN15" s="13">
        <v>391054.23466671375</v>
      </c>
      <c r="AO15" s="13">
        <v>383439.71513072326</v>
      </c>
      <c r="AP15" s="13">
        <v>375023.96235103055</v>
      </c>
      <c r="AQ15" s="13">
        <v>368836.85297443066</v>
      </c>
      <c r="AR15" s="13">
        <v>361393.90651135467</v>
      </c>
      <c r="AS15" s="13">
        <v>351450.67035559326</v>
      </c>
      <c r="AT15" s="13">
        <v>342243.41823230579</v>
      </c>
      <c r="AU15" s="13">
        <v>337406.54779251869</v>
      </c>
      <c r="AV15" s="13">
        <v>331731.59821251483</v>
      </c>
      <c r="AW15" s="13">
        <v>318655.33862613718</v>
      </c>
      <c r="AX15" s="13">
        <v>312522.86076921149</v>
      </c>
      <c r="AY15" s="13">
        <v>300938.93089716858</v>
      </c>
      <c r="AZ15" s="13">
        <v>290912.60135169001</v>
      </c>
    </row>
    <row r="16" spans="1:52" ht="12" customHeight="1" x14ac:dyDescent="0.2">
      <c r="A16" s="14" t="s">
        <v>15</v>
      </c>
      <c r="B16" s="15">
        <v>248483.88100559462</v>
      </c>
      <c r="C16" s="15">
        <v>236528.97931171287</v>
      </c>
      <c r="D16" s="15">
        <v>229289.62545838841</v>
      </c>
      <c r="E16" s="15">
        <v>239790.28048841821</v>
      </c>
      <c r="F16" s="15">
        <v>238300.46383941805</v>
      </c>
      <c r="G16" s="15">
        <v>226719.57774297963</v>
      </c>
      <c r="H16" s="15">
        <v>230220.34810671463</v>
      </c>
      <c r="I16" s="15">
        <v>222608.69579094386</v>
      </c>
      <c r="J16" s="15">
        <v>208721.65909693504</v>
      </c>
      <c r="K16" s="15">
        <v>148674.4264832937</v>
      </c>
      <c r="L16" s="15">
        <v>183354.25409232281</v>
      </c>
      <c r="M16" s="15">
        <v>181673.72590603828</v>
      </c>
      <c r="N16" s="15">
        <v>176299.72203683562</v>
      </c>
      <c r="O16" s="15">
        <v>176378.18358804646</v>
      </c>
      <c r="P16" s="15">
        <v>175842.58814165706</v>
      </c>
      <c r="Q16" s="15">
        <v>178483.91338641522</v>
      </c>
      <c r="R16" s="15">
        <v>173579.81569731826</v>
      </c>
      <c r="S16" s="15">
        <v>176029.15823242647</v>
      </c>
      <c r="T16" s="15">
        <v>165666.18677086508</v>
      </c>
      <c r="U16" s="15">
        <v>163441.15390054826</v>
      </c>
      <c r="V16" s="15">
        <v>160501.35283485177</v>
      </c>
      <c r="W16" s="15">
        <v>159969.02479208077</v>
      </c>
      <c r="X16" s="15">
        <v>158444.69414383388</v>
      </c>
      <c r="Y16" s="15">
        <v>154757.86634263155</v>
      </c>
      <c r="Z16" s="15">
        <v>153751.3495151489</v>
      </c>
      <c r="AA16" s="15">
        <v>153549.2661075012</v>
      </c>
      <c r="AB16" s="15">
        <v>154043.89845045091</v>
      </c>
      <c r="AC16" s="15">
        <v>154641.38172094323</v>
      </c>
      <c r="AD16" s="15">
        <v>155133.30695677508</v>
      </c>
      <c r="AE16" s="15">
        <v>154872.35548515094</v>
      </c>
      <c r="AF16" s="15">
        <v>153556.21480666063</v>
      </c>
      <c r="AG16" s="15">
        <v>152958.50923739871</v>
      </c>
      <c r="AH16" s="15">
        <v>151410.93867463808</v>
      </c>
      <c r="AI16" s="15">
        <v>148795.66907444992</v>
      </c>
      <c r="AJ16" s="15">
        <v>145779.21772440037</v>
      </c>
      <c r="AK16" s="15">
        <v>143062.84609837426</v>
      </c>
      <c r="AL16" s="15">
        <v>141503.14953848117</v>
      </c>
      <c r="AM16" s="15">
        <v>139095.98948623496</v>
      </c>
      <c r="AN16" s="15">
        <v>135738.21245464633</v>
      </c>
      <c r="AO16" s="15">
        <v>133092.97028067033</v>
      </c>
      <c r="AP16" s="15">
        <v>130354.32168371056</v>
      </c>
      <c r="AQ16" s="15">
        <v>128691.80259887055</v>
      </c>
      <c r="AR16" s="15">
        <v>126511.8342137569</v>
      </c>
      <c r="AS16" s="15">
        <v>124049.56362489644</v>
      </c>
      <c r="AT16" s="15">
        <v>120695.85446112235</v>
      </c>
      <c r="AU16" s="15">
        <v>118623.23007248221</v>
      </c>
      <c r="AV16" s="15">
        <v>116136.85737086533</v>
      </c>
      <c r="AW16" s="15">
        <v>111468.69098341433</v>
      </c>
      <c r="AX16" s="15">
        <v>108484.00359685114</v>
      </c>
      <c r="AY16" s="15">
        <v>101869.27917984636</v>
      </c>
      <c r="AZ16" s="15">
        <v>97345.513625670123</v>
      </c>
    </row>
    <row r="17" spans="1:52" ht="12" customHeight="1" x14ac:dyDescent="0.2">
      <c r="A17" s="16" t="s">
        <v>16</v>
      </c>
      <c r="B17" s="17">
        <v>239286.83082262336</v>
      </c>
      <c r="C17" s="17">
        <v>227044.80834274666</v>
      </c>
      <c r="D17" s="17">
        <v>220532.44651042827</v>
      </c>
      <c r="E17" s="17">
        <v>230452.58029537663</v>
      </c>
      <c r="F17" s="17">
        <v>228618.25234926128</v>
      </c>
      <c r="G17" s="17">
        <v>217871.28120450553</v>
      </c>
      <c r="H17" s="17">
        <v>220576.88184420616</v>
      </c>
      <c r="I17" s="17">
        <v>213490.88346325251</v>
      </c>
      <c r="J17" s="17">
        <v>200004.86804050338</v>
      </c>
      <c r="K17" s="17">
        <v>142266.3510092725</v>
      </c>
      <c r="L17" s="17">
        <v>175764.79103948435</v>
      </c>
      <c r="M17" s="17">
        <v>174141.59738812476</v>
      </c>
      <c r="N17" s="17">
        <v>169294.30980873422</v>
      </c>
      <c r="O17" s="17">
        <v>169659.77843214947</v>
      </c>
      <c r="P17" s="17">
        <v>169473.29983776633</v>
      </c>
      <c r="Q17" s="17">
        <v>171865.92151138867</v>
      </c>
      <c r="R17" s="17">
        <v>167084.38647963057</v>
      </c>
      <c r="S17" s="17">
        <v>169267.90822733816</v>
      </c>
      <c r="T17" s="17">
        <v>159214.1479286323</v>
      </c>
      <c r="U17" s="17">
        <v>157096.66952144008</v>
      </c>
      <c r="V17" s="17">
        <v>154274.9861850923</v>
      </c>
      <c r="W17" s="17">
        <v>153763.90059050408</v>
      </c>
      <c r="X17" s="17">
        <v>152332.45864090128</v>
      </c>
      <c r="Y17" s="17">
        <v>148688.03819136386</v>
      </c>
      <c r="Z17" s="17">
        <v>147782.08126536332</v>
      </c>
      <c r="AA17" s="17">
        <v>147626.86631744634</v>
      </c>
      <c r="AB17" s="17">
        <v>148126.59274449537</v>
      </c>
      <c r="AC17" s="17">
        <v>148719.15080433679</v>
      </c>
      <c r="AD17" s="17">
        <v>149209.70362208993</v>
      </c>
      <c r="AE17" s="17">
        <v>148968.70801065111</v>
      </c>
      <c r="AF17" s="17">
        <v>147664.46744662686</v>
      </c>
      <c r="AG17" s="17">
        <v>147081.00506524186</v>
      </c>
      <c r="AH17" s="17">
        <v>145563.66084818111</v>
      </c>
      <c r="AI17" s="17">
        <v>142970.56405513457</v>
      </c>
      <c r="AJ17" s="17">
        <v>140003.28010278588</v>
      </c>
      <c r="AK17" s="17">
        <v>137335.41963854595</v>
      </c>
      <c r="AL17" s="17">
        <v>135801.23621796319</v>
      </c>
      <c r="AM17" s="17">
        <v>133445.8750656952</v>
      </c>
      <c r="AN17" s="17">
        <v>130124.78614245777</v>
      </c>
      <c r="AO17" s="17">
        <v>127559.53923141098</v>
      </c>
      <c r="AP17" s="17">
        <v>125002.42731244741</v>
      </c>
      <c r="AQ17" s="17">
        <v>123352.19048195369</v>
      </c>
      <c r="AR17" s="17">
        <v>121315.6036424492</v>
      </c>
      <c r="AS17" s="17">
        <v>118959.21656446227</v>
      </c>
      <c r="AT17" s="17">
        <v>115662.39187141541</v>
      </c>
      <c r="AU17" s="17">
        <v>113603.05810767374</v>
      </c>
      <c r="AV17" s="17">
        <v>111134.72154156305</v>
      </c>
      <c r="AW17" s="17">
        <v>106570.09556637573</v>
      </c>
      <c r="AX17" s="17">
        <v>103607.34551263131</v>
      </c>
      <c r="AY17" s="17">
        <v>97051.02410318976</v>
      </c>
      <c r="AZ17" s="17">
        <v>92580.809242393734</v>
      </c>
    </row>
    <row r="18" spans="1:52" ht="12" customHeight="1" x14ac:dyDescent="0.2">
      <c r="A18" s="16" t="s">
        <v>17</v>
      </c>
      <c r="B18" s="17">
        <v>9197.0501829712539</v>
      </c>
      <c r="C18" s="17">
        <v>9484.1709689662075</v>
      </c>
      <c r="D18" s="17">
        <v>8757.1789479601375</v>
      </c>
      <c r="E18" s="17">
        <v>9337.7001930415863</v>
      </c>
      <c r="F18" s="17">
        <v>9682.2114901567602</v>
      </c>
      <c r="G18" s="17">
        <v>8848.2965384740874</v>
      </c>
      <c r="H18" s="17">
        <v>9643.4662625084711</v>
      </c>
      <c r="I18" s="17">
        <v>9117.8123276913684</v>
      </c>
      <c r="J18" s="17">
        <v>8716.7910564316426</v>
      </c>
      <c r="K18" s="17">
        <v>6408.0754740211914</v>
      </c>
      <c r="L18" s="17">
        <v>7589.4630528384505</v>
      </c>
      <c r="M18" s="17">
        <v>7532.1285179135029</v>
      </c>
      <c r="N18" s="17">
        <v>7005.4122281013852</v>
      </c>
      <c r="O18" s="17">
        <v>6718.405155896995</v>
      </c>
      <c r="P18" s="17">
        <v>6369.2883038907275</v>
      </c>
      <c r="Q18" s="17">
        <v>6617.9918750265351</v>
      </c>
      <c r="R18" s="17">
        <v>6495.4292176877043</v>
      </c>
      <c r="S18" s="17">
        <v>6761.2500050883091</v>
      </c>
      <c r="T18" s="17">
        <v>6452.0388422327778</v>
      </c>
      <c r="U18" s="17">
        <v>6344.4843791081912</v>
      </c>
      <c r="V18" s="17">
        <v>6226.3666497594704</v>
      </c>
      <c r="W18" s="17">
        <v>6205.1242015766784</v>
      </c>
      <c r="X18" s="17">
        <v>6112.2355029325918</v>
      </c>
      <c r="Y18" s="17">
        <v>6069.8281512677004</v>
      </c>
      <c r="Z18" s="17">
        <v>5969.2682497855903</v>
      </c>
      <c r="AA18" s="17">
        <v>5922.3997900548529</v>
      </c>
      <c r="AB18" s="17">
        <v>5917.3057059555567</v>
      </c>
      <c r="AC18" s="17">
        <v>5922.2309166064242</v>
      </c>
      <c r="AD18" s="17">
        <v>5923.6033346851445</v>
      </c>
      <c r="AE18" s="17">
        <v>5903.6474744998231</v>
      </c>
      <c r="AF18" s="17">
        <v>5891.7473600337598</v>
      </c>
      <c r="AG18" s="17">
        <v>5877.5041721568587</v>
      </c>
      <c r="AH18" s="17">
        <v>5847.2778264569533</v>
      </c>
      <c r="AI18" s="17">
        <v>5825.1050193153415</v>
      </c>
      <c r="AJ18" s="17">
        <v>5775.937621614491</v>
      </c>
      <c r="AK18" s="17">
        <v>5727.4264598283044</v>
      </c>
      <c r="AL18" s="17">
        <v>5701.9133205179805</v>
      </c>
      <c r="AM18" s="17">
        <v>5650.1144205397477</v>
      </c>
      <c r="AN18" s="17">
        <v>5613.4263121885579</v>
      </c>
      <c r="AO18" s="17">
        <v>5533.4310492593577</v>
      </c>
      <c r="AP18" s="17">
        <v>5351.8943712631481</v>
      </c>
      <c r="AQ18" s="17">
        <v>5339.6121169168646</v>
      </c>
      <c r="AR18" s="17">
        <v>5196.2305713076967</v>
      </c>
      <c r="AS18" s="17">
        <v>5090.3470604341701</v>
      </c>
      <c r="AT18" s="17">
        <v>5033.4625897069363</v>
      </c>
      <c r="AU18" s="17">
        <v>5020.1719648084745</v>
      </c>
      <c r="AV18" s="17">
        <v>5002.1358293022831</v>
      </c>
      <c r="AW18" s="17">
        <v>4898.5954170385949</v>
      </c>
      <c r="AX18" s="17">
        <v>4876.6580842198309</v>
      </c>
      <c r="AY18" s="17">
        <v>4818.2550766565946</v>
      </c>
      <c r="AZ18" s="17">
        <v>4764.7043832763911</v>
      </c>
    </row>
    <row r="19" spans="1:52" ht="12" customHeight="1" x14ac:dyDescent="0.2">
      <c r="A19" s="16" t="s">
        <v>18</v>
      </c>
      <c r="B19" s="17">
        <v>0</v>
      </c>
      <c r="C19" s="17">
        <v>0</v>
      </c>
      <c r="D19" s="17">
        <v>0</v>
      </c>
      <c r="E19" s="17">
        <v>0</v>
      </c>
      <c r="F19" s="17">
        <v>0</v>
      </c>
      <c r="G19" s="17">
        <v>0</v>
      </c>
      <c r="H19" s="17">
        <v>0</v>
      </c>
      <c r="I19" s="17">
        <v>0</v>
      </c>
      <c r="J19" s="17">
        <v>0</v>
      </c>
      <c r="K19" s="17">
        <v>0</v>
      </c>
      <c r="L19" s="17">
        <v>0</v>
      </c>
      <c r="M19" s="17">
        <v>0</v>
      </c>
      <c r="N19" s="17">
        <v>0</v>
      </c>
      <c r="O19" s="17">
        <v>0</v>
      </c>
      <c r="P19" s="17">
        <v>0</v>
      </c>
      <c r="Q19" s="17">
        <v>0</v>
      </c>
      <c r="R19" s="17">
        <v>0</v>
      </c>
      <c r="S19" s="17">
        <v>0</v>
      </c>
      <c r="T19" s="17">
        <v>0</v>
      </c>
      <c r="U19" s="17">
        <v>0</v>
      </c>
      <c r="V19" s="17">
        <v>0</v>
      </c>
      <c r="W19" s="17">
        <v>0</v>
      </c>
      <c r="X19" s="17">
        <v>0</v>
      </c>
      <c r="Y19" s="17">
        <v>0</v>
      </c>
      <c r="Z19" s="17">
        <v>0</v>
      </c>
      <c r="AA19" s="17">
        <v>0</v>
      </c>
      <c r="AB19" s="17">
        <v>0</v>
      </c>
      <c r="AC19" s="17">
        <v>0</v>
      </c>
      <c r="AD19" s="17">
        <v>0</v>
      </c>
      <c r="AE19" s="17">
        <v>0</v>
      </c>
      <c r="AF19" s="17">
        <v>0</v>
      </c>
      <c r="AG19" s="17">
        <v>0</v>
      </c>
      <c r="AH19" s="17">
        <v>0</v>
      </c>
      <c r="AI19" s="17">
        <v>0</v>
      </c>
      <c r="AJ19" s="17">
        <v>0</v>
      </c>
      <c r="AK19" s="17">
        <v>0</v>
      </c>
      <c r="AL19" s="17">
        <v>0</v>
      </c>
      <c r="AM19" s="17">
        <v>0</v>
      </c>
      <c r="AN19" s="17">
        <v>0</v>
      </c>
      <c r="AO19" s="17">
        <v>0</v>
      </c>
      <c r="AP19" s="17">
        <v>0</v>
      </c>
      <c r="AQ19" s="17">
        <v>0</v>
      </c>
      <c r="AR19" s="17">
        <v>0</v>
      </c>
      <c r="AS19" s="17">
        <v>0</v>
      </c>
      <c r="AT19" s="17">
        <v>0</v>
      </c>
      <c r="AU19" s="17">
        <v>0</v>
      </c>
      <c r="AV19" s="17">
        <v>0</v>
      </c>
      <c r="AW19" s="17">
        <v>0</v>
      </c>
      <c r="AX19" s="17">
        <v>0</v>
      </c>
      <c r="AY19" s="17">
        <v>0</v>
      </c>
      <c r="AZ19" s="17">
        <v>0</v>
      </c>
    </row>
    <row r="20" spans="1:52" ht="12" customHeight="1" x14ac:dyDescent="0.2">
      <c r="A20" s="16" t="s">
        <v>19</v>
      </c>
      <c r="B20" s="17">
        <v>0</v>
      </c>
      <c r="C20" s="17">
        <v>0</v>
      </c>
      <c r="D20" s="17">
        <v>0</v>
      </c>
      <c r="E20" s="17">
        <v>0</v>
      </c>
      <c r="F20" s="17">
        <v>0</v>
      </c>
      <c r="G20" s="17">
        <v>0</v>
      </c>
      <c r="H20" s="17">
        <v>0</v>
      </c>
      <c r="I20" s="17">
        <v>0</v>
      </c>
      <c r="J20" s="17">
        <v>0</v>
      </c>
      <c r="K20" s="17">
        <v>0</v>
      </c>
      <c r="L20" s="17">
        <v>0</v>
      </c>
      <c r="M20" s="17">
        <v>0</v>
      </c>
      <c r="N20" s="17">
        <v>0</v>
      </c>
      <c r="O20" s="17">
        <v>0</v>
      </c>
      <c r="P20" s="17">
        <v>0</v>
      </c>
      <c r="Q20" s="17">
        <v>0</v>
      </c>
      <c r="R20" s="17">
        <v>0</v>
      </c>
      <c r="S20" s="17">
        <v>0</v>
      </c>
      <c r="T20" s="17">
        <v>0</v>
      </c>
      <c r="U20" s="17">
        <v>0</v>
      </c>
      <c r="V20" s="17">
        <v>0</v>
      </c>
      <c r="W20" s="17">
        <v>0</v>
      </c>
      <c r="X20" s="17">
        <v>0</v>
      </c>
      <c r="Y20" s="17">
        <v>0</v>
      </c>
      <c r="Z20" s="17">
        <v>0</v>
      </c>
      <c r="AA20" s="17">
        <v>0</v>
      </c>
      <c r="AB20" s="17">
        <v>0</v>
      </c>
      <c r="AC20" s="17">
        <v>0</v>
      </c>
      <c r="AD20" s="17">
        <v>0</v>
      </c>
      <c r="AE20" s="17">
        <v>0</v>
      </c>
      <c r="AF20" s="17">
        <v>0</v>
      </c>
      <c r="AG20" s="17">
        <v>0</v>
      </c>
      <c r="AH20" s="17">
        <v>0</v>
      </c>
      <c r="AI20" s="17">
        <v>0</v>
      </c>
      <c r="AJ20" s="17">
        <v>0</v>
      </c>
      <c r="AK20" s="17">
        <v>0</v>
      </c>
      <c r="AL20" s="17">
        <v>0</v>
      </c>
      <c r="AM20" s="17">
        <v>0</v>
      </c>
      <c r="AN20" s="17">
        <v>0</v>
      </c>
      <c r="AO20" s="17">
        <v>0</v>
      </c>
      <c r="AP20" s="17">
        <v>0</v>
      </c>
      <c r="AQ20" s="17">
        <v>0</v>
      </c>
      <c r="AR20" s="17">
        <v>0</v>
      </c>
      <c r="AS20" s="17">
        <v>0</v>
      </c>
      <c r="AT20" s="17">
        <v>0</v>
      </c>
      <c r="AU20" s="17">
        <v>0</v>
      </c>
      <c r="AV20" s="17">
        <v>0</v>
      </c>
      <c r="AW20" s="17">
        <v>0</v>
      </c>
      <c r="AX20" s="17">
        <v>0</v>
      </c>
      <c r="AY20" s="17">
        <v>0</v>
      </c>
      <c r="AZ20" s="17">
        <v>0</v>
      </c>
    </row>
    <row r="21" spans="1:52" ht="12" customHeight="1" x14ac:dyDescent="0.2">
      <c r="A21" s="14" t="s">
        <v>20</v>
      </c>
      <c r="B21" s="15">
        <v>15249.69233778019</v>
      </c>
      <c r="C21" s="15">
        <v>14725.801610753548</v>
      </c>
      <c r="D21" s="15">
        <v>14886.965737552324</v>
      </c>
      <c r="E21" s="15">
        <v>13900.644155645878</v>
      </c>
      <c r="F21" s="15">
        <v>13587.911881641216</v>
      </c>
      <c r="G21" s="15">
        <v>13201.638157446292</v>
      </c>
      <c r="H21" s="15">
        <v>12749.414183894094</v>
      </c>
      <c r="I21" s="15">
        <v>12028.110345621802</v>
      </c>
      <c r="J21" s="15">
        <v>11441.663318696514</v>
      </c>
      <c r="K21" s="15">
        <v>9706.1594255252603</v>
      </c>
      <c r="L21" s="15">
        <v>10391.146258517656</v>
      </c>
      <c r="M21" s="15">
        <v>11035.124766510244</v>
      </c>
      <c r="N21" s="15">
        <v>10220.380047355189</v>
      </c>
      <c r="O21" s="15">
        <v>10328.969135752757</v>
      </c>
      <c r="P21" s="15">
        <v>9819.8038713841797</v>
      </c>
      <c r="Q21" s="15">
        <v>10124.174743239608</v>
      </c>
      <c r="R21" s="15">
        <v>10190.137258396144</v>
      </c>
      <c r="S21" s="15">
        <v>10558.614593553011</v>
      </c>
      <c r="T21" s="15">
        <v>10299.835752763867</v>
      </c>
      <c r="U21" s="15">
        <v>10048.056406017207</v>
      </c>
      <c r="V21" s="15">
        <v>9905.973704700662</v>
      </c>
      <c r="W21" s="15">
        <v>9879.6551820735513</v>
      </c>
      <c r="X21" s="15">
        <v>9815.6367581217091</v>
      </c>
      <c r="Y21" s="15">
        <v>9736.1947016489594</v>
      </c>
      <c r="Z21" s="15">
        <v>9664.1634319108271</v>
      </c>
      <c r="AA21" s="15">
        <v>9630.793526051948</v>
      </c>
      <c r="AB21" s="15">
        <v>9613.0277902730304</v>
      </c>
      <c r="AC21" s="15">
        <v>9611.6704356524842</v>
      </c>
      <c r="AD21" s="15">
        <v>9601.4368250712778</v>
      </c>
      <c r="AE21" s="15">
        <v>9534.4202395280136</v>
      </c>
      <c r="AF21" s="15">
        <v>9473.3797345678649</v>
      </c>
      <c r="AG21" s="15">
        <v>9460.2904194141338</v>
      </c>
      <c r="AH21" s="15">
        <v>9391.9856576810598</v>
      </c>
      <c r="AI21" s="15">
        <v>9330.6859928550148</v>
      </c>
      <c r="AJ21" s="15">
        <v>9230.1563231541622</v>
      </c>
      <c r="AK21" s="15">
        <v>9101.556664905409</v>
      </c>
      <c r="AL21" s="15">
        <v>9019.1326137677643</v>
      </c>
      <c r="AM21" s="15">
        <v>8924.7416733894715</v>
      </c>
      <c r="AN21" s="15">
        <v>8788.9078239399678</v>
      </c>
      <c r="AO21" s="15">
        <v>8700.3160405697963</v>
      </c>
      <c r="AP21" s="15">
        <v>8598.225902133312</v>
      </c>
      <c r="AQ21" s="15">
        <v>8520.1920617365467</v>
      </c>
      <c r="AR21" s="15">
        <v>8408.776265824501</v>
      </c>
      <c r="AS21" s="15">
        <v>8339.7164518108293</v>
      </c>
      <c r="AT21" s="15">
        <v>8159.6426683632553</v>
      </c>
      <c r="AU21" s="15">
        <v>7979.9428573938258</v>
      </c>
      <c r="AV21" s="15">
        <v>7795.481591702779</v>
      </c>
      <c r="AW21" s="15">
        <v>7449.9865038726639</v>
      </c>
      <c r="AX21" s="15">
        <v>7315.5736473074912</v>
      </c>
      <c r="AY21" s="15">
        <v>7160.0781224596249</v>
      </c>
      <c r="AZ21" s="15">
        <v>6882.6751467431077</v>
      </c>
    </row>
    <row r="22" spans="1:52" ht="12" customHeight="1" x14ac:dyDescent="0.2">
      <c r="A22" s="16" t="s">
        <v>21</v>
      </c>
      <c r="B22" s="17">
        <v>4125.4126673866722</v>
      </c>
      <c r="C22" s="17">
        <v>3658.4810567312466</v>
      </c>
      <c r="D22" s="17">
        <v>4075.4035130923494</v>
      </c>
      <c r="E22" s="17">
        <v>4255.6893585742746</v>
      </c>
      <c r="F22" s="17">
        <v>4528.8332456614689</v>
      </c>
      <c r="G22" s="17">
        <v>4602.5312624967301</v>
      </c>
      <c r="H22" s="17">
        <v>4780.9609002459347</v>
      </c>
      <c r="I22" s="17">
        <v>4006.1298877634085</v>
      </c>
      <c r="J22" s="17">
        <v>4077.4412963613295</v>
      </c>
      <c r="K22" s="17">
        <v>2957.1868008838619</v>
      </c>
      <c r="L22" s="17">
        <v>3502.6337815918673</v>
      </c>
      <c r="M22" s="17">
        <v>3568.8974820932231</v>
      </c>
      <c r="N22" s="17">
        <v>3559.8620045559587</v>
      </c>
      <c r="O22" s="17">
        <v>3527.9889394543311</v>
      </c>
      <c r="P22" s="17">
        <v>3410.1360026320972</v>
      </c>
      <c r="Q22" s="17">
        <v>3713.2394203665008</v>
      </c>
      <c r="R22" s="17">
        <v>3693.4031939286419</v>
      </c>
      <c r="S22" s="17">
        <v>3763.3833527062889</v>
      </c>
      <c r="T22" s="17">
        <v>3704.6910176544689</v>
      </c>
      <c r="U22" s="17">
        <v>3623.6605316579185</v>
      </c>
      <c r="V22" s="17">
        <v>3586.0220408967889</v>
      </c>
      <c r="W22" s="17">
        <v>3585.1775542966207</v>
      </c>
      <c r="X22" s="17">
        <v>3588.7035770293105</v>
      </c>
      <c r="Y22" s="17">
        <v>3571.8198494461499</v>
      </c>
      <c r="Z22" s="17">
        <v>3557.8214179686111</v>
      </c>
      <c r="AA22" s="17">
        <v>3552.3956942015707</v>
      </c>
      <c r="AB22" s="17">
        <v>3546.9070981338182</v>
      </c>
      <c r="AC22" s="17">
        <v>3552.6893288180613</v>
      </c>
      <c r="AD22" s="17">
        <v>3550.8582126904935</v>
      </c>
      <c r="AE22" s="17">
        <v>3542.2903117894043</v>
      </c>
      <c r="AF22" s="17">
        <v>3526.8581856902883</v>
      </c>
      <c r="AG22" s="17">
        <v>3509.2545340367715</v>
      </c>
      <c r="AH22" s="17">
        <v>3486.0097670354194</v>
      </c>
      <c r="AI22" s="17">
        <v>3450.5494615736943</v>
      </c>
      <c r="AJ22" s="17">
        <v>3409.0865754191304</v>
      </c>
      <c r="AK22" s="17">
        <v>3370.9738211414024</v>
      </c>
      <c r="AL22" s="17">
        <v>3339.2013329071942</v>
      </c>
      <c r="AM22" s="17">
        <v>3306.5092230624587</v>
      </c>
      <c r="AN22" s="17">
        <v>3265.427132665106</v>
      </c>
      <c r="AO22" s="17">
        <v>3226.2043736952578</v>
      </c>
      <c r="AP22" s="17">
        <v>3188.3044455265726</v>
      </c>
      <c r="AQ22" s="17">
        <v>3153.6524707351409</v>
      </c>
      <c r="AR22" s="17">
        <v>3118.0947562365309</v>
      </c>
      <c r="AS22" s="17">
        <v>3086.8527966951024</v>
      </c>
      <c r="AT22" s="17">
        <v>3069.7443687374712</v>
      </c>
      <c r="AU22" s="17">
        <v>2979.8254302201153</v>
      </c>
      <c r="AV22" s="17">
        <v>2819.1007355813035</v>
      </c>
      <c r="AW22" s="17">
        <v>2619.2984314553819</v>
      </c>
      <c r="AX22" s="17">
        <v>2539.8168950334693</v>
      </c>
      <c r="AY22" s="17">
        <v>2494.6215742723562</v>
      </c>
      <c r="AZ22" s="17">
        <v>2370.3252037610787</v>
      </c>
    </row>
    <row r="23" spans="1:52" ht="12" customHeight="1" x14ac:dyDescent="0.2">
      <c r="A23" s="16" t="s">
        <v>22</v>
      </c>
      <c r="B23" s="17">
        <v>1602.3402550532342</v>
      </c>
      <c r="C23" s="17">
        <v>1683.9609205459442</v>
      </c>
      <c r="D23" s="17">
        <v>1638.6630032454461</v>
      </c>
      <c r="E23" s="17">
        <v>1563.2896438393821</v>
      </c>
      <c r="F23" s="17">
        <v>1532.5086335024544</v>
      </c>
      <c r="G23" s="17">
        <v>1417.299503212457</v>
      </c>
      <c r="H23" s="17">
        <v>1272.7577563329253</v>
      </c>
      <c r="I23" s="17">
        <v>1395.1392148358716</v>
      </c>
      <c r="J23" s="17">
        <v>1321.9873964489916</v>
      </c>
      <c r="K23" s="17">
        <v>1136.9400499371936</v>
      </c>
      <c r="L23" s="17">
        <v>962.55535567757624</v>
      </c>
      <c r="M23" s="17">
        <v>1093.3561479958928</v>
      </c>
      <c r="N23" s="17">
        <v>915.62960552062179</v>
      </c>
      <c r="O23" s="17">
        <v>925.49212800850671</v>
      </c>
      <c r="P23" s="17">
        <v>858.72727179532933</v>
      </c>
      <c r="Q23" s="17">
        <v>795.02242968163625</v>
      </c>
      <c r="R23" s="17">
        <v>813.81531302532323</v>
      </c>
      <c r="S23" s="17">
        <v>835.86334518390709</v>
      </c>
      <c r="T23" s="17">
        <v>817.09059094888084</v>
      </c>
      <c r="U23" s="17">
        <v>803.49447713702818</v>
      </c>
      <c r="V23" s="17">
        <v>798.52873705963486</v>
      </c>
      <c r="W23" s="17">
        <v>779.52519839820138</v>
      </c>
      <c r="X23" s="17">
        <v>777.86673320394073</v>
      </c>
      <c r="Y23" s="17">
        <v>779.52784000870213</v>
      </c>
      <c r="Z23" s="17">
        <v>773.09935922197042</v>
      </c>
      <c r="AA23" s="17">
        <v>774.24456710706033</v>
      </c>
      <c r="AB23" s="17">
        <v>775.42348677561006</v>
      </c>
      <c r="AC23" s="17">
        <v>776.75619999887738</v>
      </c>
      <c r="AD23" s="17">
        <v>773.87057142704202</v>
      </c>
      <c r="AE23" s="17">
        <v>770.50723562241706</v>
      </c>
      <c r="AF23" s="17">
        <v>768.24258214516612</v>
      </c>
      <c r="AG23" s="17">
        <v>766.73250717806263</v>
      </c>
      <c r="AH23" s="17">
        <v>759.30313826318172</v>
      </c>
      <c r="AI23" s="17">
        <v>752.01447431625945</v>
      </c>
      <c r="AJ23" s="17">
        <v>741.63668484219522</v>
      </c>
      <c r="AK23" s="17">
        <v>728.04068018276587</v>
      </c>
      <c r="AL23" s="17">
        <v>709.00439997733247</v>
      </c>
      <c r="AM23" s="17">
        <v>701.60309518624592</v>
      </c>
      <c r="AN23" s="17">
        <v>692.76541371152541</v>
      </c>
      <c r="AO23" s="17">
        <v>680.60691919251474</v>
      </c>
      <c r="AP23" s="17">
        <v>668.10886705505038</v>
      </c>
      <c r="AQ23" s="17">
        <v>654.04832512111602</v>
      </c>
      <c r="AR23" s="17">
        <v>636.5229993916987</v>
      </c>
      <c r="AS23" s="17">
        <v>626.22002132755733</v>
      </c>
      <c r="AT23" s="17">
        <v>615.47743108398652</v>
      </c>
      <c r="AU23" s="17">
        <v>599.36648395263057</v>
      </c>
      <c r="AV23" s="17">
        <v>579.31514621082056</v>
      </c>
      <c r="AW23" s="17">
        <v>543.62366997225035</v>
      </c>
      <c r="AX23" s="17">
        <v>532.37288006220876</v>
      </c>
      <c r="AY23" s="17">
        <v>504.53321321234785</v>
      </c>
      <c r="AZ23" s="17">
        <v>491.63648895695212</v>
      </c>
    </row>
    <row r="24" spans="1:52" ht="12" customHeight="1" x14ac:dyDescent="0.2">
      <c r="A24" s="16" t="s">
        <v>23</v>
      </c>
      <c r="B24" s="17">
        <v>621.05840646898355</v>
      </c>
      <c r="C24" s="17">
        <v>632.61263860864403</v>
      </c>
      <c r="D24" s="17">
        <v>578.59278713984452</v>
      </c>
      <c r="E24" s="17">
        <v>558.63826792814223</v>
      </c>
      <c r="F24" s="17">
        <v>546.24895311729051</v>
      </c>
      <c r="G24" s="17">
        <v>574.42224524153937</v>
      </c>
      <c r="H24" s="17">
        <v>554.91893550939733</v>
      </c>
      <c r="I24" s="17">
        <v>552.74684576144489</v>
      </c>
      <c r="J24" s="17">
        <v>518.84818246429654</v>
      </c>
      <c r="K24" s="17">
        <v>576.80483434311304</v>
      </c>
      <c r="L24" s="17">
        <v>722.88287224115641</v>
      </c>
      <c r="M24" s="17">
        <v>785.83299883766676</v>
      </c>
      <c r="N24" s="17">
        <v>694.70383541947604</v>
      </c>
      <c r="O24" s="17">
        <v>727.94123320264544</v>
      </c>
      <c r="P24" s="17">
        <v>716.7239560644183</v>
      </c>
      <c r="Q24" s="17">
        <v>690.48555170642726</v>
      </c>
      <c r="R24" s="17">
        <v>710.03755393970505</v>
      </c>
      <c r="S24" s="17">
        <v>752.82197740337529</v>
      </c>
      <c r="T24" s="17">
        <v>721.70012394090952</v>
      </c>
      <c r="U24" s="17">
        <v>696.06649006988471</v>
      </c>
      <c r="V24" s="17">
        <v>668.07832323505761</v>
      </c>
      <c r="W24" s="17">
        <v>663.53671505451564</v>
      </c>
      <c r="X24" s="17">
        <v>652.67399008679388</v>
      </c>
      <c r="Y24" s="17">
        <v>645.1816288828104</v>
      </c>
      <c r="Z24" s="17">
        <v>635.81106559520583</v>
      </c>
      <c r="AA24" s="17">
        <v>627.83947913885413</v>
      </c>
      <c r="AB24" s="17">
        <v>624.76779670719475</v>
      </c>
      <c r="AC24" s="17">
        <v>622.03770626041216</v>
      </c>
      <c r="AD24" s="17">
        <v>619.72622141784814</v>
      </c>
      <c r="AE24" s="17">
        <v>614.47463604600136</v>
      </c>
      <c r="AF24" s="17">
        <v>603.29429400164281</v>
      </c>
      <c r="AG24" s="17">
        <v>601.66787817764532</v>
      </c>
      <c r="AH24" s="17">
        <v>592.23463073007815</v>
      </c>
      <c r="AI24" s="17">
        <v>586.48239062335415</v>
      </c>
      <c r="AJ24" s="17">
        <v>581.40722081500587</v>
      </c>
      <c r="AK24" s="17">
        <v>560.55935605846526</v>
      </c>
      <c r="AL24" s="17">
        <v>549.17571110099357</v>
      </c>
      <c r="AM24" s="17">
        <v>537.55220465590105</v>
      </c>
      <c r="AN24" s="17">
        <v>530.37963283121314</v>
      </c>
      <c r="AO24" s="17">
        <v>512.05536553297065</v>
      </c>
      <c r="AP24" s="17">
        <v>494.33666335764843</v>
      </c>
      <c r="AQ24" s="17">
        <v>489.42136068531647</v>
      </c>
      <c r="AR24" s="17">
        <v>485.12591613477434</v>
      </c>
      <c r="AS24" s="17">
        <v>476.34332192464154</v>
      </c>
      <c r="AT24" s="17">
        <v>469.69877268835836</v>
      </c>
      <c r="AU24" s="17">
        <v>452.89159537398734</v>
      </c>
      <c r="AV24" s="17">
        <v>452.47766219435943</v>
      </c>
      <c r="AW24" s="17">
        <v>434.99670491813725</v>
      </c>
      <c r="AX24" s="17">
        <v>428.6080058243453</v>
      </c>
      <c r="AY24" s="17">
        <v>423.73515764743763</v>
      </c>
      <c r="AZ24" s="17">
        <v>380.49657985979906</v>
      </c>
    </row>
    <row r="25" spans="1:52" ht="12" customHeight="1" x14ac:dyDescent="0.2">
      <c r="A25" s="16" t="s">
        <v>24</v>
      </c>
      <c r="B25" s="17">
        <v>8900.8810088712999</v>
      </c>
      <c r="C25" s="17">
        <v>8750.7469948677117</v>
      </c>
      <c r="D25" s="17">
        <v>8594.3064340746841</v>
      </c>
      <c r="E25" s="17">
        <v>7523.0268853040798</v>
      </c>
      <c r="F25" s="17">
        <v>6980.3210493600018</v>
      </c>
      <c r="G25" s="17">
        <v>6607.3851464955651</v>
      </c>
      <c r="H25" s="17">
        <v>6140.7765918058367</v>
      </c>
      <c r="I25" s="17">
        <v>6074.0943972610776</v>
      </c>
      <c r="J25" s="17">
        <v>5523.3864434218958</v>
      </c>
      <c r="K25" s="17">
        <v>5035.2277403610924</v>
      </c>
      <c r="L25" s="17">
        <v>5203.074249007057</v>
      </c>
      <c r="M25" s="17">
        <v>5587.0381375834604</v>
      </c>
      <c r="N25" s="17">
        <v>5050.1846018591323</v>
      </c>
      <c r="O25" s="17">
        <v>5147.5468350872743</v>
      </c>
      <c r="P25" s="17">
        <v>4834.2166408923349</v>
      </c>
      <c r="Q25" s="17">
        <v>4925.4273414850441</v>
      </c>
      <c r="R25" s="17">
        <v>4972.8811975024728</v>
      </c>
      <c r="S25" s="17">
        <v>5206.5459182594414</v>
      </c>
      <c r="T25" s="17">
        <v>5056.3540202196082</v>
      </c>
      <c r="U25" s="17">
        <v>4924.8349071523762</v>
      </c>
      <c r="V25" s="17">
        <v>4853.3446035091802</v>
      </c>
      <c r="W25" s="17">
        <v>4851.4157143242137</v>
      </c>
      <c r="X25" s="17">
        <v>4796.3924578016649</v>
      </c>
      <c r="Y25" s="17">
        <v>4739.6653833112969</v>
      </c>
      <c r="Z25" s="17">
        <v>4697.4315891250399</v>
      </c>
      <c r="AA25" s="17">
        <v>4676.3137856044623</v>
      </c>
      <c r="AB25" s="17">
        <v>4665.9294086564068</v>
      </c>
      <c r="AC25" s="17">
        <v>4660.1872005751338</v>
      </c>
      <c r="AD25" s="17">
        <v>4656.9818195358939</v>
      </c>
      <c r="AE25" s="17">
        <v>4607.1480560701912</v>
      </c>
      <c r="AF25" s="17">
        <v>4574.9846727307686</v>
      </c>
      <c r="AG25" s="17">
        <v>4582.6355000216545</v>
      </c>
      <c r="AH25" s="17">
        <v>4554.4381216523807</v>
      </c>
      <c r="AI25" s="17">
        <v>4541.6396663417072</v>
      </c>
      <c r="AJ25" s="17">
        <v>4498.0258420778318</v>
      </c>
      <c r="AK25" s="17">
        <v>4441.9828075227761</v>
      </c>
      <c r="AL25" s="17">
        <v>4421.7511697822429</v>
      </c>
      <c r="AM25" s="17">
        <v>4379.0771504848663</v>
      </c>
      <c r="AN25" s="17">
        <v>4300.3356447321239</v>
      </c>
      <c r="AO25" s="17">
        <v>4281.4493821490541</v>
      </c>
      <c r="AP25" s="17">
        <v>4247.4759261940408</v>
      </c>
      <c r="AQ25" s="17">
        <v>4223.0699051949723</v>
      </c>
      <c r="AR25" s="17">
        <v>4169.0325940614957</v>
      </c>
      <c r="AS25" s="17">
        <v>4150.300311863527</v>
      </c>
      <c r="AT25" s="17">
        <v>4004.722095853439</v>
      </c>
      <c r="AU25" s="17">
        <v>3947.859347847093</v>
      </c>
      <c r="AV25" s="17">
        <v>3944.5880477162955</v>
      </c>
      <c r="AW25" s="17">
        <v>3852.0676975268939</v>
      </c>
      <c r="AX25" s="17">
        <v>3814.7758663874679</v>
      </c>
      <c r="AY25" s="17">
        <v>3737.1881773274831</v>
      </c>
      <c r="AZ25" s="17">
        <v>3640.2168741652772</v>
      </c>
    </row>
    <row r="26" spans="1:52" ht="12" customHeight="1" x14ac:dyDescent="0.2">
      <c r="A26" s="14" t="s">
        <v>25</v>
      </c>
      <c r="B26" s="15">
        <v>88057.005785691988</v>
      </c>
      <c r="C26" s="15">
        <v>90808.512295677167</v>
      </c>
      <c r="D26" s="15">
        <v>90601.519645612469</v>
      </c>
      <c r="E26" s="15">
        <v>95718.456410392173</v>
      </c>
      <c r="F26" s="15">
        <v>88470.235731558409</v>
      </c>
      <c r="G26" s="15">
        <v>86063.288575911123</v>
      </c>
      <c r="H26" s="15">
        <v>80996.998381603902</v>
      </c>
      <c r="I26" s="15">
        <v>84659.551716377275</v>
      </c>
      <c r="J26" s="15">
        <v>82103.271822684066</v>
      </c>
      <c r="K26" s="15">
        <v>72317.782591168652</v>
      </c>
      <c r="L26" s="15">
        <v>73423.176503137642</v>
      </c>
      <c r="M26" s="15">
        <v>73830.821767879301</v>
      </c>
      <c r="N26" s="15">
        <v>74000.990537132326</v>
      </c>
      <c r="O26" s="15">
        <v>75866.417718188153</v>
      </c>
      <c r="P26" s="15">
        <v>75091.448044045363</v>
      </c>
      <c r="Q26" s="15">
        <v>73576.899819742655</v>
      </c>
      <c r="R26" s="15">
        <v>73270.981839747823</v>
      </c>
      <c r="S26" s="15">
        <v>74553.227631691843</v>
      </c>
      <c r="T26" s="15">
        <v>73321.633221205542</v>
      </c>
      <c r="U26" s="15">
        <v>72274.463298002927</v>
      </c>
      <c r="V26" s="15">
        <v>71926.179753075048</v>
      </c>
      <c r="W26" s="15">
        <v>71542.841284628477</v>
      </c>
      <c r="X26" s="15">
        <v>70057.783292045817</v>
      </c>
      <c r="Y26" s="15">
        <v>67611.007601035803</v>
      </c>
      <c r="Z26" s="15">
        <v>66323.925265585509</v>
      </c>
      <c r="AA26" s="15">
        <v>65764.717119590889</v>
      </c>
      <c r="AB26" s="15">
        <v>65153.933817468089</v>
      </c>
      <c r="AC26" s="15">
        <v>63570.790086195011</v>
      </c>
      <c r="AD26" s="15">
        <v>62950.303602824286</v>
      </c>
      <c r="AE26" s="15">
        <v>62621.706252454293</v>
      </c>
      <c r="AF26" s="15">
        <v>60686.955810933854</v>
      </c>
      <c r="AG26" s="15">
        <v>60035.204616386043</v>
      </c>
      <c r="AH26" s="15">
        <v>58066.612984975967</v>
      </c>
      <c r="AI26" s="15">
        <v>55605.215472828029</v>
      </c>
      <c r="AJ26" s="15">
        <v>53887.986176347615</v>
      </c>
      <c r="AK26" s="15">
        <v>51353.230099964436</v>
      </c>
      <c r="AL26" s="15">
        <v>51119.507708317462</v>
      </c>
      <c r="AM26" s="15">
        <v>48964.816451095423</v>
      </c>
      <c r="AN26" s="15">
        <v>46703.852344050239</v>
      </c>
      <c r="AO26" s="15">
        <v>44856.699259937712</v>
      </c>
      <c r="AP26" s="15">
        <v>43050.766209992653</v>
      </c>
      <c r="AQ26" s="15">
        <v>41247.83747416774</v>
      </c>
      <c r="AR26" s="15">
        <v>39463.283564011581</v>
      </c>
      <c r="AS26" s="15">
        <v>36951.826212651722</v>
      </c>
      <c r="AT26" s="15">
        <v>35246.450873721478</v>
      </c>
      <c r="AU26" s="15">
        <v>34428.816060939964</v>
      </c>
      <c r="AV26" s="15">
        <v>32996.764817131196</v>
      </c>
      <c r="AW26" s="15">
        <v>30284.740051091543</v>
      </c>
      <c r="AX26" s="15">
        <v>29068.114923285408</v>
      </c>
      <c r="AY26" s="15">
        <v>27588.459138338367</v>
      </c>
      <c r="AZ26" s="15">
        <v>25969.963715133112</v>
      </c>
    </row>
    <row r="27" spans="1:52" ht="12" customHeight="1" x14ac:dyDescent="0.2">
      <c r="A27" s="16" t="s">
        <v>26</v>
      </c>
      <c r="B27" s="17">
        <v>66265.201168921572</v>
      </c>
      <c r="C27" s="17">
        <v>69040.295797644692</v>
      </c>
      <c r="D27" s="17">
        <v>70017.338470740346</v>
      </c>
      <c r="E27" s="17">
        <v>73521.820954534516</v>
      </c>
      <c r="F27" s="17">
        <v>68042.225279016493</v>
      </c>
      <c r="G27" s="17">
        <v>66146.768816424621</v>
      </c>
      <c r="H27" s="17">
        <v>62907.525926522467</v>
      </c>
      <c r="I27" s="17">
        <v>65215.36049515639</v>
      </c>
      <c r="J27" s="17">
        <v>66156.502234138985</v>
      </c>
      <c r="K27" s="17">
        <v>56563.564716306741</v>
      </c>
      <c r="L27" s="17">
        <v>59199.275581026952</v>
      </c>
      <c r="M27" s="17">
        <v>59871.842947635487</v>
      </c>
      <c r="N27" s="17">
        <v>59754.711969402219</v>
      </c>
      <c r="O27" s="17">
        <v>61586.938440951359</v>
      </c>
      <c r="P27" s="17">
        <v>60542.656615228472</v>
      </c>
      <c r="Q27" s="17">
        <v>60667.314313401948</v>
      </c>
      <c r="R27" s="17">
        <v>60454.623199701316</v>
      </c>
      <c r="S27" s="17">
        <v>61522.319230887806</v>
      </c>
      <c r="T27" s="17">
        <v>60357.55955613908</v>
      </c>
      <c r="U27" s="17">
        <v>59504.028555719728</v>
      </c>
      <c r="V27" s="17">
        <v>59220.842592586305</v>
      </c>
      <c r="W27" s="17">
        <v>58802.602528891854</v>
      </c>
      <c r="X27" s="17">
        <v>57410.094134335654</v>
      </c>
      <c r="Y27" s="17">
        <v>55150.650518220034</v>
      </c>
      <c r="Z27" s="17">
        <v>53979.414988892269</v>
      </c>
      <c r="AA27" s="17">
        <v>53421.315619650835</v>
      </c>
      <c r="AB27" s="17">
        <v>52769.029350744888</v>
      </c>
      <c r="AC27" s="17">
        <v>51262.983248480974</v>
      </c>
      <c r="AD27" s="17">
        <v>50607.285564495556</v>
      </c>
      <c r="AE27" s="17">
        <v>50423.673003877848</v>
      </c>
      <c r="AF27" s="17">
        <v>48477.768739134794</v>
      </c>
      <c r="AG27" s="17">
        <v>47813.490932610453</v>
      </c>
      <c r="AH27" s="17">
        <v>45945.130088609963</v>
      </c>
      <c r="AI27" s="17">
        <v>43609.470141946113</v>
      </c>
      <c r="AJ27" s="17">
        <v>42038.989798830436</v>
      </c>
      <c r="AK27" s="17">
        <v>39640.647998039931</v>
      </c>
      <c r="AL27" s="17">
        <v>39334.202245600478</v>
      </c>
      <c r="AM27" s="17">
        <v>37198.973419829701</v>
      </c>
      <c r="AN27" s="17">
        <v>34986.61892798834</v>
      </c>
      <c r="AO27" s="17">
        <v>33194.371833434263</v>
      </c>
      <c r="AP27" s="17">
        <v>31442.070314908393</v>
      </c>
      <c r="AQ27" s="17">
        <v>29676.99782783409</v>
      </c>
      <c r="AR27" s="17">
        <v>27960.590544119565</v>
      </c>
      <c r="AS27" s="17">
        <v>25653.403806798444</v>
      </c>
      <c r="AT27" s="17">
        <v>24078.541931249594</v>
      </c>
      <c r="AU27" s="17">
        <v>23334.255778004208</v>
      </c>
      <c r="AV27" s="17">
        <v>22069.255120226808</v>
      </c>
      <c r="AW27" s="17">
        <v>19757.764881464547</v>
      </c>
      <c r="AX27" s="17">
        <v>18613.541981274659</v>
      </c>
      <c r="AY27" s="17">
        <v>17668.286493587639</v>
      </c>
      <c r="AZ27" s="17">
        <v>16225.369082091631</v>
      </c>
    </row>
    <row r="28" spans="1:52" ht="12" customHeight="1" x14ac:dyDescent="0.2">
      <c r="A28" s="16" t="s">
        <v>27</v>
      </c>
      <c r="B28" s="17">
        <v>21096.89883437032</v>
      </c>
      <c r="C28" s="17">
        <v>20918.894357148583</v>
      </c>
      <c r="D28" s="17">
        <v>19722.304832885875</v>
      </c>
      <c r="E28" s="17">
        <v>21244.491957161237</v>
      </c>
      <c r="F28" s="17">
        <v>19624.170099475261</v>
      </c>
      <c r="G28" s="17">
        <v>19127.061243279826</v>
      </c>
      <c r="H28" s="17">
        <v>17331.529516578128</v>
      </c>
      <c r="I28" s="17">
        <v>18686.244255842965</v>
      </c>
      <c r="J28" s="17">
        <v>15253.016636364031</v>
      </c>
      <c r="K28" s="17">
        <v>14971.204656086937</v>
      </c>
      <c r="L28" s="17">
        <v>13596.231411300534</v>
      </c>
      <c r="M28" s="17">
        <v>13377.419654820171</v>
      </c>
      <c r="N28" s="17">
        <v>13649.309868699773</v>
      </c>
      <c r="O28" s="17">
        <v>13620.406589046528</v>
      </c>
      <c r="P28" s="17">
        <v>13902.899808974904</v>
      </c>
      <c r="Q28" s="17">
        <v>12259.310972575973</v>
      </c>
      <c r="R28" s="17">
        <v>12166.252833397077</v>
      </c>
      <c r="S28" s="17">
        <v>12373.41708742377</v>
      </c>
      <c r="T28" s="17">
        <v>12302.036487719355</v>
      </c>
      <c r="U28" s="17">
        <v>12109.390694890541</v>
      </c>
      <c r="V28" s="17">
        <v>12042.68991917331</v>
      </c>
      <c r="W28" s="17">
        <v>12078.859362377505</v>
      </c>
      <c r="X28" s="17">
        <v>11987.488771434486</v>
      </c>
      <c r="Y28" s="17">
        <v>11805.07468023267</v>
      </c>
      <c r="Z28" s="17">
        <v>11691.160089608264</v>
      </c>
      <c r="AA28" s="17">
        <v>11690.658634078833</v>
      </c>
      <c r="AB28" s="17">
        <v>11729.684029593604</v>
      </c>
      <c r="AC28" s="17">
        <v>11650.061991283959</v>
      </c>
      <c r="AD28" s="17">
        <v>11686.417015019075</v>
      </c>
      <c r="AE28" s="17">
        <v>11543.458010537332</v>
      </c>
      <c r="AF28" s="17">
        <v>11551.342385035605</v>
      </c>
      <c r="AG28" s="17">
        <v>11561.331485693168</v>
      </c>
      <c r="AH28" s="17">
        <v>11458.939964548419</v>
      </c>
      <c r="AI28" s="17">
        <v>11333.149889893981</v>
      </c>
      <c r="AJ28" s="17">
        <v>11188.000287455805</v>
      </c>
      <c r="AK28" s="17">
        <v>11050.110779464761</v>
      </c>
      <c r="AL28" s="17">
        <v>11117.602083561642</v>
      </c>
      <c r="AM28" s="17">
        <v>11093.053694951319</v>
      </c>
      <c r="AN28" s="17">
        <v>11038.647619698659</v>
      </c>
      <c r="AO28" s="17">
        <v>10977.750583536928</v>
      </c>
      <c r="AP28" s="17">
        <v>10919.300651003072</v>
      </c>
      <c r="AQ28" s="17">
        <v>10881.215738699993</v>
      </c>
      <c r="AR28" s="17">
        <v>10814.244270561108</v>
      </c>
      <c r="AS28" s="17">
        <v>10612.347835051836</v>
      </c>
      <c r="AT28" s="17">
        <v>10477.103988708915</v>
      </c>
      <c r="AU28" s="17">
        <v>10400.916806301329</v>
      </c>
      <c r="AV28" s="17">
        <v>10229.439643923224</v>
      </c>
      <c r="AW28" s="17">
        <v>9823.7529919348053</v>
      </c>
      <c r="AX28" s="17">
        <v>9750.9230536966461</v>
      </c>
      <c r="AY28" s="17">
        <v>9216.6648132277587</v>
      </c>
      <c r="AZ28" s="17">
        <v>9034.7236626808535</v>
      </c>
    </row>
    <row r="29" spans="1:52" ht="12" customHeight="1" x14ac:dyDescent="0.2">
      <c r="A29" s="16" t="s">
        <v>28</v>
      </c>
      <c r="B29" s="17">
        <v>694.90578240009847</v>
      </c>
      <c r="C29" s="17">
        <v>849.32214088388878</v>
      </c>
      <c r="D29" s="17">
        <v>861.87634198624869</v>
      </c>
      <c r="E29" s="17">
        <v>952.14349869641876</v>
      </c>
      <c r="F29" s="17">
        <v>803.8403530666543</v>
      </c>
      <c r="G29" s="17">
        <v>789.45851620668373</v>
      </c>
      <c r="H29" s="17">
        <v>757.94293850329609</v>
      </c>
      <c r="I29" s="17">
        <v>757.94696537792413</v>
      </c>
      <c r="J29" s="17">
        <v>693.75295218104895</v>
      </c>
      <c r="K29" s="17">
        <v>783.01321877497674</v>
      </c>
      <c r="L29" s="17">
        <v>627.66951081015236</v>
      </c>
      <c r="M29" s="17">
        <v>581.55916542365048</v>
      </c>
      <c r="N29" s="17">
        <v>596.96869903033348</v>
      </c>
      <c r="O29" s="17">
        <v>659.07268819026092</v>
      </c>
      <c r="P29" s="17">
        <v>645.89161984198483</v>
      </c>
      <c r="Q29" s="17">
        <v>650.27453376474273</v>
      </c>
      <c r="R29" s="17">
        <v>650.10580664943404</v>
      </c>
      <c r="S29" s="17">
        <v>657.49131338025484</v>
      </c>
      <c r="T29" s="17">
        <v>662.03717734711711</v>
      </c>
      <c r="U29" s="17">
        <v>661.04404739266101</v>
      </c>
      <c r="V29" s="17">
        <v>662.64724131544222</v>
      </c>
      <c r="W29" s="17">
        <v>661.37939335912893</v>
      </c>
      <c r="X29" s="17">
        <v>660.20038627568726</v>
      </c>
      <c r="Y29" s="17">
        <v>655.2824025830862</v>
      </c>
      <c r="Z29" s="17">
        <v>653.35018708497864</v>
      </c>
      <c r="AA29" s="17">
        <v>652.74286586121468</v>
      </c>
      <c r="AB29" s="17">
        <v>655.22043712959453</v>
      </c>
      <c r="AC29" s="17">
        <v>657.74484643007679</v>
      </c>
      <c r="AD29" s="17">
        <v>656.60102330965094</v>
      </c>
      <c r="AE29" s="17">
        <v>654.57523803911545</v>
      </c>
      <c r="AF29" s="17">
        <v>657.84468676345796</v>
      </c>
      <c r="AG29" s="17">
        <v>660.38219808242286</v>
      </c>
      <c r="AH29" s="17">
        <v>662.54293181758362</v>
      </c>
      <c r="AI29" s="17">
        <v>662.59544098793265</v>
      </c>
      <c r="AJ29" s="17">
        <v>660.99609006137541</v>
      </c>
      <c r="AK29" s="17">
        <v>662.4713224597441</v>
      </c>
      <c r="AL29" s="17">
        <v>667.70337915533707</v>
      </c>
      <c r="AM29" s="17">
        <v>672.78933631440214</v>
      </c>
      <c r="AN29" s="17">
        <v>678.58579636323725</v>
      </c>
      <c r="AO29" s="17">
        <v>684.5768429665211</v>
      </c>
      <c r="AP29" s="17">
        <v>689.39524408118723</v>
      </c>
      <c r="AQ29" s="17">
        <v>689.62390763365954</v>
      </c>
      <c r="AR29" s="17">
        <v>688.44874933090728</v>
      </c>
      <c r="AS29" s="17">
        <v>686.07457080144388</v>
      </c>
      <c r="AT29" s="17">
        <v>690.80495376297029</v>
      </c>
      <c r="AU29" s="17">
        <v>693.64347663442788</v>
      </c>
      <c r="AV29" s="17">
        <v>698.07005298116576</v>
      </c>
      <c r="AW29" s="17">
        <v>703.22217769218901</v>
      </c>
      <c r="AX29" s="17">
        <v>703.6498883141013</v>
      </c>
      <c r="AY29" s="17">
        <v>703.50783152297038</v>
      </c>
      <c r="AZ29" s="17">
        <v>709.87097036062971</v>
      </c>
    </row>
    <row r="30" spans="1:52" ht="12" customHeight="1" x14ac:dyDescent="0.2">
      <c r="A30" s="14" t="s">
        <v>29</v>
      </c>
      <c r="B30" s="15">
        <v>116293.94746407267</v>
      </c>
      <c r="C30" s="15">
        <v>115404.12097073851</v>
      </c>
      <c r="D30" s="15">
        <v>112036.17720467894</v>
      </c>
      <c r="E30" s="15">
        <v>115646.73543101837</v>
      </c>
      <c r="F30" s="15">
        <v>117271.35862149042</v>
      </c>
      <c r="G30" s="15">
        <v>117579.03826117539</v>
      </c>
      <c r="H30" s="15">
        <v>114047.75044645355</v>
      </c>
      <c r="I30" s="15">
        <v>118985.5966601148</v>
      </c>
      <c r="J30" s="15">
        <v>118752.28396808944</v>
      </c>
      <c r="K30" s="15">
        <v>95648.108430653345</v>
      </c>
      <c r="L30" s="15">
        <v>98002.505874947732</v>
      </c>
      <c r="M30" s="15">
        <v>98572.486038144794</v>
      </c>
      <c r="N30" s="15">
        <v>92437.690314550666</v>
      </c>
      <c r="O30" s="15">
        <v>87828.677839925338</v>
      </c>
      <c r="P30" s="15">
        <v>86929.828704276035</v>
      </c>
      <c r="Q30" s="15">
        <v>86811.284957543045</v>
      </c>
      <c r="R30" s="15">
        <v>87443.090381604547</v>
      </c>
      <c r="S30" s="15">
        <v>86802.350774701816</v>
      </c>
      <c r="T30" s="15">
        <v>84198.264819106262</v>
      </c>
      <c r="U30" s="15">
        <v>82300.937628386659</v>
      </c>
      <c r="V30" s="15">
        <v>81491.625100740159</v>
      </c>
      <c r="W30" s="15">
        <v>81529.97945738514</v>
      </c>
      <c r="X30" s="15">
        <v>80976.511020784892</v>
      </c>
      <c r="Y30" s="15">
        <v>79470.933787220041</v>
      </c>
      <c r="Z30" s="15">
        <v>79173.025367850947</v>
      </c>
      <c r="AA30" s="15">
        <v>78665.213368761208</v>
      </c>
      <c r="AB30" s="15">
        <v>79373.353277813789</v>
      </c>
      <c r="AC30" s="15">
        <v>79550.322359107304</v>
      </c>
      <c r="AD30" s="15">
        <v>79689.101412482909</v>
      </c>
      <c r="AE30" s="15">
        <v>79727.922925427469</v>
      </c>
      <c r="AF30" s="15">
        <v>79001.194135119178</v>
      </c>
      <c r="AG30" s="15">
        <v>78922.719277236349</v>
      </c>
      <c r="AH30" s="15">
        <v>77914.355111876488</v>
      </c>
      <c r="AI30" s="15">
        <v>76674.013127847793</v>
      </c>
      <c r="AJ30" s="15">
        <v>74641.878568935106</v>
      </c>
      <c r="AK30" s="15">
        <v>72816.814252199605</v>
      </c>
      <c r="AL30" s="15">
        <v>72159.724123235239</v>
      </c>
      <c r="AM30" s="15">
        <v>69481.538724098995</v>
      </c>
      <c r="AN30" s="15">
        <v>66724.288565411698</v>
      </c>
      <c r="AO30" s="15">
        <v>63756.815469711932</v>
      </c>
      <c r="AP30" s="15">
        <v>60529.027132470423</v>
      </c>
      <c r="AQ30" s="15">
        <v>57666.876683612616</v>
      </c>
      <c r="AR30" s="15">
        <v>54536.688528653802</v>
      </c>
      <c r="AS30" s="15">
        <v>50658.453415232529</v>
      </c>
      <c r="AT30" s="15">
        <v>48271.772173484394</v>
      </c>
      <c r="AU30" s="15">
        <v>47373.141833518268</v>
      </c>
      <c r="AV30" s="15">
        <v>46251.523855660336</v>
      </c>
      <c r="AW30" s="15">
        <v>41758.318598200727</v>
      </c>
      <c r="AX30" s="15">
        <v>40759.834167253503</v>
      </c>
      <c r="AY30" s="15">
        <v>38362.587524624898</v>
      </c>
      <c r="AZ30" s="15">
        <v>35699.397418645356</v>
      </c>
    </row>
    <row r="31" spans="1:52" ht="12" customHeight="1" x14ac:dyDescent="0.2">
      <c r="A31" s="16" t="s">
        <v>30</v>
      </c>
      <c r="B31" s="17">
        <v>69878.037626070174</v>
      </c>
      <c r="C31" s="17">
        <v>67047.33189907315</v>
      </c>
      <c r="D31" s="17">
        <v>65615.961803267885</v>
      </c>
      <c r="E31" s="17">
        <v>65255.907071274582</v>
      </c>
      <c r="F31" s="17">
        <v>67829.627845866489</v>
      </c>
      <c r="G31" s="17">
        <v>65351.556984379</v>
      </c>
      <c r="H31" s="17">
        <v>68278.972603422779</v>
      </c>
      <c r="I31" s="17">
        <v>69782.323910490726</v>
      </c>
      <c r="J31" s="17">
        <v>65502.574868126416</v>
      </c>
      <c r="K31" s="17">
        <v>52407.496471909617</v>
      </c>
      <c r="L31" s="17">
        <v>50340.698247761262</v>
      </c>
      <c r="M31" s="17">
        <v>50017.185039053264</v>
      </c>
      <c r="N31" s="17">
        <v>43879.390604894965</v>
      </c>
      <c r="O31" s="17">
        <v>40961.961560537944</v>
      </c>
      <c r="P31" s="17">
        <v>39930.340365492419</v>
      </c>
      <c r="Q31" s="17">
        <v>40240.841988965956</v>
      </c>
      <c r="R31" s="17">
        <v>40753.502287521747</v>
      </c>
      <c r="S31" s="17">
        <v>40405.652553632877</v>
      </c>
      <c r="T31" s="17">
        <v>38560.565387830626</v>
      </c>
      <c r="U31" s="17">
        <v>37715.511932909263</v>
      </c>
      <c r="V31" s="17">
        <v>37348.150374221819</v>
      </c>
      <c r="W31" s="17">
        <v>37479.164437803236</v>
      </c>
      <c r="X31" s="17">
        <v>37201.757642998215</v>
      </c>
      <c r="Y31" s="17">
        <v>36986.482042112948</v>
      </c>
      <c r="Z31" s="17">
        <v>36926.018155178695</v>
      </c>
      <c r="AA31" s="17">
        <v>37102.229191916274</v>
      </c>
      <c r="AB31" s="17">
        <v>37422.03675350859</v>
      </c>
      <c r="AC31" s="17">
        <v>37725.231309603572</v>
      </c>
      <c r="AD31" s="17">
        <v>37987.555434390793</v>
      </c>
      <c r="AE31" s="17">
        <v>38006.685567781577</v>
      </c>
      <c r="AF31" s="17">
        <v>37885.569559404415</v>
      </c>
      <c r="AG31" s="17">
        <v>37908.892952166709</v>
      </c>
      <c r="AH31" s="17">
        <v>37488.537298158037</v>
      </c>
      <c r="AI31" s="17">
        <v>36856.977990648877</v>
      </c>
      <c r="AJ31" s="17">
        <v>35743.987603163936</v>
      </c>
      <c r="AK31" s="17">
        <v>34624.042704549749</v>
      </c>
      <c r="AL31" s="17">
        <v>34042.954162228285</v>
      </c>
      <c r="AM31" s="17">
        <v>32120.70167765722</v>
      </c>
      <c r="AN31" s="17">
        <v>30208.581779272627</v>
      </c>
      <c r="AO31" s="17">
        <v>28057.138079876226</v>
      </c>
      <c r="AP31" s="17">
        <v>25444.767420850982</v>
      </c>
      <c r="AQ31" s="17">
        <v>23164.074795191184</v>
      </c>
      <c r="AR31" s="17">
        <v>20815.62867069196</v>
      </c>
      <c r="AS31" s="17">
        <v>18372.606307373993</v>
      </c>
      <c r="AT31" s="17">
        <v>16915.07727945353</v>
      </c>
      <c r="AU31" s="17">
        <v>16748.290524554588</v>
      </c>
      <c r="AV31" s="17">
        <v>16038.38007783904</v>
      </c>
      <c r="AW31" s="17">
        <v>13201.227014522894</v>
      </c>
      <c r="AX31" s="17">
        <v>13057.840142890545</v>
      </c>
      <c r="AY31" s="17">
        <v>11555.232462954649</v>
      </c>
      <c r="AZ31" s="17">
        <v>10231.951748714277</v>
      </c>
    </row>
    <row r="32" spans="1:52" ht="12" customHeight="1" x14ac:dyDescent="0.2">
      <c r="A32" s="16" t="s">
        <v>31</v>
      </c>
      <c r="B32" s="17">
        <v>27697.098047437954</v>
      </c>
      <c r="C32" s="17">
        <v>29616.329250900522</v>
      </c>
      <c r="D32" s="17">
        <v>28454.208046826279</v>
      </c>
      <c r="E32" s="17">
        <v>32068.499283415793</v>
      </c>
      <c r="F32" s="17">
        <v>31448.440627033633</v>
      </c>
      <c r="G32" s="17">
        <v>34152.976808241787</v>
      </c>
      <c r="H32" s="17">
        <v>28283.205582352686</v>
      </c>
      <c r="I32" s="17">
        <v>31139.561722483813</v>
      </c>
      <c r="J32" s="17">
        <v>35778.428497946072</v>
      </c>
      <c r="K32" s="17">
        <v>28522.816828563205</v>
      </c>
      <c r="L32" s="17">
        <v>32161.017126537405</v>
      </c>
      <c r="M32" s="17">
        <v>33072.386705704645</v>
      </c>
      <c r="N32" s="17">
        <v>33479.47240461193</v>
      </c>
      <c r="O32" s="17">
        <v>32739.516537685708</v>
      </c>
      <c r="P32" s="17">
        <v>33148.857061015988</v>
      </c>
      <c r="Q32" s="17">
        <v>32642.173331793823</v>
      </c>
      <c r="R32" s="17">
        <v>32471.922183023853</v>
      </c>
      <c r="S32" s="17">
        <v>31945.364922162062</v>
      </c>
      <c r="T32" s="17">
        <v>31027.107845300554</v>
      </c>
      <c r="U32" s="17">
        <v>30206.213994518683</v>
      </c>
      <c r="V32" s="17">
        <v>29810.640329794711</v>
      </c>
      <c r="W32" s="17">
        <v>29549.169653944376</v>
      </c>
      <c r="X32" s="17">
        <v>29257.87881200582</v>
      </c>
      <c r="Y32" s="17">
        <v>27949.800622412153</v>
      </c>
      <c r="Z32" s="17">
        <v>27626.289904533471</v>
      </c>
      <c r="AA32" s="17">
        <v>26824.862429328725</v>
      </c>
      <c r="AB32" s="17">
        <v>27050.86382812481</v>
      </c>
      <c r="AC32" s="17">
        <v>26852.674331433282</v>
      </c>
      <c r="AD32" s="17">
        <v>26720.69128214275</v>
      </c>
      <c r="AE32" s="17">
        <v>26818.731456757465</v>
      </c>
      <c r="AF32" s="17">
        <v>26389.199137879685</v>
      </c>
      <c r="AG32" s="17">
        <v>26345.99314483639</v>
      </c>
      <c r="AH32" s="17">
        <v>25906.223635545797</v>
      </c>
      <c r="AI32" s="17">
        <v>25329.464839547847</v>
      </c>
      <c r="AJ32" s="17">
        <v>24672.447085193176</v>
      </c>
      <c r="AK32" s="17">
        <v>24256.302414143709</v>
      </c>
      <c r="AL32" s="17">
        <v>24206.672032111841</v>
      </c>
      <c r="AM32" s="17">
        <v>23757.397788329974</v>
      </c>
      <c r="AN32" s="17">
        <v>23258.334248211988</v>
      </c>
      <c r="AO32" s="17">
        <v>22841.978375466697</v>
      </c>
      <c r="AP32" s="17">
        <v>22415.473982248521</v>
      </c>
      <c r="AQ32" s="17">
        <v>21865.475040855621</v>
      </c>
      <c r="AR32" s="17">
        <v>21345.577799234459</v>
      </c>
      <c r="AS32" s="17">
        <v>20064.453513383829</v>
      </c>
      <c r="AT32" s="17">
        <v>19405.408587205544</v>
      </c>
      <c r="AU32" s="17">
        <v>18559.256942593496</v>
      </c>
      <c r="AV32" s="17">
        <v>18354.598595736446</v>
      </c>
      <c r="AW32" s="17">
        <v>17224.831962570632</v>
      </c>
      <c r="AX32" s="17">
        <v>16430.644493061609</v>
      </c>
      <c r="AY32" s="17">
        <v>15975.016351801436</v>
      </c>
      <c r="AZ32" s="17">
        <v>15069.683095981463</v>
      </c>
    </row>
    <row r="33" spans="1:52" ht="12" customHeight="1" x14ac:dyDescent="0.2">
      <c r="A33" s="16" t="s">
        <v>32</v>
      </c>
      <c r="B33" s="17">
        <v>18718.811790564527</v>
      </c>
      <c r="C33" s="17">
        <v>18740.459820764841</v>
      </c>
      <c r="D33" s="17">
        <v>17966.007354584781</v>
      </c>
      <c r="E33" s="17">
        <v>18322.329076327998</v>
      </c>
      <c r="F33" s="17">
        <v>17993.290148590306</v>
      </c>
      <c r="G33" s="17">
        <v>18074.504468554598</v>
      </c>
      <c r="H33" s="17">
        <v>17485.572260678073</v>
      </c>
      <c r="I33" s="17">
        <v>18063.711027140256</v>
      </c>
      <c r="J33" s="17">
        <v>17471.280602016945</v>
      </c>
      <c r="K33" s="17">
        <v>14717.79513018051</v>
      </c>
      <c r="L33" s="17">
        <v>15500.790500649064</v>
      </c>
      <c r="M33" s="17">
        <v>15482.91429338689</v>
      </c>
      <c r="N33" s="17">
        <v>15078.827305043775</v>
      </c>
      <c r="O33" s="17">
        <v>14127.199741701688</v>
      </c>
      <c r="P33" s="17">
        <v>13850.631277767614</v>
      </c>
      <c r="Q33" s="17">
        <v>13928.26963678327</v>
      </c>
      <c r="R33" s="17">
        <v>14217.665911058933</v>
      </c>
      <c r="S33" s="17">
        <v>14451.333298906875</v>
      </c>
      <c r="T33" s="17">
        <v>14610.591585975082</v>
      </c>
      <c r="U33" s="17">
        <v>14379.211700958704</v>
      </c>
      <c r="V33" s="17">
        <v>14332.834396723625</v>
      </c>
      <c r="W33" s="17">
        <v>14501.645365637523</v>
      </c>
      <c r="X33" s="17">
        <v>14516.874565780859</v>
      </c>
      <c r="Y33" s="17">
        <v>14534.651122694942</v>
      </c>
      <c r="Z33" s="17">
        <v>14620.717308138777</v>
      </c>
      <c r="AA33" s="17">
        <v>14738.121747516218</v>
      </c>
      <c r="AB33" s="17">
        <v>14900.452696180397</v>
      </c>
      <c r="AC33" s="17">
        <v>14972.416718070459</v>
      </c>
      <c r="AD33" s="17">
        <v>14980.854695949376</v>
      </c>
      <c r="AE33" s="17">
        <v>14902.505900888429</v>
      </c>
      <c r="AF33" s="17">
        <v>14726.425437835076</v>
      </c>
      <c r="AG33" s="17">
        <v>14667.833180233261</v>
      </c>
      <c r="AH33" s="17">
        <v>14519.594178172654</v>
      </c>
      <c r="AI33" s="17">
        <v>14487.570297651066</v>
      </c>
      <c r="AJ33" s="17">
        <v>14225.443880577997</v>
      </c>
      <c r="AK33" s="17">
        <v>13936.469133506143</v>
      </c>
      <c r="AL33" s="17">
        <v>13910.097928895109</v>
      </c>
      <c r="AM33" s="17">
        <v>13603.439258111797</v>
      </c>
      <c r="AN33" s="17">
        <v>13257.372537927087</v>
      </c>
      <c r="AO33" s="17">
        <v>12857.699014369009</v>
      </c>
      <c r="AP33" s="17">
        <v>12668.785729370922</v>
      </c>
      <c r="AQ33" s="17">
        <v>12637.326847565811</v>
      </c>
      <c r="AR33" s="17">
        <v>12375.482058727384</v>
      </c>
      <c r="AS33" s="17">
        <v>12221.393594474706</v>
      </c>
      <c r="AT33" s="17">
        <v>11951.286306825319</v>
      </c>
      <c r="AU33" s="17">
        <v>12065.59436637018</v>
      </c>
      <c r="AV33" s="17">
        <v>11858.545182084847</v>
      </c>
      <c r="AW33" s="17">
        <v>11332.259621107205</v>
      </c>
      <c r="AX33" s="17">
        <v>11271.349531301352</v>
      </c>
      <c r="AY33" s="17">
        <v>10832.338709868813</v>
      </c>
      <c r="AZ33" s="17">
        <v>10397.762573949612</v>
      </c>
    </row>
    <row r="34" spans="1:52" ht="12" customHeight="1" x14ac:dyDescent="0.2">
      <c r="A34" s="14" t="s">
        <v>33</v>
      </c>
      <c r="B34" s="15">
        <v>36935.601182965358</v>
      </c>
      <c r="C34" s="15">
        <v>35360.450298134761</v>
      </c>
      <c r="D34" s="15">
        <v>35349.656495995368</v>
      </c>
      <c r="E34" s="15">
        <v>36789.387712840617</v>
      </c>
      <c r="F34" s="15">
        <v>32654.938852870891</v>
      </c>
      <c r="G34" s="15">
        <v>33574.785570019267</v>
      </c>
      <c r="H34" s="15">
        <v>32674.985780608</v>
      </c>
      <c r="I34" s="15">
        <v>32014.535838334046</v>
      </c>
      <c r="J34" s="15">
        <v>28665.616561661336</v>
      </c>
      <c r="K34" s="15">
        <v>26456.541810953397</v>
      </c>
      <c r="L34" s="15">
        <v>26981.332066466977</v>
      </c>
      <c r="M34" s="15">
        <v>24216.722906471397</v>
      </c>
      <c r="N34" s="15">
        <v>24342.000399586104</v>
      </c>
      <c r="O34" s="15">
        <v>25339.449502880499</v>
      </c>
      <c r="P34" s="15">
        <v>24170.778591011724</v>
      </c>
      <c r="Q34" s="15">
        <v>23534.127584006819</v>
      </c>
      <c r="R34" s="15">
        <v>23810.12384298036</v>
      </c>
      <c r="S34" s="15">
        <v>24411.215456210528</v>
      </c>
      <c r="T34" s="15">
        <v>24183.121194912659</v>
      </c>
      <c r="U34" s="15">
        <v>23845.702736759242</v>
      </c>
      <c r="V34" s="15">
        <v>23684.664164266153</v>
      </c>
      <c r="W34" s="15">
        <v>23610.283387001014</v>
      </c>
      <c r="X34" s="15">
        <v>23214.517558726031</v>
      </c>
      <c r="Y34" s="15">
        <v>22924.518752349766</v>
      </c>
      <c r="Z34" s="15">
        <v>22634.440025760432</v>
      </c>
      <c r="AA34" s="15">
        <v>22430.894142522262</v>
      </c>
      <c r="AB34" s="15">
        <v>22293.668145736799</v>
      </c>
      <c r="AC34" s="15">
        <v>22168.139010978852</v>
      </c>
      <c r="AD34" s="15">
        <v>22038.669350029246</v>
      </c>
      <c r="AE34" s="15">
        <v>21798.213253257574</v>
      </c>
      <c r="AF34" s="15">
        <v>21537.34300262254</v>
      </c>
      <c r="AG34" s="15">
        <v>21295.180615300222</v>
      </c>
      <c r="AH34" s="15">
        <v>20931.393504308016</v>
      </c>
      <c r="AI34" s="15">
        <v>20389.54159893635</v>
      </c>
      <c r="AJ34" s="15">
        <v>19492.991940110376</v>
      </c>
      <c r="AK34" s="15">
        <v>18739.38778985243</v>
      </c>
      <c r="AL34" s="15">
        <v>18238.385429323174</v>
      </c>
      <c r="AM34" s="15">
        <v>17282.935637826402</v>
      </c>
      <c r="AN34" s="15">
        <v>17133.643204108543</v>
      </c>
      <c r="AO34" s="15">
        <v>17024.533633709798</v>
      </c>
      <c r="AP34" s="15">
        <v>16505.09225386909</v>
      </c>
      <c r="AQ34" s="15">
        <v>16392.942803798498</v>
      </c>
      <c r="AR34" s="15">
        <v>15985.876789874475</v>
      </c>
      <c r="AS34" s="15">
        <v>15815.430638113143</v>
      </c>
      <c r="AT34" s="15">
        <v>15241.406420985812</v>
      </c>
      <c r="AU34" s="15">
        <v>14853.998644770327</v>
      </c>
      <c r="AV34" s="15">
        <v>14812.05464040249</v>
      </c>
      <c r="AW34" s="15">
        <v>14392.910164344421</v>
      </c>
      <c r="AX34" s="15">
        <v>14058.360166266029</v>
      </c>
      <c r="AY34" s="15">
        <v>13421.38495696513</v>
      </c>
      <c r="AZ34" s="15">
        <v>12794.951126479991</v>
      </c>
    </row>
    <row r="35" spans="1:52" ht="12" customHeight="1" x14ac:dyDescent="0.2">
      <c r="A35" s="16" t="s">
        <v>34</v>
      </c>
      <c r="B35" s="17">
        <v>2256.6116715288413</v>
      </c>
      <c r="C35" s="17">
        <v>1568.6988743597915</v>
      </c>
      <c r="D35" s="17">
        <v>1569.8263601944548</v>
      </c>
      <c r="E35" s="17">
        <v>1861.7058352822603</v>
      </c>
      <c r="F35" s="17">
        <v>927.14063269999087</v>
      </c>
      <c r="G35" s="17">
        <v>1117.7343739297262</v>
      </c>
      <c r="H35" s="17">
        <v>690.08816647232402</v>
      </c>
      <c r="I35" s="17">
        <v>760.34876295616436</v>
      </c>
      <c r="J35" s="17">
        <v>435.30120979446656</v>
      </c>
      <c r="K35" s="17">
        <v>527.21156489956184</v>
      </c>
      <c r="L35" s="17">
        <v>386.85339516953417</v>
      </c>
      <c r="M35" s="17">
        <v>319.88608103467965</v>
      </c>
      <c r="N35" s="17">
        <v>406.9775323038578</v>
      </c>
      <c r="O35" s="17">
        <v>759.25577657661597</v>
      </c>
      <c r="P35" s="17">
        <v>698.61304298309278</v>
      </c>
      <c r="Q35" s="17">
        <v>469.35535629866519</v>
      </c>
      <c r="R35" s="17">
        <v>482.23337838163775</v>
      </c>
      <c r="S35" s="17">
        <v>495.23967616135383</v>
      </c>
      <c r="T35" s="17">
        <v>491.36119266741758</v>
      </c>
      <c r="U35" s="17">
        <v>479.72220560964479</v>
      </c>
      <c r="V35" s="17">
        <v>467.24314829483944</v>
      </c>
      <c r="W35" s="17">
        <v>467.98036328493345</v>
      </c>
      <c r="X35" s="17">
        <v>459.92067272210426</v>
      </c>
      <c r="Y35" s="17">
        <v>453.69109745814808</v>
      </c>
      <c r="Z35" s="17">
        <v>447.24895271066146</v>
      </c>
      <c r="AA35" s="17">
        <v>443.67695114369513</v>
      </c>
      <c r="AB35" s="17">
        <v>440.49711849810467</v>
      </c>
      <c r="AC35" s="17">
        <v>439.08970698455573</v>
      </c>
      <c r="AD35" s="17">
        <v>437.34160368739163</v>
      </c>
      <c r="AE35" s="17">
        <v>433.17098865540856</v>
      </c>
      <c r="AF35" s="17">
        <v>428.30862278780154</v>
      </c>
      <c r="AG35" s="17">
        <v>429.45303045262466</v>
      </c>
      <c r="AH35" s="17">
        <v>422.53991749434192</v>
      </c>
      <c r="AI35" s="17">
        <v>418.99537548175385</v>
      </c>
      <c r="AJ35" s="17">
        <v>414.16263072636855</v>
      </c>
      <c r="AK35" s="17">
        <v>409.96863010201207</v>
      </c>
      <c r="AL35" s="17">
        <v>408.85873394895856</v>
      </c>
      <c r="AM35" s="17">
        <v>406.83620957282284</v>
      </c>
      <c r="AN35" s="17">
        <v>404.35780085302656</v>
      </c>
      <c r="AO35" s="17">
        <v>403.57927433461595</v>
      </c>
      <c r="AP35" s="17">
        <v>402.34169045236547</v>
      </c>
      <c r="AQ35" s="17">
        <v>402.3852689297949</v>
      </c>
      <c r="AR35" s="17">
        <v>400.6292633020193</v>
      </c>
      <c r="AS35" s="17">
        <v>399.67924641504112</v>
      </c>
      <c r="AT35" s="17">
        <v>398.19345277478789</v>
      </c>
      <c r="AU35" s="17">
        <v>397.70884576698302</v>
      </c>
      <c r="AV35" s="17">
        <v>397.31366699759036</v>
      </c>
      <c r="AW35" s="17">
        <v>393.04436650582335</v>
      </c>
      <c r="AX35" s="17">
        <v>393.03777450343125</v>
      </c>
      <c r="AY35" s="17">
        <v>387.57513993508451</v>
      </c>
      <c r="AZ35" s="17">
        <v>381.23431687325677</v>
      </c>
    </row>
    <row r="36" spans="1:52" ht="12" customHeight="1" x14ac:dyDescent="0.2">
      <c r="A36" s="16" t="s">
        <v>35</v>
      </c>
      <c r="B36" s="17">
        <v>34221.624348337784</v>
      </c>
      <c r="C36" s="17">
        <v>33344.138696241032</v>
      </c>
      <c r="D36" s="17">
        <v>33336.393848939588</v>
      </c>
      <c r="E36" s="17">
        <v>34481.916663215219</v>
      </c>
      <c r="F36" s="17">
        <v>31331.578058641546</v>
      </c>
      <c r="G36" s="17">
        <v>32044.384752782418</v>
      </c>
      <c r="H36" s="17">
        <v>31592.415632585071</v>
      </c>
      <c r="I36" s="17">
        <v>30870.953625439182</v>
      </c>
      <c r="J36" s="17">
        <v>27907.856873555134</v>
      </c>
      <c r="K36" s="17">
        <v>25619.146963966243</v>
      </c>
      <c r="L36" s="17">
        <v>26279.394455922091</v>
      </c>
      <c r="M36" s="17">
        <v>23632.163968520577</v>
      </c>
      <c r="N36" s="17">
        <v>23673.597314376035</v>
      </c>
      <c r="O36" s="17">
        <v>24270.354755161927</v>
      </c>
      <c r="P36" s="17">
        <v>23199.504216320198</v>
      </c>
      <c r="Q36" s="17">
        <v>22786.230894012846</v>
      </c>
      <c r="R36" s="17">
        <v>23051.439592587212</v>
      </c>
      <c r="S36" s="17">
        <v>23639.347633110807</v>
      </c>
      <c r="T36" s="17">
        <v>23420.940327875353</v>
      </c>
      <c r="U36" s="17">
        <v>23101.239966346242</v>
      </c>
      <c r="V36" s="17">
        <v>22960.315635479412</v>
      </c>
      <c r="W36" s="17">
        <v>22891.307392557483</v>
      </c>
      <c r="X36" s="17">
        <v>22508.155020941696</v>
      </c>
      <c r="Y36" s="17">
        <v>22227.132084058896</v>
      </c>
      <c r="Z36" s="17">
        <v>21955.321436698323</v>
      </c>
      <c r="AA36" s="17">
        <v>21767.068956025996</v>
      </c>
      <c r="AB36" s="17">
        <v>21640.378614817462</v>
      </c>
      <c r="AC36" s="17">
        <v>21523.856805377513</v>
      </c>
      <c r="AD36" s="17">
        <v>21404.158471896968</v>
      </c>
      <c r="AE36" s="17">
        <v>21169.891851717395</v>
      </c>
      <c r="AF36" s="17">
        <v>20917.928401718877</v>
      </c>
      <c r="AG36" s="17">
        <v>20682.571104347429</v>
      </c>
      <c r="AH36" s="17">
        <v>20329.808841503826</v>
      </c>
      <c r="AI36" s="17">
        <v>19793.305446580562</v>
      </c>
      <c r="AJ36" s="17">
        <v>18909.205910016681</v>
      </c>
      <c r="AK36" s="17">
        <v>18166.96832107463</v>
      </c>
      <c r="AL36" s="17">
        <v>17670.74174077329</v>
      </c>
      <c r="AM36" s="17">
        <v>16721.279956545786</v>
      </c>
      <c r="AN36" s="17">
        <v>16579.780335941967</v>
      </c>
      <c r="AO36" s="17">
        <v>16473.327632729754</v>
      </c>
      <c r="AP36" s="17">
        <v>15958.478497422655</v>
      </c>
      <c r="AQ36" s="17">
        <v>15850.69884276732</v>
      </c>
      <c r="AR36" s="17">
        <v>15447.786040201698</v>
      </c>
      <c r="AS36" s="17">
        <v>15279.203253286847</v>
      </c>
      <c r="AT36" s="17">
        <v>14710.902821002912</v>
      </c>
      <c r="AU36" s="17">
        <v>14328.401841807517</v>
      </c>
      <c r="AV36" s="17">
        <v>14289.169616201212</v>
      </c>
      <c r="AW36" s="17">
        <v>13876.774010858455</v>
      </c>
      <c r="AX36" s="17">
        <v>13545.72228047727</v>
      </c>
      <c r="AY36" s="17">
        <v>12915.549689601758</v>
      </c>
      <c r="AZ36" s="17">
        <v>12297.647922949285</v>
      </c>
    </row>
    <row r="37" spans="1:52" ht="12" customHeight="1" x14ac:dyDescent="0.2">
      <c r="A37" s="16" t="s">
        <v>36</v>
      </c>
      <c r="B37" s="17">
        <v>457.36516309872832</v>
      </c>
      <c r="C37" s="17">
        <v>447.61272753393814</v>
      </c>
      <c r="D37" s="17">
        <v>443.43628686132325</v>
      </c>
      <c r="E37" s="17">
        <v>445.76521434314031</v>
      </c>
      <c r="F37" s="17">
        <v>396.22016152935458</v>
      </c>
      <c r="G37" s="17">
        <v>412.66644330711824</v>
      </c>
      <c r="H37" s="17">
        <v>392.48198155060635</v>
      </c>
      <c r="I37" s="17">
        <v>383.23344993870086</v>
      </c>
      <c r="J37" s="17">
        <v>322.45847831173643</v>
      </c>
      <c r="K37" s="17">
        <v>310.18328208759442</v>
      </c>
      <c r="L37" s="17">
        <v>315.08421537535145</v>
      </c>
      <c r="M37" s="17">
        <v>264.67285691614001</v>
      </c>
      <c r="N37" s="17">
        <v>261.42555290621084</v>
      </c>
      <c r="O37" s="17">
        <v>309.83897114195514</v>
      </c>
      <c r="P37" s="17">
        <v>272.66133170843409</v>
      </c>
      <c r="Q37" s="17">
        <v>278.54133369531058</v>
      </c>
      <c r="R37" s="17">
        <v>276.45087201150761</v>
      </c>
      <c r="S37" s="17">
        <v>276.62814693836822</v>
      </c>
      <c r="T37" s="17">
        <v>270.81967436988936</v>
      </c>
      <c r="U37" s="17">
        <v>264.7405648033556</v>
      </c>
      <c r="V37" s="17">
        <v>257.10538049190137</v>
      </c>
      <c r="W37" s="17">
        <v>250.99563115859939</v>
      </c>
      <c r="X37" s="17">
        <v>246.44186506223289</v>
      </c>
      <c r="Y37" s="17">
        <v>243.6955708327211</v>
      </c>
      <c r="Z37" s="17">
        <v>231.86963635144687</v>
      </c>
      <c r="AA37" s="17">
        <v>220.14823535257199</v>
      </c>
      <c r="AB37" s="17">
        <v>212.79241242123194</v>
      </c>
      <c r="AC37" s="17">
        <v>205.19249861678443</v>
      </c>
      <c r="AD37" s="17">
        <v>197.16927444488306</v>
      </c>
      <c r="AE37" s="17">
        <v>195.15041288477022</v>
      </c>
      <c r="AF37" s="17">
        <v>191.10597811586018</v>
      </c>
      <c r="AG37" s="17">
        <v>183.15648050016847</v>
      </c>
      <c r="AH37" s="17">
        <v>179.04474530984908</v>
      </c>
      <c r="AI37" s="17">
        <v>177.24077687403332</v>
      </c>
      <c r="AJ37" s="17">
        <v>169.62339936732502</v>
      </c>
      <c r="AK37" s="17">
        <v>162.45083867578714</v>
      </c>
      <c r="AL37" s="17">
        <v>158.78495460092603</v>
      </c>
      <c r="AM37" s="17">
        <v>154.81947170779256</v>
      </c>
      <c r="AN37" s="17">
        <v>149.50506731354773</v>
      </c>
      <c r="AO37" s="17">
        <v>147.62672664542535</v>
      </c>
      <c r="AP37" s="17">
        <v>144.27206599406841</v>
      </c>
      <c r="AQ37" s="17">
        <v>139.85869210138452</v>
      </c>
      <c r="AR37" s="17">
        <v>137.46148637075868</v>
      </c>
      <c r="AS37" s="17">
        <v>136.54813841125568</v>
      </c>
      <c r="AT37" s="17">
        <v>132.31014720811257</v>
      </c>
      <c r="AU37" s="17">
        <v>127.88795719582664</v>
      </c>
      <c r="AV37" s="17">
        <v>125.57135720368809</v>
      </c>
      <c r="AW37" s="17">
        <v>123.09178698014416</v>
      </c>
      <c r="AX37" s="17">
        <v>119.60011128532777</v>
      </c>
      <c r="AY37" s="17">
        <v>118.26012742828878</v>
      </c>
      <c r="AZ37" s="17">
        <v>116.06888665744985</v>
      </c>
    </row>
    <row r="38" spans="1:52" ht="12" customHeight="1" x14ac:dyDescent="0.2">
      <c r="A38" s="14" t="s">
        <v>37</v>
      </c>
      <c r="B38" s="15">
        <v>56822.694817799129</v>
      </c>
      <c r="C38" s="15">
        <v>58136.582742722043</v>
      </c>
      <c r="D38" s="15">
        <v>59472.445678906879</v>
      </c>
      <c r="E38" s="15">
        <v>58908.113826623099</v>
      </c>
      <c r="F38" s="15">
        <v>57222.763492354308</v>
      </c>
      <c r="G38" s="15">
        <v>52768.673914169602</v>
      </c>
      <c r="H38" s="15">
        <v>49322.895790146526</v>
      </c>
      <c r="I38" s="15">
        <v>48771.928808517252</v>
      </c>
      <c r="J38" s="15">
        <v>46261.41701447728</v>
      </c>
      <c r="K38" s="15">
        <v>42992.90678507401</v>
      </c>
      <c r="L38" s="15">
        <v>44472.772353052467</v>
      </c>
      <c r="M38" s="15">
        <v>42212.97489571866</v>
      </c>
      <c r="N38" s="15">
        <v>43330.231829530167</v>
      </c>
      <c r="O38" s="15">
        <v>42871.837141729098</v>
      </c>
      <c r="P38" s="15">
        <v>42399.31778234728</v>
      </c>
      <c r="Q38" s="15">
        <v>43312.271016905208</v>
      </c>
      <c r="R38" s="15">
        <v>44660.691395103997</v>
      </c>
      <c r="S38" s="15">
        <v>45259.053271620636</v>
      </c>
      <c r="T38" s="15">
        <v>45467.814687583494</v>
      </c>
      <c r="U38" s="15">
        <v>45213.664031053529</v>
      </c>
      <c r="V38" s="15">
        <v>45280.022904375073</v>
      </c>
      <c r="W38" s="15">
        <v>45666.825652882624</v>
      </c>
      <c r="X38" s="15">
        <v>45987.298757716453</v>
      </c>
      <c r="Y38" s="15">
        <v>46063.578988618916</v>
      </c>
      <c r="Z38" s="15">
        <v>45963.857470951698</v>
      </c>
      <c r="AA38" s="15">
        <v>45979.390235704879</v>
      </c>
      <c r="AB38" s="15">
        <v>46053.981654064955</v>
      </c>
      <c r="AC38" s="15">
        <v>46173.426104209786</v>
      </c>
      <c r="AD38" s="15">
        <v>46314.535596725</v>
      </c>
      <c r="AE38" s="15">
        <v>46260.287284496007</v>
      </c>
      <c r="AF38" s="15">
        <v>46277.426930445115</v>
      </c>
      <c r="AG38" s="15">
        <v>46161.143218321682</v>
      </c>
      <c r="AH38" s="15">
        <v>45823.203926261143</v>
      </c>
      <c r="AI38" s="15">
        <v>45458.723760703411</v>
      </c>
      <c r="AJ38" s="15">
        <v>45223.046981748201</v>
      </c>
      <c r="AK38" s="15">
        <v>44888.871046491331</v>
      </c>
      <c r="AL38" s="15">
        <v>45133.898528916085</v>
      </c>
      <c r="AM38" s="15">
        <v>44942.38175220901</v>
      </c>
      <c r="AN38" s="15">
        <v>44754.220692054791</v>
      </c>
      <c r="AO38" s="15">
        <v>44624.198068637088</v>
      </c>
      <c r="AP38" s="15">
        <v>44481.6900843845</v>
      </c>
      <c r="AQ38" s="15">
        <v>44721.263443531978</v>
      </c>
      <c r="AR38" s="15">
        <v>44765.58980344241</v>
      </c>
      <c r="AS38" s="15">
        <v>44702.266826110106</v>
      </c>
      <c r="AT38" s="15">
        <v>44468.621803899397</v>
      </c>
      <c r="AU38" s="15">
        <v>44267.312619791875</v>
      </c>
      <c r="AV38" s="15">
        <v>44055.233925287634</v>
      </c>
      <c r="AW38" s="15">
        <v>43888.597329131313</v>
      </c>
      <c r="AX38" s="15">
        <v>43896.516740080879</v>
      </c>
      <c r="AY38" s="15">
        <v>43735.804406579206</v>
      </c>
      <c r="AZ38" s="15">
        <v>43652.946403459981</v>
      </c>
    </row>
    <row r="39" spans="1:52" ht="12" customHeight="1" x14ac:dyDescent="0.2">
      <c r="A39" s="14" t="s">
        <v>38</v>
      </c>
      <c r="B39" s="15">
        <v>11953.148014915272</v>
      </c>
      <c r="C39" s="15">
        <v>12587.543032557212</v>
      </c>
      <c r="D39" s="15">
        <v>11854.199068095095</v>
      </c>
      <c r="E39" s="15">
        <v>12138.834271001793</v>
      </c>
      <c r="F39" s="15">
        <v>11589.649425073405</v>
      </c>
      <c r="G39" s="15">
        <v>10472.312618749418</v>
      </c>
      <c r="H39" s="15">
        <v>10180.73292915877</v>
      </c>
      <c r="I39" s="15">
        <v>9882.3901641954089</v>
      </c>
      <c r="J39" s="15">
        <v>8011.0697825977541</v>
      </c>
      <c r="K39" s="15">
        <v>6890.453648683454</v>
      </c>
      <c r="L39" s="15">
        <v>7611.1722938759549</v>
      </c>
      <c r="M39" s="15">
        <v>7286.2381336247799</v>
      </c>
      <c r="N39" s="15">
        <v>7332.8160449522566</v>
      </c>
      <c r="O39" s="15">
        <v>7936.8343829792102</v>
      </c>
      <c r="P39" s="15">
        <v>6837.0067759226722</v>
      </c>
      <c r="Q39" s="15">
        <v>7110.8946384465444</v>
      </c>
      <c r="R39" s="15">
        <v>7571.6279979764131</v>
      </c>
      <c r="S39" s="15">
        <v>7686.9165268796032</v>
      </c>
      <c r="T39" s="15">
        <v>7764.5045445835203</v>
      </c>
      <c r="U39" s="15">
        <v>7725.2972877414659</v>
      </c>
      <c r="V39" s="15">
        <v>7705.9894970617179</v>
      </c>
      <c r="W39" s="15">
        <v>7764.1890957343003</v>
      </c>
      <c r="X39" s="15">
        <v>7825.4718035121259</v>
      </c>
      <c r="Y39" s="15">
        <v>7861.0023003050374</v>
      </c>
      <c r="Z39" s="15">
        <v>7898.9815791416422</v>
      </c>
      <c r="AA39" s="15">
        <v>7948.8664566159787</v>
      </c>
      <c r="AB39" s="15">
        <v>7999.8932292261907</v>
      </c>
      <c r="AC39" s="15">
        <v>8064.3797100620886</v>
      </c>
      <c r="AD39" s="15">
        <v>8123.6601671637263</v>
      </c>
      <c r="AE39" s="15">
        <v>8184.4200456921872</v>
      </c>
      <c r="AF39" s="15">
        <v>8239.6911275996445</v>
      </c>
      <c r="AG39" s="15">
        <v>8301.3740523284705</v>
      </c>
      <c r="AH39" s="15">
        <v>8368.2376163556983</v>
      </c>
      <c r="AI39" s="15">
        <v>8379.2574014495221</v>
      </c>
      <c r="AJ39" s="15">
        <v>8441.452614307098</v>
      </c>
      <c r="AK39" s="15">
        <v>8446.1010204877493</v>
      </c>
      <c r="AL39" s="15">
        <v>8478.5250598187449</v>
      </c>
      <c r="AM39" s="15">
        <v>8502.4962499108296</v>
      </c>
      <c r="AN39" s="15">
        <v>8567.1364424607054</v>
      </c>
      <c r="AO39" s="15">
        <v>8635.5283255749255</v>
      </c>
      <c r="AP39" s="15">
        <v>8667.1440814810776</v>
      </c>
      <c r="AQ39" s="15">
        <v>8636.4101948905463</v>
      </c>
      <c r="AR39" s="15">
        <v>8644.7706138837821</v>
      </c>
      <c r="AS39" s="15">
        <v>8630.913644813214</v>
      </c>
      <c r="AT39" s="15">
        <v>8584.3766897144833</v>
      </c>
      <c r="AU39" s="15">
        <v>8562.3973176230593</v>
      </c>
      <c r="AV39" s="15">
        <v>8606.6441795828487</v>
      </c>
      <c r="AW39" s="15">
        <v>8653.402018918272</v>
      </c>
      <c r="AX39" s="15">
        <v>8699.2137422566393</v>
      </c>
      <c r="AY39" s="15">
        <v>8748.7982817302018</v>
      </c>
      <c r="AZ39" s="15">
        <v>8802.9606785933738</v>
      </c>
    </row>
    <row r="40" spans="1:52" ht="12" customHeight="1" x14ac:dyDescent="0.2">
      <c r="A40" s="14" t="s">
        <v>39</v>
      </c>
      <c r="B40" s="15">
        <v>28771.332922243862</v>
      </c>
      <c r="C40" s="15">
        <v>29749.108383643979</v>
      </c>
      <c r="D40" s="15">
        <v>28817.923923871269</v>
      </c>
      <c r="E40" s="15">
        <v>28211.819711807806</v>
      </c>
      <c r="F40" s="15">
        <v>27884.437488482654</v>
      </c>
      <c r="G40" s="15">
        <v>27273.966797606186</v>
      </c>
      <c r="H40" s="15">
        <v>27133.408105466864</v>
      </c>
      <c r="I40" s="15">
        <v>26375.920002741925</v>
      </c>
      <c r="J40" s="15">
        <v>24736.899489609383</v>
      </c>
      <c r="K40" s="15">
        <v>21861.480381567908</v>
      </c>
      <c r="L40" s="15">
        <v>22740.080353659701</v>
      </c>
      <c r="M40" s="15">
        <v>21194.277947545928</v>
      </c>
      <c r="N40" s="15">
        <v>20132.952852445163</v>
      </c>
      <c r="O40" s="15">
        <v>20418.869257625247</v>
      </c>
      <c r="P40" s="15">
        <v>18402.818774361931</v>
      </c>
      <c r="Q40" s="15">
        <v>18816.919013428604</v>
      </c>
      <c r="R40" s="15">
        <v>19126.713324793429</v>
      </c>
      <c r="S40" s="15">
        <v>19469.352573777622</v>
      </c>
      <c r="T40" s="15">
        <v>19356.702629117848</v>
      </c>
      <c r="U40" s="15">
        <v>19051.130881273835</v>
      </c>
      <c r="V40" s="15">
        <v>18910.428595635152</v>
      </c>
      <c r="W40" s="15">
        <v>19010.094151894627</v>
      </c>
      <c r="X40" s="15">
        <v>19057.73590583347</v>
      </c>
      <c r="Y40" s="15">
        <v>19046.705511629894</v>
      </c>
      <c r="Z40" s="15">
        <v>19027.730504413903</v>
      </c>
      <c r="AA40" s="15">
        <v>19031.601304783926</v>
      </c>
      <c r="AB40" s="15">
        <v>19052.190221018285</v>
      </c>
      <c r="AC40" s="15">
        <v>19081.06888692463</v>
      </c>
      <c r="AD40" s="15">
        <v>19078.926704395108</v>
      </c>
      <c r="AE40" s="15">
        <v>19072.185084911947</v>
      </c>
      <c r="AF40" s="15">
        <v>19065.298757447032</v>
      </c>
      <c r="AG40" s="15">
        <v>19032.958162336807</v>
      </c>
      <c r="AH40" s="15">
        <v>19044.12673159704</v>
      </c>
      <c r="AI40" s="15">
        <v>18880.277025309308</v>
      </c>
      <c r="AJ40" s="15">
        <v>18856.292227133097</v>
      </c>
      <c r="AK40" s="15">
        <v>18836.492377106537</v>
      </c>
      <c r="AL40" s="15">
        <v>18816.807053269727</v>
      </c>
      <c r="AM40" s="15">
        <v>18692.972507480979</v>
      </c>
      <c r="AN40" s="15">
        <v>18674.990140319485</v>
      </c>
      <c r="AO40" s="15">
        <v>18645.784294195237</v>
      </c>
      <c r="AP40" s="15">
        <v>18638.025418228091</v>
      </c>
      <c r="AQ40" s="15">
        <v>18626.076380351536</v>
      </c>
      <c r="AR40" s="15">
        <v>18597.0494841074</v>
      </c>
      <c r="AS40" s="15">
        <v>18552.573986397991</v>
      </c>
      <c r="AT40" s="15">
        <v>18440.517394031445</v>
      </c>
      <c r="AU40" s="15">
        <v>18251.546539921783</v>
      </c>
      <c r="AV40" s="15">
        <v>18270.943327984267</v>
      </c>
      <c r="AW40" s="15">
        <v>18255.884644490918</v>
      </c>
      <c r="AX40" s="15">
        <v>18240.147631810902</v>
      </c>
      <c r="AY40" s="15">
        <v>18237.313847626177</v>
      </c>
      <c r="AZ40" s="15">
        <v>18244.590653880787</v>
      </c>
    </row>
    <row r="41" spans="1:52" ht="12" customHeight="1" x14ac:dyDescent="0.2">
      <c r="A41" s="14" t="s">
        <v>40</v>
      </c>
      <c r="B41" s="15">
        <v>18507.61689278522</v>
      </c>
      <c r="C41" s="15">
        <v>18098.904677612758</v>
      </c>
      <c r="D41" s="15">
        <v>17895.409502496554</v>
      </c>
      <c r="E41" s="15">
        <v>17913.744217188472</v>
      </c>
      <c r="F41" s="15">
        <v>16227.853699387355</v>
      </c>
      <c r="G41" s="15">
        <v>12534.356345897708</v>
      </c>
      <c r="H41" s="15">
        <v>11675.684748686474</v>
      </c>
      <c r="I41" s="15">
        <v>10541.436610094785</v>
      </c>
      <c r="J41" s="15">
        <v>8926.0523720656183</v>
      </c>
      <c r="K41" s="15">
        <v>7584.3555987700456</v>
      </c>
      <c r="L41" s="15">
        <v>7174.7571475791037</v>
      </c>
      <c r="M41" s="15">
        <v>6578.5013458540643</v>
      </c>
      <c r="N41" s="15">
        <v>6498.37679147984</v>
      </c>
      <c r="O41" s="15">
        <v>6266.9108797229128</v>
      </c>
      <c r="P41" s="15">
        <v>6014.4622501912754</v>
      </c>
      <c r="Q41" s="15">
        <v>6085.6085801332929</v>
      </c>
      <c r="R41" s="15">
        <v>6126.0602378565964</v>
      </c>
      <c r="S41" s="15">
        <v>6184.9669074017893</v>
      </c>
      <c r="T41" s="15">
        <v>6077.5223655206864</v>
      </c>
      <c r="U41" s="15">
        <v>5920.1702470770479</v>
      </c>
      <c r="V41" s="15">
        <v>5828.6730675269082</v>
      </c>
      <c r="W41" s="15">
        <v>5812.0424669714703</v>
      </c>
      <c r="X41" s="15">
        <v>5759.7779629479355</v>
      </c>
      <c r="Y41" s="15">
        <v>5728.1483970364034</v>
      </c>
      <c r="Z41" s="15">
        <v>5695.6543498041046</v>
      </c>
      <c r="AA41" s="15">
        <v>5672.7354147565529</v>
      </c>
      <c r="AB41" s="15">
        <v>5638.0559413087594</v>
      </c>
      <c r="AC41" s="15">
        <v>5588.3203776563314</v>
      </c>
      <c r="AD41" s="15">
        <v>5577.9942517932659</v>
      </c>
      <c r="AE41" s="15">
        <v>5578.0021626286871</v>
      </c>
      <c r="AF41" s="15">
        <v>5548.9936285800122</v>
      </c>
      <c r="AG41" s="15">
        <v>5477.3570784024778</v>
      </c>
      <c r="AH41" s="15">
        <v>5433.2560648858871</v>
      </c>
      <c r="AI41" s="15">
        <v>5363.6382960250385</v>
      </c>
      <c r="AJ41" s="15">
        <v>5331.8019592221344</v>
      </c>
      <c r="AK41" s="15">
        <v>5247.6769984223101</v>
      </c>
      <c r="AL41" s="15">
        <v>5249.5835733854046</v>
      </c>
      <c r="AM41" s="15">
        <v>5220.7885331058133</v>
      </c>
      <c r="AN41" s="15">
        <v>5206.1687012833727</v>
      </c>
      <c r="AO41" s="15">
        <v>5191.3957973123624</v>
      </c>
      <c r="AP41" s="15">
        <v>5175.6521546942949</v>
      </c>
      <c r="AQ41" s="15">
        <v>5186.0768934987918</v>
      </c>
      <c r="AR41" s="15">
        <v>5146.8506310643052</v>
      </c>
      <c r="AS41" s="15">
        <v>5134.533825144099</v>
      </c>
      <c r="AT41" s="15">
        <v>5146.4719094725615</v>
      </c>
      <c r="AU41" s="15">
        <v>5156.9418351686654</v>
      </c>
      <c r="AV41" s="15">
        <v>5135.8347899235187</v>
      </c>
      <c r="AW41" s="15">
        <v>5097.6730469500908</v>
      </c>
      <c r="AX41" s="15">
        <v>5099.9809246887035</v>
      </c>
      <c r="AY41" s="15">
        <v>5113.3303308624754</v>
      </c>
      <c r="AZ41" s="15">
        <v>5099.368591101962</v>
      </c>
    </row>
    <row r="42" spans="1:52" ht="12" customHeight="1" x14ac:dyDescent="0.2">
      <c r="A42" s="14" t="s">
        <v>41</v>
      </c>
      <c r="B42" s="15">
        <v>3866.5767455490991</v>
      </c>
      <c r="C42" s="15">
        <v>3795.8461307542075</v>
      </c>
      <c r="D42" s="15">
        <v>3481.8887093422322</v>
      </c>
      <c r="E42" s="15">
        <v>3665.5906812393241</v>
      </c>
      <c r="F42" s="15">
        <v>4234.6108795304535</v>
      </c>
      <c r="G42" s="15">
        <v>4064.1306868404536</v>
      </c>
      <c r="H42" s="15">
        <v>4045.3819998294598</v>
      </c>
      <c r="I42" s="15">
        <v>3534.0442498639436</v>
      </c>
      <c r="J42" s="15">
        <v>3394.8722485469525</v>
      </c>
      <c r="K42" s="15">
        <v>2899.689375615048</v>
      </c>
      <c r="L42" s="15">
        <v>2975.3863407594076</v>
      </c>
      <c r="M42" s="15">
        <v>2890.2141996098799</v>
      </c>
      <c r="N42" s="15">
        <v>2353.7659460689588</v>
      </c>
      <c r="O42" s="15">
        <v>2239.7766545588975</v>
      </c>
      <c r="P42" s="15">
        <v>2129.5973503257328</v>
      </c>
      <c r="Q42" s="15">
        <v>2165.0292365449013</v>
      </c>
      <c r="R42" s="15">
        <v>2272.4428827100633</v>
      </c>
      <c r="S42" s="15">
        <v>2313.9879501177725</v>
      </c>
      <c r="T42" s="15">
        <v>2337.3418214843664</v>
      </c>
      <c r="U42" s="15">
        <v>2339.3100956128874</v>
      </c>
      <c r="V42" s="15">
        <v>2344.7379716369123</v>
      </c>
      <c r="W42" s="15">
        <v>2286.3156144534296</v>
      </c>
      <c r="X42" s="15">
        <v>2298.3426216856492</v>
      </c>
      <c r="Y42" s="15">
        <v>2303.9858502295529</v>
      </c>
      <c r="Z42" s="15">
        <v>2279.5055808755101</v>
      </c>
      <c r="AA42" s="15">
        <v>2267.6833612350533</v>
      </c>
      <c r="AB42" s="15">
        <v>2252.198539604517</v>
      </c>
      <c r="AC42" s="15">
        <v>2221.030316334402</v>
      </c>
      <c r="AD42" s="15">
        <v>2214.0296535881052</v>
      </c>
      <c r="AE42" s="15">
        <v>2210.3543021321457</v>
      </c>
      <c r="AF42" s="15">
        <v>2212.7578142959956</v>
      </c>
      <c r="AG42" s="15">
        <v>2201.5053300435138</v>
      </c>
      <c r="AH42" s="15">
        <v>2202.1921534918197</v>
      </c>
      <c r="AI42" s="15">
        <v>2193.4350619051988</v>
      </c>
      <c r="AJ42" s="15">
        <v>2181.6341984709366</v>
      </c>
      <c r="AK42" s="15">
        <v>2154.7058633342863</v>
      </c>
      <c r="AL42" s="15">
        <v>2154.2769770759287</v>
      </c>
      <c r="AM42" s="15">
        <v>2150.6725685663178</v>
      </c>
      <c r="AN42" s="15">
        <v>2158.7225492577736</v>
      </c>
      <c r="AO42" s="15">
        <v>2163.2498337360503</v>
      </c>
      <c r="AP42" s="15">
        <v>2170.7900608279133</v>
      </c>
      <c r="AQ42" s="15">
        <v>2096.3234209487227</v>
      </c>
      <c r="AR42" s="15">
        <v>2095.6932296532991</v>
      </c>
      <c r="AS42" s="15">
        <v>2093.1906212303797</v>
      </c>
      <c r="AT42" s="15">
        <v>2073.4874545472162</v>
      </c>
      <c r="AU42" s="15">
        <v>2060.831233947878</v>
      </c>
      <c r="AV42" s="15">
        <v>2045.734172447317</v>
      </c>
      <c r="AW42" s="15">
        <v>2020.5574519193458</v>
      </c>
      <c r="AX42" s="15">
        <v>2015.1436724023242</v>
      </c>
      <c r="AY42" s="15">
        <v>2009.9541063541089</v>
      </c>
      <c r="AZ42" s="15">
        <v>2011.5989431254809</v>
      </c>
    </row>
    <row r="43" spans="1:52" ht="12" customHeight="1" x14ac:dyDescent="0.2">
      <c r="A43" s="14" t="s">
        <v>42</v>
      </c>
      <c r="B43" s="15">
        <v>67414.864314295861</v>
      </c>
      <c r="C43" s="15">
        <v>66130.426447226811</v>
      </c>
      <c r="D43" s="15">
        <v>61327.040192631663</v>
      </c>
      <c r="E43" s="15">
        <v>58288.266804194667</v>
      </c>
      <c r="F43" s="15">
        <v>54493.238832916097</v>
      </c>
      <c r="G43" s="15">
        <v>53674.24106089522</v>
      </c>
      <c r="H43" s="15">
        <v>50454.400431011869</v>
      </c>
      <c r="I43" s="15">
        <v>53709.655941039498</v>
      </c>
      <c r="J43" s="15">
        <v>53392.245385551578</v>
      </c>
      <c r="K43" s="15">
        <v>45746.179199904458</v>
      </c>
      <c r="L43" s="15">
        <v>48727.194261734723</v>
      </c>
      <c r="M43" s="15">
        <v>43204.054823901766</v>
      </c>
      <c r="N43" s="15">
        <v>42937.674230025725</v>
      </c>
      <c r="O43" s="15">
        <v>40962.575416123706</v>
      </c>
      <c r="P43" s="15">
        <v>40647.355310934916</v>
      </c>
      <c r="Q43" s="15">
        <v>39331.743881689297</v>
      </c>
      <c r="R43" s="15">
        <v>39764.933197666345</v>
      </c>
      <c r="S43" s="15">
        <v>40346.804449102427</v>
      </c>
      <c r="T43" s="15">
        <v>40443.19405875865</v>
      </c>
      <c r="U43" s="15">
        <v>40142.923444708118</v>
      </c>
      <c r="V43" s="15">
        <v>40021.537409807905</v>
      </c>
      <c r="W43" s="15">
        <v>40126.602558258804</v>
      </c>
      <c r="X43" s="15">
        <v>40414.103571538268</v>
      </c>
      <c r="Y43" s="15">
        <v>39722.076330200565</v>
      </c>
      <c r="Z43" s="15">
        <v>38943.61040357787</v>
      </c>
      <c r="AA43" s="15">
        <v>38954.290858536027</v>
      </c>
      <c r="AB43" s="15">
        <v>38854.922848624912</v>
      </c>
      <c r="AC43" s="15">
        <v>38753.843913943907</v>
      </c>
      <c r="AD43" s="15">
        <v>38121.381298888475</v>
      </c>
      <c r="AE43" s="15">
        <v>37920.618741478349</v>
      </c>
      <c r="AF43" s="15">
        <v>37765.306953318803</v>
      </c>
      <c r="AG43" s="15">
        <v>37747.472206961233</v>
      </c>
      <c r="AH43" s="15">
        <v>37325.925675117833</v>
      </c>
      <c r="AI43" s="15">
        <v>36907.174359072138</v>
      </c>
      <c r="AJ43" s="15">
        <v>36707.947738686584</v>
      </c>
      <c r="AK43" s="15">
        <v>36141.806912263477</v>
      </c>
      <c r="AL43" s="15">
        <v>36321.528439795744</v>
      </c>
      <c r="AM43" s="15">
        <v>36445.233751168358</v>
      </c>
      <c r="AN43" s="15">
        <v>36604.0917491808</v>
      </c>
      <c r="AO43" s="15">
        <v>36748.224126667992</v>
      </c>
      <c r="AP43" s="15">
        <v>36853.227369238557</v>
      </c>
      <c r="AQ43" s="15">
        <v>37051.051019023122</v>
      </c>
      <c r="AR43" s="15">
        <v>37237.493387082206</v>
      </c>
      <c r="AS43" s="15">
        <v>36522.201109192756</v>
      </c>
      <c r="AT43" s="15">
        <v>35914.816382963407</v>
      </c>
      <c r="AU43" s="15">
        <v>35848.388776960761</v>
      </c>
      <c r="AV43" s="15">
        <v>35624.52554152716</v>
      </c>
      <c r="AW43" s="15">
        <v>35384.577833803552</v>
      </c>
      <c r="AX43" s="15">
        <v>34885.971557008517</v>
      </c>
      <c r="AY43" s="15">
        <v>34691.941001782026</v>
      </c>
      <c r="AZ43" s="15">
        <v>34408.63504885674</v>
      </c>
    </row>
    <row r="44" spans="1:52" ht="12" customHeight="1" x14ac:dyDescent="0.2">
      <c r="A44" s="18" t="s">
        <v>43</v>
      </c>
      <c r="B44" s="19">
        <v>722841.96955947822</v>
      </c>
      <c r="C44" s="19">
        <v>760494.79982971773</v>
      </c>
      <c r="D44" s="19">
        <v>729879.82182577113</v>
      </c>
      <c r="E44" s="19">
        <v>750525.49391432304</v>
      </c>
      <c r="F44" s="19">
        <v>752458.14040142624</v>
      </c>
      <c r="G44" s="19">
        <v>754497.66757148225</v>
      </c>
      <c r="H44" s="19">
        <v>742846.55549059506</v>
      </c>
      <c r="I44" s="19">
        <v>658596.15600301675</v>
      </c>
      <c r="J44" s="19">
        <v>707363.66860769596</v>
      </c>
      <c r="K44" s="19">
        <v>681544.78646668233</v>
      </c>
      <c r="L44" s="19">
        <v>724325.58595313376</v>
      </c>
      <c r="M44" s="19">
        <v>629577.27146545204</v>
      </c>
      <c r="N44" s="19">
        <v>650214.42478056636</v>
      </c>
      <c r="O44" s="19">
        <v>658201.57568035275</v>
      </c>
      <c r="P44" s="19">
        <v>568996.75266075565</v>
      </c>
      <c r="Q44" s="19">
        <v>590779.69484877679</v>
      </c>
      <c r="R44" s="19">
        <v>603842.26923879213</v>
      </c>
      <c r="S44" s="19">
        <v>591926.40929882997</v>
      </c>
      <c r="T44" s="19">
        <v>585942.17880504078</v>
      </c>
      <c r="U44" s="19">
        <v>577356.78148705233</v>
      </c>
      <c r="V44" s="19">
        <v>568574.00454887527</v>
      </c>
      <c r="W44" s="19">
        <v>562216.23283612099</v>
      </c>
      <c r="X44" s="19">
        <v>556957.38684719545</v>
      </c>
      <c r="Y44" s="19">
        <v>557112.28160896525</v>
      </c>
      <c r="Z44" s="19">
        <v>548377.5905667413</v>
      </c>
      <c r="AA44" s="19">
        <v>542744.11161718995</v>
      </c>
      <c r="AB44" s="19">
        <v>540437.54676277284</v>
      </c>
      <c r="AC44" s="19">
        <v>539701.05783246225</v>
      </c>
      <c r="AD44" s="19">
        <v>537525.33096016815</v>
      </c>
      <c r="AE44" s="19">
        <v>539232.88291983749</v>
      </c>
      <c r="AF44" s="19">
        <v>541290.16333284369</v>
      </c>
      <c r="AG44" s="19">
        <v>543508.44362920278</v>
      </c>
      <c r="AH44" s="19">
        <v>541008.32180948707</v>
      </c>
      <c r="AI44" s="19">
        <v>537653.49463708</v>
      </c>
      <c r="AJ44" s="19">
        <v>533963.94799088221</v>
      </c>
      <c r="AK44" s="19">
        <v>529515.29768528265</v>
      </c>
      <c r="AL44" s="19">
        <v>525975.03335567692</v>
      </c>
      <c r="AM44" s="19">
        <v>522035.58175497974</v>
      </c>
      <c r="AN44" s="19">
        <v>518408.0364806063</v>
      </c>
      <c r="AO44" s="19">
        <v>514253.52924160997</v>
      </c>
      <c r="AP44" s="19">
        <v>510382.65430436289</v>
      </c>
      <c r="AQ44" s="19">
        <v>506754.51524953084</v>
      </c>
      <c r="AR44" s="19">
        <v>503321.09961042856</v>
      </c>
      <c r="AS44" s="19">
        <v>499617.25527301413</v>
      </c>
      <c r="AT44" s="19">
        <v>495650.84681180678</v>
      </c>
      <c r="AU44" s="19">
        <v>491943.79788905621</v>
      </c>
      <c r="AV44" s="19">
        <v>488384.52979912231</v>
      </c>
      <c r="AW44" s="19">
        <v>484805.36685275153</v>
      </c>
      <c r="AX44" s="19">
        <v>482126.32024526526</v>
      </c>
      <c r="AY44" s="19">
        <v>478566.64028532617</v>
      </c>
      <c r="AZ44" s="19">
        <v>474769.80859129841</v>
      </c>
    </row>
    <row r="45" spans="1:52" ht="12" customHeight="1" x14ac:dyDescent="0.2">
      <c r="A45" s="14" t="s">
        <v>78</v>
      </c>
      <c r="B45" s="15">
        <v>471042.61524616432</v>
      </c>
      <c r="C45" s="15">
        <v>498981.31016258901</v>
      </c>
      <c r="D45" s="15">
        <v>481262.52920277294</v>
      </c>
      <c r="E45" s="15">
        <v>492798.17407766421</v>
      </c>
      <c r="F45" s="15">
        <v>491413.27565133537</v>
      </c>
      <c r="G45" s="15">
        <v>484692.00835936383</v>
      </c>
      <c r="H45" s="15">
        <v>475073.62566527486</v>
      </c>
      <c r="I45" s="15">
        <v>418363.6047536229</v>
      </c>
      <c r="J45" s="15">
        <v>448743.8872660466</v>
      </c>
      <c r="K45" s="15">
        <v>435435.75791761669</v>
      </c>
      <c r="L45" s="15">
        <v>467419.07976081374</v>
      </c>
      <c r="M45" s="15">
        <v>397801.83105167968</v>
      </c>
      <c r="N45" s="15">
        <v>417334.23824688001</v>
      </c>
      <c r="O45" s="15">
        <v>420155.31177349645</v>
      </c>
      <c r="P45" s="15">
        <v>355034.49872249376</v>
      </c>
      <c r="Q45" s="15">
        <v>371577.45857155626</v>
      </c>
      <c r="R45" s="15">
        <v>382960.48650009301</v>
      </c>
      <c r="S45" s="15">
        <v>373446.96000412316</v>
      </c>
      <c r="T45" s="15">
        <v>366587.68009184266</v>
      </c>
      <c r="U45" s="15">
        <v>357857.82676328643</v>
      </c>
      <c r="V45" s="15">
        <v>351107.80752885056</v>
      </c>
      <c r="W45" s="15">
        <v>347733.64060324425</v>
      </c>
      <c r="X45" s="15">
        <v>343806.37686267443</v>
      </c>
      <c r="Y45" s="15">
        <v>344992.51692812773</v>
      </c>
      <c r="Z45" s="15">
        <v>339508.75773914851</v>
      </c>
      <c r="AA45" s="15">
        <v>335917.67924714758</v>
      </c>
      <c r="AB45" s="15">
        <v>334819.91189763532</v>
      </c>
      <c r="AC45" s="15">
        <v>335579.32107682177</v>
      </c>
      <c r="AD45" s="15">
        <v>334298.92248666688</v>
      </c>
      <c r="AE45" s="15">
        <v>337393.89407353807</v>
      </c>
      <c r="AF45" s="15">
        <v>338224.95476980903</v>
      </c>
      <c r="AG45" s="15">
        <v>338786.06897314789</v>
      </c>
      <c r="AH45" s="15">
        <v>336718.36553359148</v>
      </c>
      <c r="AI45" s="15">
        <v>334551.22759561264</v>
      </c>
      <c r="AJ45" s="15">
        <v>332150.40637534991</v>
      </c>
      <c r="AK45" s="15">
        <v>329617.0076218936</v>
      </c>
      <c r="AL45" s="15">
        <v>326945.1801876126</v>
      </c>
      <c r="AM45" s="15">
        <v>324230.87168730522</v>
      </c>
      <c r="AN45" s="15">
        <v>321839.80800140102</v>
      </c>
      <c r="AO45" s="15">
        <v>319082.89592651429</v>
      </c>
      <c r="AP45" s="15">
        <v>316511.66744029976</v>
      </c>
      <c r="AQ45" s="15">
        <v>314121.9499496941</v>
      </c>
      <c r="AR45" s="15">
        <v>311634.48960988363</v>
      </c>
      <c r="AS45" s="15">
        <v>309236.11316781805</v>
      </c>
      <c r="AT45" s="15">
        <v>306305.59323742258</v>
      </c>
      <c r="AU45" s="15">
        <v>303721.91682778351</v>
      </c>
      <c r="AV45" s="15">
        <v>301041.95390026452</v>
      </c>
      <c r="AW45" s="15">
        <v>298335.42636470677</v>
      </c>
      <c r="AX45" s="15">
        <v>296168.06747950224</v>
      </c>
      <c r="AY45" s="15">
        <v>293401.14286857127</v>
      </c>
      <c r="AZ45" s="15">
        <v>290449.23401698982</v>
      </c>
    </row>
    <row r="46" spans="1:52" ht="12" customHeight="1" x14ac:dyDescent="0.2">
      <c r="A46" s="14" t="s">
        <v>45</v>
      </c>
      <c r="B46" s="15">
        <v>177805.76785374118</v>
      </c>
      <c r="C46" s="15">
        <v>187911.1620989627</v>
      </c>
      <c r="D46" s="15">
        <v>176912.28855078566</v>
      </c>
      <c r="E46" s="15">
        <v>184637.20323971077</v>
      </c>
      <c r="F46" s="15">
        <v>187404.07397991698</v>
      </c>
      <c r="G46" s="15">
        <v>196001.99443144159</v>
      </c>
      <c r="H46" s="15">
        <v>199877.89133776663</v>
      </c>
      <c r="I46" s="15">
        <v>175375.66683186509</v>
      </c>
      <c r="J46" s="15">
        <v>194541.60408338555</v>
      </c>
      <c r="K46" s="15">
        <v>184204.33074044832</v>
      </c>
      <c r="L46" s="15">
        <v>193857.23045576326</v>
      </c>
      <c r="M46" s="15">
        <v>170964.98786459368</v>
      </c>
      <c r="N46" s="15">
        <v>172276.95770372779</v>
      </c>
      <c r="O46" s="15">
        <v>177345.38141776598</v>
      </c>
      <c r="P46" s="15">
        <v>155769.68161316344</v>
      </c>
      <c r="Q46" s="15">
        <v>161934.08652064079</v>
      </c>
      <c r="R46" s="15">
        <v>163764.02070007904</v>
      </c>
      <c r="S46" s="15">
        <v>160538.78652683701</v>
      </c>
      <c r="T46" s="15">
        <v>160861.18123882066</v>
      </c>
      <c r="U46" s="15">
        <v>160434.34281814159</v>
      </c>
      <c r="V46" s="15">
        <v>158208.45142619763</v>
      </c>
      <c r="W46" s="15">
        <v>154884.65047727738</v>
      </c>
      <c r="X46" s="15">
        <v>153100.90582853061</v>
      </c>
      <c r="Y46" s="15">
        <v>151749.45097535136</v>
      </c>
      <c r="Z46" s="15">
        <v>148650.64487136039</v>
      </c>
      <c r="AA46" s="15">
        <v>146852.11924103971</v>
      </c>
      <c r="AB46" s="15">
        <v>145344.60178045082</v>
      </c>
      <c r="AC46" s="15">
        <v>143740.86507168258</v>
      </c>
      <c r="AD46" s="15">
        <v>142935.77122213625</v>
      </c>
      <c r="AE46" s="15">
        <v>141589.48130558856</v>
      </c>
      <c r="AF46" s="15">
        <v>143170.03882492927</v>
      </c>
      <c r="AG46" s="15">
        <v>145803.76269063356</v>
      </c>
      <c r="AH46" s="15">
        <v>145596.04494560248</v>
      </c>
      <c r="AI46" s="15">
        <v>145205.01066999472</v>
      </c>
      <c r="AJ46" s="15">
        <v>144638.23096350991</v>
      </c>
      <c r="AK46" s="15">
        <v>143474.73317528857</v>
      </c>
      <c r="AL46" s="15">
        <v>142369.87927611131</v>
      </c>
      <c r="AM46" s="15">
        <v>141208.36686380696</v>
      </c>
      <c r="AN46" s="15">
        <v>140085.49270596344</v>
      </c>
      <c r="AO46" s="15">
        <v>138841.38447172457</v>
      </c>
      <c r="AP46" s="15">
        <v>137811.04267598962</v>
      </c>
      <c r="AQ46" s="15">
        <v>137030.32549205932</v>
      </c>
      <c r="AR46" s="15">
        <v>136209.6878874992</v>
      </c>
      <c r="AS46" s="15">
        <v>135308.17619138767</v>
      </c>
      <c r="AT46" s="15">
        <v>134352.62069355691</v>
      </c>
      <c r="AU46" s="15">
        <v>133294.42126752241</v>
      </c>
      <c r="AV46" s="15">
        <v>132344.16892275616</v>
      </c>
      <c r="AW46" s="15">
        <v>131409.05251335821</v>
      </c>
      <c r="AX46" s="15">
        <v>130864.53625864373</v>
      </c>
      <c r="AY46" s="15">
        <v>130094.07022580727</v>
      </c>
      <c r="AZ46" s="15">
        <v>129245.84901445212</v>
      </c>
    </row>
    <row r="47" spans="1:52" ht="12" customHeight="1" x14ac:dyDescent="0.2">
      <c r="A47" s="14" t="s">
        <v>46</v>
      </c>
      <c r="B47" s="15">
        <v>73993.586459572689</v>
      </c>
      <c r="C47" s="15">
        <v>73602.327568166394</v>
      </c>
      <c r="D47" s="15">
        <v>71705.004072212512</v>
      </c>
      <c r="E47" s="15">
        <v>73090.116596947904</v>
      </c>
      <c r="F47" s="15">
        <v>73640.790770173771</v>
      </c>
      <c r="G47" s="15">
        <v>73803.664780676758</v>
      </c>
      <c r="H47" s="15">
        <v>67895.038487553509</v>
      </c>
      <c r="I47" s="15">
        <v>64856.884417528701</v>
      </c>
      <c r="J47" s="15">
        <v>64078.177258263684</v>
      </c>
      <c r="K47" s="15">
        <v>61904.697808617406</v>
      </c>
      <c r="L47" s="15">
        <v>63049.275736556629</v>
      </c>
      <c r="M47" s="15">
        <v>60810.452549178648</v>
      </c>
      <c r="N47" s="15">
        <v>60603.228829958614</v>
      </c>
      <c r="O47" s="15">
        <v>60700.882489090138</v>
      </c>
      <c r="P47" s="15">
        <v>58192.572325098612</v>
      </c>
      <c r="Q47" s="15">
        <v>57268.149756579733</v>
      </c>
      <c r="R47" s="15">
        <v>57117.762038620094</v>
      </c>
      <c r="S47" s="15">
        <v>57940.662767869944</v>
      </c>
      <c r="T47" s="15">
        <v>58493.317474377691</v>
      </c>
      <c r="U47" s="15">
        <v>59064.611905624268</v>
      </c>
      <c r="V47" s="15">
        <v>59257.745593826912</v>
      </c>
      <c r="W47" s="15">
        <v>59597.941755599408</v>
      </c>
      <c r="X47" s="15">
        <v>60050.104155990542</v>
      </c>
      <c r="Y47" s="15">
        <v>60370.313705486122</v>
      </c>
      <c r="Z47" s="15">
        <v>60218.18795623233</v>
      </c>
      <c r="AA47" s="15">
        <v>59974.313129002519</v>
      </c>
      <c r="AB47" s="15">
        <v>60273.033084686693</v>
      </c>
      <c r="AC47" s="15">
        <v>60380.871683958052</v>
      </c>
      <c r="AD47" s="15">
        <v>60290.637251364911</v>
      </c>
      <c r="AE47" s="15">
        <v>60249.507540710794</v>
      </c>
      <c r="AF47" s="15">
        <v>59895.169738105498</v>
      </c>
      <c r="AG47" s="15">
        <v>58918.611965421333</v>
      </c>
      <c r="AH47" s="15">
        <v>58693.911330293042</v>
      </c>
      <c r="AI47" s="15">
        <v>57897.256371472366</v>
      </c>
      <c r="AJ47" s="15">
        <v>57175.31065202249</v>
      </c>
      <c r="AK47" s="15">
        <v>56423.55688810048</v>
      </c>
      <c r="AL47" s="15">
        <v>56659.973891952875</v>
      </c>
      <c r="AM47" s="15">
        <v>56596.343203867669</v>
      </c>
      <c r="AN47" s="15">
        <v>56482.735773241991</v>
      </c>
      <c r="AO47" s="15">
        <v>56329.248843371141</v>
      </c>
      <c r="AP47" s="15">
        <v>56059.944188073452</v>
      </c>
      <c r="AQ47" s="15">
        <v>55602.239807777485</v>
      </c>
      <c r="AR47" s="15">
        <v>55476.922113045868</v>
      </c>
      <c r="AS47" s="15">
        <v>55072.965913808286</v>
      </c>
      <c r="AT47" s="15">
        <v>54992.632880827274</v>
      </c>
      <c r="AU47" s="15">
        <v>54927.459793750335</v>
      </c>
      <c r="AV47" s="15">
        <v>54998.406976101644</v>
      </c>
      <c r="AW47" s="15">
        <v>55060.88797468663</v>
      </c>
      <c r="AX47" s="15">
        <v>55093.716507119309</v>
      </c>
      <c r="AY47" s="15">
        <v>55071.42719094755</v>
      </c>
      <c r="AZ47" s="15">
        <v>55074.725559856393</v>
      </c>
    </row>
    <row r="48" spans="1:52" ht="12" customHeight="1" x14ac:dyDescent="0.2">
      <c r="A48" s="18" t="s">
        <v>47</v>
      </c>
      <c r="B48" s="19">
        <v>1015291.1250703525</v>
      </c>
      <c r="C48" s="19">
        <v>1025047.1517621013</v>
      </c>
      <c r="D48" s="19">
        <v>1033771.6718886915</v>
      </c>
      <c r="E48" s="19">
        <v>1050408.4803825682</v>
      </c>
      <c r="F48" s="19">
        <v>1080042.1354430052</v>
      </c>
      <c r="G48" s="19">
        <v>1086855.3516038898</v>
      </c>
      <c r="H48" s="19">
        <v>1105250.3314150304</v>
      </c>
      <c r="I48" s="19">
        <v>1119146.78169287</v>
      </c>
      <c r="J48" s="19">
        <v>1095513.5110116345</v>
      </c>
      <c r="K48" s="19">
        <v>1053686.1581963557</v>
      </c>
      <c r="L48" s="19">
        <v>1045707.1844238586</v>
      </c>
      <c r="M48" s="19">
        <v>1037971.1919109548</v>
      </c>
      <c r="N48" s="19">
        <v>1004086.6923637989</v>
      </c>
      <c r="O48" s="19">
        <v>996863.12964590837</v>
      </c>
      <c r="P48" s="19">
        <v>1008604.2982839684</v>
      </c>
      <c r="Q48" s="19">
        <v>1026737.0115382615</v>
      </c>
      <c r="R48" s="19">
        <v>1051335.2868762421</v>
      </c>
      <c r="S48" s="19">
        <v>1071623.648748704</v>
      </c>
      <c r="T48" s="19">
        <v>1078833.2148951495</v>
      </c>
      <c r="U48" s="19">
        <v>1080853.1559951687</v>
      </c>
      <c r="V48" s="19">
        <v>1078299.779158802</v>
      </c>
      <c r="W48" s="19">
        <v>1071574.5466100231</v>
      </c>
      <c r="X48" s="19">
        <v>1063539.6326474524</v>
      </c>
      <c r="Y48" s="19">
        <v>1053975.677704704</v>
      </c>
      <c r="Z48" s="19">
        <v>1044005.6605892408</v>
      </c>
      <c r="AA48" s="19">
        <v>1035031.1254624792</v>
      </c>
      <c r="AB48" s="19">
        <v>1027830.418827487</v>
      </c>
      <c r="AC48" s="19">
        <v>1022114.7602126772</v>
      </c>
      <c r="AD48" s="19">
        <v>1018364.5486367476</v>
      </c>
      <c r="AE48" s="19">
        <v>1015320.3753262111</v>
      </c>
      <c r="AF48" s="19">
        <v>1012608.7261872311</v>
      </c>
      <c r="AG48" s="19">
        <v>1010009.8237881581</v>
      </c>
      <c r="AH48" s="19">
        <v>1006708.6123217932</v>
      </c>
      <c r="AI48" s="19">
        <v>1002432.6050396705</v>
      </c>
      <c r="AJ48" s="19">
        <v>997131.88669330196</v>
      </c>
      <c r="AK48" s="19">
        <v>991033.00237472774</v>
      </c>
      <c r="AL48" s="19">
        <v>984412.03757663758</v>
      </c>
      <c r="AM48" s="19">
        <v>976742.51096026937</v>
      </c>
      <c r="AN48" s="19">
        <v>968816.93613649218</v>
      </c>
      <c r="AO48" s="19">
        <v>959931.38150963548</v>
      </c>
      <c r="AP48" s="19">
        <v>950768.4583610862</v>
      </c>
      <c r="AQ48" s="19">
        <v>941876.62698043138</v>
      </c>
      <c r="AR48" s="19">
        <v>932690.54686728329</v>
      </c>
      <c r="AS48" s="19">
        <v>923373.72276160459</v>
      </c>
      <c r="AT48" s="19">
        <v>913715.61604657816</v>
      </c>
      <c r="AU48" s="19">
        <v>904768.97895461146</v>
      </c>
      <c r="AV48" s="19">
        <v>895570.43042218592</v>
      </c>
      <c r="AW48" s="19">
        <v>885197.68399398925</v>
      </c>
      <c r="AX48" s="19">
        <v>875632.97942277149</v>
      </c>
      <c r="AY48" s="19">
        <v>864736.34293272079</v>
      </c>
      <c r="AZ48" s="19">
        <v>853676.25727932691</v>
      </c>
    </row>
    <row r="49" spans="1:52" ht="12" customHeight="1" x14ac:dyDescent="0.2">
      <c r="A49" s="14" t="s">
        <v>48</v>
      </c>
      <c r="B49" s="15">
        <v>849041.25763464719</v>
      </c>
      <c r="C49" s="15">
        <v>862153.22581729596</v>
      </c>
      <c r="D49" s="15">
        <v>873246.63067181723</v>
      </c>
      <c r="E49" s="15">
        <v>881410.19942334993</v>
      </c>
      <c r="F49" s="15">
        <v>900343.80739637197</v>
      </c>
      <c r="G49" s="15">
        <v>900160.26294662803</v>
      </c>
      <c r="H49" s="15">
        <v>912828.07215516968</v>
      </c>
      <c r="I49" s="15">
        <v>921651.37361249654</v>
      </c>
      <c r="J49" s="15">
        <v>900581.01991293603</v>
      </c>
      <c r="K49" s="15">
        <v>873906.66959622828</v>
      </c>
      <c r="L49" s="15">
        <v>866606.00864310563</v>
      </c>
      <c r="M49" s="15">
        <v>856308.36558506591</v>
      </c>
      <c r="N49" s="15">
        <v>827619.24089554953</v>
      </c>
      <c r="O49" s="15">
        <v>823301.31620184984</v>
      </c>
      <c r="P49" s="15">
        <v>835899.61521434563</v>
      </c>
      <c r="Q49" s="15">
        <v>848143.84083127044</v>
      </c>
      <c r="R49" s="15">
        <v>864516.16734180786</v>
      </c>
      <c r="S49" s="15">
        <v>877112.83469034208</v>
      </c>
      <c r="T49" s="15">
        <v>878404.96941476443</v>
      </c>
      <c r="U49" s="15">
        <v>875290.00442805537</v>
      </c>
      <c r="V49" s="15">
        <v>868304.99446255493</v>
      </c>
      <c r="W49" s="15">
        <v>857302.44054790586</v>
      </c>
      <c r="X49" s="15">
        <v>845394.68147828465</v>
      </c>
      <c r="Y49" s="15">
        <v>832398.72672208538</v>
      </c>
      <c r="Z49" s="15">
        <v>819899.31494608778</v>
      </c>
      <c r="AA49" s="15">
        <v>808143.76230675541</v>
      </c>
      <c r="AB49" s="15">
        <v>798058.22173852997</v>
      </c>
      <c r="AC49" s="15">
        <v>789278.95948128053</v>
      </c>
      <c r="AD49" s="15">
        <v>782370.48514005856</v>
      </c>
      <c r="AE49" s="15">
        <v>776313.67021780694</v>
      </c>
      <c r="AF49" s="15">
        <v>770746.8016605638</v>
      </c>
      <c r="AG49" s="15">
        <v>765315.70723982644</v>
      </c>
      <c r="AH49" s="15">
        <v>759716.22249436472</v>
      </c>
      <c r="AI49" s="15">
        <v>753375.73067848652</v>
      </c>
      <c r="AJ49" s="15">
        <v>746446.29434203613</v>
      </c>
      <c r="AK49" s="15">
        <v>738851.86417616194</v>
      </c>
      <c r="AL49" s="15">
        <v>730573.96774032817</v>
      </c>
      <c r="AM49" s="15">
        <v>721667.44541416341</v>
      </c>
      <c r="AN49" s="15">
        <v>712182.07020794367</v>
      </c>
      <c r="AO49" s="15">
        <v>702221.77402498841</v>
      </c>
      <c r="AP49" s="15">
        <v>691954.21402339253</v>
      </c>
      <c r="AQ49" s="15">
        <v>681756.03247445566</v>
      </c>
      <c r="AR49" s="15">
        <v>671464.54412017262</v>
      </c>
      <c r="AS49" s="15">
        <v>661241.81116257701</v>
      </c>
      <c r="AT49" s="15">
        <v>651051.35689066024</v>
      </c>
      <c r="AU49" s="15">
        <v>641177.20331113623</v>
      </c>
      <c r="AV49" s="15">
        <v>631447.2622339665</v>
      </c>
      <c r="AW49" s="15">
        <v>621855.2145052799</v>
      </c>
      <c r="AX49" s="15">
        <v>612404.82128453534</v>
      </c>
      <c r="AY49" s="15">
        <v>603174.37331545609</v>
      </c>
      <c r="AZ49" s="15">
        <v>594306.27457240631</v>
      </c>
    </row>
    <row r="50" spans="1:52" ht="12" customHeight="1" x14ac:dyDescent="0.2">
      <c r="A50" s="16" t="s">
        <v>49</v>
      </c>
      <c r="B50" s="17">
        <v>10438.176249432825</v>
      </c>
      <c r="C50" s="17">
        <v>10726.34484658317</v>
      </c>
      <c r="D50" s="17">
        <v>10830.944034694958</v>
      </c>
      <c r="E50" s="17">
        <v>11077.670684058518</v>
      </c>
      <c r="F50" s="17">
        <v>11225.4447358087</v>
      </c>
      <c r="G50" s="17">
        <v>11471.982285141572</v>
      </c>
      <c r="H50" s="17">
        <v>11193.314003020701</v>
      </c>
      <c r="I50" s="17">
        <v>10773.475735482374</v>
      </c>
      <c r="J50" s="17">
        <v>10964.917278474815</v>
      </c>
      <c r="K50" s="17">
        <v>10802.885016595756</v>
      </c>
      <c r="L50" s="17">
        <v>10890.063745114976</v>
      </c>
      <c r="M50" s="17">
        <v>10892.1917678352</v>
      </c>
      <c r="N50" s="17">
        <v>10631.998975974049</v>
      </c>
      <c r="O50" s="17">
        <v>10479.718599392834</v>
      </c>
      <c r="P50" s="17">
        <v>10769.324340203471</v>
      </c>
      <c r="Q50" s="17">
        <v>10847.213235774298</v>
      </c>
      <c r="R50" s="17">
        <v>10882.818066062497</v>
      </c>
      <c r="S50" s="17">
        <v>10858.578859847015</v>
      </c>
      <c r="T50" s="17">
        <v>10770.279165732232</v>
      </c>
      <c r="U50" s="17">
        <v>10647.332122470569</v>
      </c>
      <c r="V50" s="17">
        <v>10469.477724619926</v>
      </c>
      <c r="W50" s="17">
        <v>10235.83842299859</v>
      </c>
      <c r="X50" s="17">
        <v>9973.3680906656464</v>
      </c>
      <c r="Y50" s="17">
        <v>9695.7273369389495</v>
      </c>
      <c r="Z50" s="17">
        <v>9425.2733658111865</v>
      </c>
      <c r="AA50" s="17">
        <v>9196.1344303988935</v>
      </c>
      <c r="AB50" s="17">
        <v>9015.805788354879</v>
      </c>
      <c r="AC50" s="17">
        <v>8884.9533343164385</v>
      </c>
      <c r="AD50" s="17">
        <v>8802.8591767716225</v>
      </c>
      <c r="AE50" s="17">
        <v>8755.1759323565639</v>
      </c>
      <c r="AF50" s="17">
        <v>8733.3293632681798</v>
      </c>
      <c r="AG50" s="17">
        <v>8730.8441744793527</v>
      </c>
      <c r="AH50" s="17">
        <v>8733.4183060874529</v>
      </c>
      <c r="AI50" s="17">
        <v>8737.2291188545441</v>
      </c>
      <c r="AJ50" s="17">
        <v>8738.817947537209</v>
      </c>
      <c r="AK50" s="17">
        <v>8732.8858595755955</v>
      </c>
      <c r="AL50" s="17">
        <v>8721.1159772973024</v>
      </c>
      <c r="AM50" s="17">
        <v>8703.614804632778</v>
      </c>
      <c r="AN50" s="17">
        <v>8680.3330681381594</v>
      </c>
      <c r="AO50" s="17">
        <v>8650.4874706539194</v>
      </c>
      <c r="AP50" s="17">
        <v>8614.5199718710464</v>
      </c>
      <c r="AQ50" s="17">
        <v>8573.6675365688625</v>
      </c>
      <c r="AR50" s="17">
        <v>8532.5806523660631</v>
      </c>
      <c r="AS50" s="17">
        <v>8495.3842927506357</v>
      </c>
      <c r="AT50" s="17">
        <v>8459.0990278791123</v>
      </c>
      <c r="AU50" s="17">
        <v>8428.0485205792993</v>
      </c>
      <c r="AV50" s="17">
        <v>8398.242696943762</v>
      </c>
      <c r="AW50" s="17">
        <v>8370.7934169442997</v>
      </c>
      <c r="AX50" s="17">
        <v>8347.0703181592544</v>
      </c>
      <c r="AY50" s="17">
        <v>8324.0998554286543</v>
      </c>
      <c r="AZ50" s="17">
        <v>8305.9567915166681</v>
      </c>
    </row>
    <row r="51" spans="1:52" ht="12" customHeight="1" x14ac:dyDescent="0.2">
      <c r="A51" s="16" t="s">
        <v>50</v>
      </c>
      <c r="B51" s="17">
        <v>506844.42507339036</v>
      </c>
      <c r="C51" s="17">
        <v>512228.06022451149</v>
      </c>
      <c r="D51" s="17">
        <v>519518.17246816005</v>
      </c>
      <c r="E51" s="17">
        <v>517438.27339692332</v>
      </c>
      <c r="F51" s="17">
        <v>523666.08693681721</v>
      </c>
      <c r="G51" s="17">
        <v>516440.2087982602</v>
      </c>
      <c r="H51" s="17">
        <v>525796.05823089904</v>
      </c>
      <c r="I51" s="17">
        <v>525756.89534689358</v>
      </c>
      <c r="J51" s="17">
        <v>515865.81260039343</v>
      </c>
      <c r="K51" s="17">
        <v>510214.75960839936</v>
      </c>
      <c r="L51" s="17">
        <v>496734.98908623646</v>
      </c>
      <c r="M51" s="17">
        <v>490853.09003586281</v>
      </c>
      <c r="N51" s="17">
        <v>476548.08247787377</v>
      </c>
      <c r="O51" s="17">
        <v>475279.90162662719</v>
      </c>
      <c r="P51" s="17">
        <v>488529.95182143321</v>
      </c>
      <c r="Q51" s="17">
        <v>494053.21806406073</v>
      </c>
      <c r="R51" s="17">
        <v>498416.66377703386</v>
      </c>
      <c r="S51" s="17">
        <v>498978.14646157267</v>
      </c>
      <c r="T51" s="17">
        <v>494990.58977855137</v>
      </c>
      <c r="U51" s="17">
        <v>489324.9672097172</v>
      </c>
      <c r="V51" s="17">
        <v>481874.01871274831</v>
      </c>
      <c r="W51" s="17">
        <v>471085.246363913</v>
      </c>
      <c r="X51" s="17">
        <v>460057.67158143973</v>
      </c>
      <c r="Y51" s="17">
        <v>447908.97087089851</v>
      </c>
      <c r="Z51" s="17">
        <v>436300.46245833131</v>
      </c>
      <c r="AA51" s="17">
        <v>425458.1728344697</v>
      </c>
      <c r="AB51" s="17">
        <v>416036.66874234623</v>
      </c>
      <c r="AC51" s="17">
        <v>407763.52386430954</v>
      </c>
      <c r="AD51" s="17">
        <v>401192.8813293245</v>
      </c>
      <c r="AE51" s="17">
        <v>395460.32850196684</v>
      </c>
      <c r="AF51" s="17">
        <v>390192.41843214282</v>
      </c>
      <c r="AG51" s="17">
        <v>385183.79242880299</v>
      </c>
      <c r="AH51" s="17">
        <v>380153.73200713738</v>
      </c>
      <c r="AI51" s="17">
        <v>374952.3135271332</v>
      </c>
      <c r="AJ51" s="17">
        <v>369437.72684220597</v>
      </c>
      <c r="AK51" s="17">
        <v>363589.51543886343</v>
      </c>
      <c r="AL51" s="17">
        <v>357369.71852843952</v>
      </c>
      <c r="AM51" s="17">
        <v>350817.96254587109</v>
      </c>
      <c r="AN51" s="17">
        <v>343957.34499114729</v>
      </c>
      <c r="AO51" s="17">
        <v>336860.78426272492</v>
      </c>
      <c r="AP51" s="17">
        <v>329658.77319627814</v>
      </c>
      <c r="AQ51" s="17">
        <v>322585.31152146164</v>
      </c>
      <c r="AR51" s="17">
        <v>315525.68129267736</v>
      </c>
      <c r="AS51" s="17">
        <v>308595.79201635579</v>
      </c>
      <c r="AT51" s="17">
        <v>301754.78916783159</v>
      </c>
      <c r="AU51" s="17">
        <v>295219.44907460274</v>
      </c>
      <c r="AV51" s="17">
        <v>288892.56475567148</v>
      </c>
      <c r="AW51" s="17">
        <v>282785.40447410021</v>
      </c>
      <c r="AX51" s="17">
        <v>276877.70192729327</v>
      </c>
      <c r="AY51" s="17">
        <v>271229.26409104496</v>
      </c>
      <c r="AZ51" s="17">
        <v>265748.7471968708</v>
      </c>
    </row>
    <row r="52" spans="1:52" ht="12" customHeight="1" x14ac:dyDescent="0.2">
      <c r="A52" s="16" t="s">
        <v>51</v>
      </c>
      <c r="B52" s="17">
        <v>45798.677547143874</v>
      </c>
      <c r="C52" s="17">
        <v>45755.466115552335</v>
      </c>
      <c r="D52" s="17">
        <v>45482.369066771927</v>
      </c>
      <c r="E52" s="17">
        <v>45432.74447013584</v>
      </c>
      <c r="F52" s="17">
        <v>45497.843528272424</v>
      </c>
      <c r="G52" s="17">
        <v>44599.411299253778</v>
      </c>
      <c r="H52" s="17">
        <v>44569.878659990529</v>
      </c>
      <c r="I52" s="17">
        <v>44261.066811813107</v>
      </c>
      <c r="J52" s="17">
        <v>43877.840420116976</v>
      </c>
      <c r="K52" s="17">
        <v>42822.62782382888</v>
      </c>
      <c r="L52" s="17">
        <v>42493.874224913838</v>
      </c>
      <c r="M52" s="17">
        <v>41933.957876986817</v>
      </c>
      <c r="N52" s="17">
        <v>40609.710652175869</v>
      </c>
      <c r="O52" s="17">
        <v>40700.605383253212</v>
      </c>
      <c r="P52" s="17">
        <v>41017.020009965912</v>
      </c>
      <c r="Q52" s="17">
        <v>42253.080062635934</v>
      </c>
      <c r="R52" s="17">
        <v>42326.343792080748</v>
      </c>
      <c r="S52" s="17">
        <v>42992.281131606338</v>
      </c>
      <c r="T52" s="17">
        <v>43353.72836039136</v>
      </c>
      <c r="U52" s="17">
        <v>43462.396340076877</v>
      </c>
      <c r="V52" s="17">
        <v>43393.52990692333</v>
      </c>
      <c r="W52" s="17">
        <v>43208.066220082917</v>
      </c>
      <c r="X52" s="17">
        <v>42875.062761853274</v>
      </c>
      <c r="Y52" s="17">
        <v>42542.360961757935</v>
      </c>
      <c r="Z52" s="17">
        <v>42174.413584631744</v>
      </c>
      <c r="AA52" s="17">
        <v>41773.592915192858</v>
      </c>
      <c r="AB52" s="17">
        <v>41361.841085017564</v>
      </c>
      <c r="AC52" s="17">
        <v>40934.288249616613</v>
      </c>
      <c r="AD52" s="17">
        <v>40522.571985892937</v>
      </c>
      <c r="AE52" s="17">
        <v>40094.572165856996</v>
      </c>
      <c r="AF52" s="17">
        <v>39648.804788350746</v>
      </c>
      <c r="AG52" s="17">
        <v>39170.259551051255</v>
      </c>
      <c r="AH52" s="17">
        <v>38655.483645787521</v>
      </c>
      <c r="AI52" s="17">
        <v>38123.075190406846</v>
      </c>
      <c r="AJ52" s="17">
        <v>37611.589638087768</v>
      </c>
      <c r="AK52" s="17">
        <v>37066.178826254793</v>
      </c>
      <c r="AL52" s="17">
        <v>36489.012960650638</v>
      </c>
      <c r="AM52" s="17">
        <v>35889.256664863839</v>
      </c>
      <c r="AN52" s="17">
        <v>35257.332676655853</v>
      </c>
      <c r="AO52" s="17">
        <v>34597.238990735335</v>
      </c>
      <c r="AP52" s="17">
        <v>33942.431855802599</v>
      </c>
      <c r="AQ52" s="17">
        <v>33265.084016645284</v>
      </c>
      <c r="AR52" s="17">
        <v>32564.609164308571</v>
      </c>
      <c r="AS52" s="17">
        <v>31851.87956021116</v>
      </c>
      <c r="AT52" s="17">
        <v>31138.088442164706</v>
      </c>
      <c r="AU52" s="17">
        <v>30426.815412545464</v>
      </c>
      <c r="AV52" s="17">
        <v>29727.07857747655</v>
      </c>
      <c r="AW52" s="17">
        <v>29046.110431189467</v>
      </c>
      <c r="AX52" s="17">
        <v>28396.993430558963</v>
      </c>
      <c r="AY52" s="17">
        <v>27769.579832089119</v>
      </c>
      <c r="AZ52" s="17">
        <v>27174.349422486463</v>
      </c>
    </row>
    <row r="53" spans="1:52" ht="12" customHeight="1" x14ac:dyDescent="0.2">
      <c r="A53" s="16" t="s">
        <v>52</v>
      </c>
      <c r="B53" s="17">
        <v>92816.396709737528</v>
      </c>
      <c r="C53" s="17">
        <v>94271.301552043777</v>
      </c>
      <c r="D53" s="17">
        <v>95337.258926224546</v>
      </c>
      <c r="E53" s="17">
        <v>98519.981161683463</v>
      </c>
      <c r="F53" s="17">
        <v>100679.16497291517</v>
      </c>
      <c r="G53" s="17">
        <v>103222.35010854701</v>
      </c>
      <c r="H53" s="17">
        <v>102507.95713831509</v>
      </c>
      <c r="I53" s="17">
        <v>106076.00444551866</v>
      </c>
      <c r="J53" s="17">
        <v>103538.14927836451</v>
      </c>
      <c r="K53" s="17">
        <v>101099.77684524561</v>
      </c>
      <c r="L53" s="17">
        <v>102988.87206907751</v>
      </c>
      <c r="M53" s="17">
        <v>103171.79415329186</v>
      </c>
      <c r="N53" s="17">
        <v>99155.14568738034</v>
      </c>
      <c r="O53" s="17">
        <v>97449.550672417434</v>
      </c>
      <c r="P53" s="17">
        <v>98922.780733556938</v>
      </c>
      <c r="Q53" s="17">
        <v>99575.356053332231</v>
      </c>
      <c r="R53" s="17">
        <v>100295.13057665434</v>
      </c>
      <c r="S53" s="17">
        <v>101182.82263706601</v>
      </c>
      <c r="T53" s="17">
        <v>101153.77548531668</v>
      </c>
      <c r="U53" s="17">
        <v>100634.09319398149</v>
      </c>
      <c r="V53" s="17">
        <v>99433.163187264741</v>
      </c>
      <c r="W53" s="17">
        <v>98160.830581658913</v>
      </c>
      <c r="X53" s="17">
        <v>96830.86508621044</v>
      </c>
      <c r="Y53" s="17">
        <v>95672.417344928705</v>
      </c>
      <c r="Z53" s="17">
        <v>94597.839136031573</v>
      </c>
      <c r="AA53" s="17">
        <v>93575.304152371129</v>
      </c>
      <c r="AB53" s="17">
        <v>92711.103469268026</v>
      </c>
      <c r="AC53" s="17">
        <v>91955.63364799961</v>
      </c>
      <c r="AD53" s="17">
        <v>91297.35743559651</v>
      </c>
      <c r="AE53" s="17">
        <v>90689.53080846247</v>
      </c>
      <c r="AF53" s="17">
        <v>90126.285618179681</v>
      </c>
      <c r="AG53" s="17">
        <v>89546.344341327815</v>
      </c>
      <c r="AH53" s="17">
        <v>88868.046535485541</v>
      </c>
      <c r="AI53" s="17">
        <v>88011.160274012378</v>
      </c>
      <c r="AJ53" s="17">
        <v>87052.924159698276</v>
      </c>
      <c r="AK53" s="17">
        <v>86015.863898336655</v>
      </c>
      <c r="AL53" s="17">
        <v>84912.829146258024</v>
      </c>
      <c r="AM53" s="17">
        <v>83762.42453544795</v>
      </c>
      <c r="AN53" s="17">
        <v>82589.325537068042</v>
      </c>
      <c r="AO53" s="17">
        <v>81434.5436708341</v>
      </c>
      <c r="AP53" s="17">
        <v>80320.365575016214</v>
      </c>
      <c r="AQ53" s="17">
        <v>79287.93494797012</v>
      </c>
      <c r="AR53" s="17">
        <v>78334.84761861396</v>
      </c>
      <c r="AS53" s="17">
        <v>77467.763559644853</v>
      </c>
      <c r="AT53" s="17">
        <v>76682.366703462874</v>
      </c>
      <c r="AU53" s="17">
        <v>75994.192822447323</v>
      </c>
      <c r="AV53" s="17">
        <v>75392.083757998189</v>
      </c>
      <c r="AW53" s="17">
        <v>74847.533892602267</v>
      </c>
      <c r="AX53" s="17">
        <v>74366.465762970314</v>
      </c>
      <c r="AY53" s="17">
        <v>73968.560387722522</v>
      </c>
      <c r="AZ53" s="17">
        <v>73654.561008531033</v>
      </c>
    </row>
    <row r="54" spans="1:52" ht="12" customHeight="1" x14ac:dyDescent="0.2">
      <c r="A54" s="16" t="s">
        <v>53</v>
      </c>
      <c r="B54" s="17">
        <v>145061.01271642509</v>
      </c>
      <c r="C54" s="17">
        <v>149860.87641758312</v>
      </c>
      <c r="D54" s="17">
        <v>150921.22980978052</v>
      </c>
      <c r="E54" s="17">
        <v>155147.38373684708</v>
      </c>
      <c r="F54" s="17">
        <v>163075.90045034644</v>
      </c>
      <c r="G54" s="17">
        <v>166800.70449588829</v>
      </c>
      <c r="H54" s="17">
        <v>167730.21522977253</v>
      </c>
      <c r="I54" s="17">
        <v>173903.78411194164</v>
      </c>
      <c r="J54" s="17">
        <v>167663.23139050545</v>
      </c>
      <c r="K54" s="17">
        <v>155795.09490435588</v>
      </c>
      <c r="L54" s="17">
        <v>154728.90346818991</v>
      </c>
      <c r="M54" s="17">
        <v>151671.26894734002</v>
      </c>
      <c r="N54" s="17">
        <v>141525.06519861947</v>
      </c>
      <c r="O54" s="17">
        <v>138277.788969202</v>
      </c>
      <c r="P54" s="17">
        <v>139273.18602836572</v>
      </c>
      <c r="Q54" s="17">
        <v>141635.48201019879</v>
      </c>
      <c r="R54" s="17">
        <v>149687.13521125208</v>
      </c>
      <c r="S54" s="17">
        <v>157195.52382946742</v>
      </c>
      <c r="T54" s="17">
        <v>160421.91058792805</v>
      </c>
      <c r="U54" s="17">
        <v>162284.7815238763</v>
      </c>
      <c r="V54" s="17">
        <v>163367.00617565791</v>
      </c>
      <c r="W54" s="17">
        <v>164142.21063501929</v>
      </c>
      <c r="X54" s="17">
        <v>164614.90347730712</v>
      </c>
      <c r="Y54" s="17">
        <v>165018.19073055912</v>
      </c>
      <c r="Z54" s="17">
        <v>165358.73417256286</v>
      </c>
      <c r="AA54" s="17">
        <v>165642.3426058371</v>
      </c>
      <c r="AB54" s="17">
        <v>165982.35473649911</v>
      </c>
      <c r="AC54" s="17">
        <v>166348.66947697164</v>
      </c>
      <c r="AD54" s="17">
        <v>166725.33167929255</v>
      </c>
      <c r="AE54" s="17">
        <v>167066.41949796616</v>
      </c>
      <c r="AF54" s="17">
        <v>167393.01857596831</v>
      </c>
      <c r="AG54" s="17">
        <v>167664.04297593626</v>
      </c>
      <c r="AH54" s="17">
        <v>167951.81314501446</v>
      </c>
      <c r="AI54" s="17">
        <v>167997.56946078359</v>
      </c>
      <c r="AJ54" s="17">
        <v>167918.29407080592</v>
      </c>
      <c r="AK54" s="17">
        <v>167701.02821525661</v>
      </c>
      <c r="AL54" s="17">
        <v>167340.86208627111</v>
      </c>
      <c r="AM54" s="17">
        <v>166824.26515524441</v>
      </c>
      <c r="AN54" s="17">
        <v>166147.56777579835</v>
      </c>
      <c r="AO54" s="17">
        <v>165302.76839355822</v>
      </c>
      <c r="AP54" s="17">
        <v>164273.53477526363</v>
      </c>
      <c r="AQ54" s="17">
        <v>163153.34964924032</v>
      </c>
      <c r="AR54" s="17">
        <v>161909.4070429086</v>
      </c>
      <c r="AS54" s="17">
        <v>160553.34532988974</v>
      </c>
      <c r="AT54" s="17">
        <v>159100.29039941393</v>
      </c>
      <c r="AU54" s="17">
        <v>157583.44727003563</v>
      </c>
      <c r="AV54" s="17">
        <v>155944.91247605399</v>
      </c>
      <c r="AW54" s="17">
        <v>154201.96095301697</v>
      </c>
      <c r="AX54" s="17">
        <v>152354.58818400715</v>
      </c>
      <c r="AY54" s="17">
        <v>150409.43125375488</v>
      </c>
      <c r="AZ54" s="17">
        <v>148364.34615821438</v>
      </c>
    </row>
    <row r="55" spans="1:52" ht="12" customHeight="1" x14ac:dyDescent="0.2">
      <c r="A55" s="16" t="s">
        <v>54</v>
      </c>
      <c r="B55" s="17">
        <v>48082.569338517555</v>
      </c>
      <c r="C55" s="17">
        <v>49311.176661021884</v>
      </c>
      <c r="D55" s="17">
        <v>51156.656366185351</v>
      </c>
      <c r="E55" s="17">
        <v>53794.145973701794</v>
      </c>
      <c r="F55" s="17">
        <v>56199.366772212117</v>
      </c>
      <c r="G55" s="17">
        <v>57625.605959536799</v>
      </c>
      <c r="H55" s="17">
        <v>61030.648893171594</v>
      </c>
      <c r="I55" s="17">
        <v>60880.147160847126</v>
      </c>
      <c r="J55" s="17">
        <v>58671.068945080937</v>
      </c>
      <c r="K55" s="17">
        <v>53171.525397802805</v>
      </c>
      <c r="L55" s="17">
        <v>58769.306049572697</v>
      </c>
      <c r="M55" s="17">
        <v>57786.062803749002</v>
      </c>
      <c r="N55" s="17">
        <v>59149.237903526118</v>
      </c>
      <c r="O55" s="17">
        <v>61113.750950957285</v>
      </c>
      <c r="P55" s="17">
        <v>57387.352280820276</v>
      </c>
      <c r="Q55" s="17">
        <v>59779.491405268454</v>
      </c>
      <c r="R55" s="17">
        <v>62908.075918724331</v>
      </c>
      <c r="S55" s="17">
        <v>65905.481770782688</v>
      </c>
      <c r="T55" s="17">
        <v>67714.686036844883</v>
      </c>
      <c r="U55" s="17">
        <v>68936.434037932951</v>
      </c>
      <c r="V55" s="17">
        <v>69767.798755340773</v>
      </c>
      <c r="W55" s="17">
        <v>70470.24832423318</v>
      </c>
      <c r="X55" s="17">
        <v>71042.81048080881</v>
      </c>
      <c r="Y55" s="17">
        <v>71561.059477002113</v>
      </c>
      <c r="Z55" s="17">
        <v>72042.592228719281</v>
      </c>
      <c r="AA55" s="17">
        <v>72498.215368486024</v>
      </c>
      <c r="AB55" s="17">
        <v>72950.447917044119</v>
      </c>
      <c r="AC55" s="17">
        <v>73391.890908066358</v>
      </c>
      <c r="AD55" s="17">
        <v>73829.483533180508</v>
      </c>
      <c r="AE55" s="17">
        <v>74247.643311197826</v>
      </c>
      <c r="AF55" s="17">
        <v>74652.944882654148</v>
      </c>
      <c r="AG55" s="17">
        <v>75020.423768228837</v>
      </c>
      <c r="AH55" s="17">
        <v>75353.728854852438</v>
      </c>
      <c r="AI55" s="17">
        <v>75554.3831072959</v>
      </c>
      <c r="AJ55" s="17">
        <v>75686.941683700948</v>
      </c>
      <c r="AK55" s="17">
        <v>75746.391937874912</v>
      </c>
      <c r="AL55" s="17">
        <v>75740.429041411568</v>
      </c>
      <c r="AM55" s="17">
        <v>75669.921708103429</v>
      </c>
      <c r="AN55" s="17">
        <v>75550.166159136032</v>
      </c>
      <c r="AO55" s="17">
        <v>75375.951236481735</v>
      </c>
      <c r="AP55" s="17">
        <v>75144.588649160971</v>
      </c>
      <c r="AQ55" s="17">
        <v>74890.684802569478</v>
      </c>
      <c r="AR55" s="17">
        <v>74597.41834929827</v>
      </c>
      <c r="AS55" s="17">
        <v>74277.646403724706</v>
      </c>
      <c r="AT55" s="17">
        <v>73916.723149907994</v>
      </c>
      <c r="AU55" s="17">
        <v>73525.250210925864</v>
      </c>
      <c r="AV55" s="17">
        <v>73092.379969822592</v>
      </c>
      <c r="AW55" s="17">
        <v>72603.411337426718</v>
      </c>
      <c r="AX55" s="17">
        <v>72062.001661546252</v>
      </c>
      <c r="AY55" s="17">
        <v>71473.437895415671</v>
      </c>
      <c r="AZ55" s="17">
        <v>71058.31399478708</v>
      </c>
    </row>
    <row r="56" spans="1:52" ht="12" customHeight="1" x14ac:dyDescent="0.2">
      <c r="A56" s="14" t="s">
        <v>55</v>
      </c>
      <c r="B56" s="15">
        <v>11012.547190622814</v>
      </c>
      <c r="C56" s="15">
        <v>10103.717690966556</v>
      </c>
      <c r="D56" s="15">
        <v>10049.09531585267</v>
      </c>
      <c r="E56" s="15">
        <v>10102.834169528758</v>
      </c>
      <c r="F56" s="15">
        <v>10323.178410451934</v>
      </c>
      <c r="G56" s="15">
        <v>9754.9242818562725</v>
      </c>
      <c r="H56" s="15">
        <v>9287.9807515797929</v>
      </c>
      <c r="I56" s="15">
        <v>9863.4137739622201</v>
      </c>
      <c r="J56" s="15">
        <v>9620.2548174548865</v>
      </c>
      <c r="K56" s="15">
        <v>8676.6214737700793</v>
      </c>
      <c r="L56" s="15">
        <v>8727.5459923732051</v>
      </c>
      <c r="M56" s="15">
        <v>8430.2954628613861</v>
      </c>
      <c r="N56" s="15">
        <v>8569.4219421876151</v>
      </c>
      <c r="O56" s="15">
        <v>7468.5570204615797</v>
      </c>
      <c r="P56" s="15">
        <v>7010.2394638203286</v>
      </c>
      <c r="Q56" s="15">
        <v>6587.5362562355849</v>
      </c>
      <c r="R56" s="15">
        <v>6570.2121951584522</v>
      </c>
      <c r="S56" s="15">
        <v>6713.7448530895226</v>
      </c>
      <c r="T56" s="15">
        <v>6783.3584291890966</v>
      </c>
      <c r="U56" s="15">
        <v>6839.973042148461</v>
      </c>
      <c r="V56" s="15">
        <v>6880.6470834321235</v>
      </c>
      <c r="W56" s="15">
        <v>6920.219040909099</v>
      </c>
      <c r="X56" s="15">
        <v>6950.673930292397</v>
      </c>
      <c r="Y56" s="15">
        <v>6978.6784219814799</v>
      </c>
      <c r="Z56" s="15">
        <v>6999.998955746114</v>
      </c>
      <c r="AA56" s="15">
        <v>7020.1279096816334</v>
      </c>
      <c r="AB56" s="15">
        <v>7049.6138436090132</v>
      </c>
      <c r="AC56" s="15">
        <v>7072.2037536956504</v>
      </c>
      <c r="AD56" s="15">
        <v>7087.8572122901314</v>
      </c>
      <c r="AE56" s="15">
        <v>7113.0490118589105</v>
      </c>
      <c r="AF56" s="15">
        <v>7134.7837279307778</v>
      </c>
      <c r="AG56" s="15">
        <v>7090.2009029211295</v>
      </c>
      <c r="AH56" s="15">
        <v>7100.1156090280765</v>
      </c>
      <c r="AI56" s="15">
        <v>7108.0012412595961</v>
      </c>
      <c r="AJ56" s="15">
        <v>7110.2480194059126</v>
      </c>
      <c r="AK56" s="15">
        <v>7107.6283998092067</v>
      </c>
      <c r="AL56" s="15">
        <v>7102.7791947472251</v>
      </c>
      <c r="AM56" s="15">
        <v>7080.6439791508392</v>
      </c>
      <c r="AN56" s="15">
        <v>7049.1372700938446</v>
      </c>
      <c r="AO56" s="15">
        <v>7006.1254435374103</v>
      </c>
      <c r="AP56" s="15">
        <v>6957.3584570355279</v>
      </c>
      <c r="AQ56" s="15">
        <v>6908.7580753427164</v>
      </c>
      <c r="AR56" s="15">
        <v>6862.0057706170173</v>
      </c>
      <c r="AS56" s="15">
        <v>6804.6720695110525</v>
      </c>
      <c r="AT56" s="15">
        <v>6735.7410001262051</v>
      </c>
      <c r="AU56" s="15">
        <v>6671.4874594735456</v>
      </c>
      <c r="AV56" s="15">
        <v>6596.7808760077151</v>
      </c>
      <c r="AW56" s="15">
        <v>6473.8813848408854</v>
      </c>
      <c r="AX56" s="15">
        <v>6344.9483640312983</v>
      </c>
      <c r="AY56" s="15">
        <v>6206.8221489880225</v>
      </c>
      <c r="AZ56" s="15">
        <v>6095.3947492686011</v>
      </c>
    </row>
    <row r="57" spans="1:52" ht="12" customHeight="1" x14ac:dyDescent="0.2">
      <c r="A57" s="16" t="s">
        <v>56</v>
      </c>
      <c r="B57" s="17">
        <v>8322.6614177418087</v>
      </c>
      <c r="C57" s="17">
        <v>7676.2619430376499</v>
      </c>
      <c r="D57" s="17">
        <v>7612.4954107381145</v>
      </c>
      <c r="E57" s="17">
        <v>7411.8330682644901</v>
      </c>
      <c r="F57" s="17">
        <v>7420.6738804462384</v>
      </c>
      <c r="G57" s="17">
        <v>6735.9254655752684</v>
      </c>
      <c r="H57" s="17">
        <v>6534.0995713156854</v>
      </c>
      <c r="I57" s="17">
        <v>6970.0019108588249</v>
      </c>
      <c r="J57" s="17">
        <v>6793.7718779288407</v>
      </c>
      <c r="K57" s="17">
        <v>6202.3824252837039</v>
      </c>
      <c r="L57" s="17">
        <v>6265.0518079700469</v>
      </c>
      <c r="M57" s="17">
        <v>5904.7702520569337</v>
      </c>
      <c r="N57" s="17">
        <v>6163.2717167159881</v>
      </c>
      <c r="O57" s="17">
        <v>5540.9654961226897</v>
      </c>
      <c r="P57" s="17">
        <v>5229.0905266802592</v>
      </c>
      <c r="Q57" s="17">
        <v>4920.6858322435719</v>
      </c>
      <c r="R57" s="17">
        <v>4967.0329752039188</v>
      </c>
      <c r="S57" s="17">
        <v>5063.0239110465591</v>
      </c>
      <c r="T57" s="17">
        <v>5132.4858717202042</v>
      </c>
      <c r="U57" s="17">
        <v>5182.1754113336128</v>
      </c>
      <c r="V57" s="17">
        <v>5215.5530260892356</v>
      </c>
      <c r="W57" s="17">
        <v>5240.6261434497528</v>
      </c>
      <c r="X57" s="17">
        <v>5255.7455557896083</v>
      </c>
      <c r="Y57" s="17">
        <v>5267.2915597370966</v>
      </c>
      <c r="Z57" s="17">
        <v>5272.7202366540314</v>
      </c>
      <c r="AA57" s="17">
        <v>5278.4445585968124</v>
      </c>
      <c r="AB57" s="17">
        <v>5291.4720120951361</v>
      </c>
      <c r="AC57" s="17">
        <v>5300.6924666115683</v>
      </c>
      <c r="AD57" s="17">
        <v>5297.7625585818732</v>
      </c>
      <c r="AE57" s="17">
        <v>5304.9778154760525</v>
      </c>
      <c r="AF57" s="17">
        <v>5306.6034241605203</v>
      </c>
      <c r="AG57" s="17">
        <v>5261.9260767567739</v>
      </c>
      <c r="AH57" s="17">
        <v>5260.5137120596937</v>
      </c>
      <c r="AI57" s="17">
        <v>5251.9947119546896</v>
      </c>
      <c r="AJ57" s="17">
        <v>5245.4494842385684</v>
      </c>
      <c r="AK57" s="17">
        <v>5229.2455063904454</v>
      </c>
      <c r="AL57" s="17">
        <v>5212.8934864030625</v>
      </c>
      <c r="AM57" s="17">
        <v>5186.0318282902881</v>
      </c>
      <c r="AN57" s="17">
        <v>5150.4722749619987</v>
      </c>
      <c r="AO57" s="17">
        <v>5104.8571350975335</v>
      </c>
      <c r="AP57" s="17">
        <v>5054.9092046325868</v>
      </c>
      <c r="AQ57" s="17">
        <v>5002.8781868232063</v>
      </c>
      <c r="AR57" s="17">
        <v>4954.6644046377578</v>
      </c>
      <c r="AS57" s="17">
        <v>4901.3854448607162</v>
      </c>
      <c r="AT57" s="17">
        <v>4828.1813800563505</v>
      </c>
      <c r="AU57" s="17">
        <v>4769.8626289090471</v>
      </c>
      <c r="AV57" s="17">
        <v>4696.3087522105079</v>
      </c>
      <c r="AW57" s="17">
        <v>4598.2973405037919</v>
      </c>
      <c r="AX57" s="17">
        <v>4499.2552215207716</v>
      </c>
      <c r="AY57" s="17">
        <v>4388.8550046794044</v>
      </c>
      <c r="AZ57" s="17">
        <v>4306.2401011229695</v>
      </c>
    </row>
    <row r="58" spans="1:52" ht="12" customHeight="1" x14ac:dyDescent="0.2">
      <c r="A58" s="16" t="s">
        <v>57</v>
      </c>
      <c r="B58" s="17">
        <v>0</v>
      </c>
      <c r="C58" s="17">
        <v>0</v>
      </c>
      <c r="D58" s="17">
        <v>0</v>
      </c>
      <c r="E58" s="17">
        <v>0</v>
      </c>
      <c r="F58" s="17">
        <v>0</v>
      </c>
      <c r="G58" s="17">
        <v>0</v>
      </c>
      <c r="H58" s="17">
        <v>0</v>
      </c>
      <c r="I58" s="17">
        <v>0</v>
      </c>
      <c r="J58" s="17">
        <v>0</v>
      </c>
      <c r="K58" s="17">
        <v>0</v>
      </c>
      <c r="L58" s="17">
        <v>0</v>
      </c>
      <c r="M58" s="17">
        <v>0</v>
      </c>
      <c r="N58" s="17">
        <v>0</v>
      </c>
      <c r="O58" s="17">
        <v>0</v>
      </c>
      <c r="P58" s="17">
        <v>0</v>
      </c>
      <c r="Q58" s="17">
        <v>0</v>
      </c>
      <c r="R58" s="17">
        <v>0</v>
      </c>
      <c r="S58" s="17">
        <v>0</v>
      </c>
      <c r="T58" s="17">
        <v>0</v>
      </c>
      <c r="U58" s="17">
        <v>0</v>
      </c>
      <c r="V58" s="17">
        <v>0</v>
      </c>
      <c r="W58" s="17">
        <v>0</v>
      </c>
      <c r="X58" s="17">
        <v>0</v>
      </c>
      <c r="Y58" s="17">
        <v>0</v>
      </c>
      <c r="Z58" s="17">
        <v>0</v>
      </c>
      <c r="AA58" s="17">
        <v>0</v>
      </c>
      <c r="AB58" s="17">
        <v>0</v>
      </c>
      <c r="AC58" s="17">
        <v>0</v>
      </c>
      <c r="AD58" s="17">
        <v>0</v>
      </c>
      <c r="AE58" s="17">
        <v>0</v>
      </c>
      <c r="AF58" s="17">
        <v>0</v>
      </c>
      <c r="AG58" s="17">
        <v>0</v>
      </c>
      <c r="AH58" s="17">
        <v>0</v>
      </c>
      <c r="AI58" s="17">
        <v>0</v>
      </c>
      <c r="AJ58" s="17">
        <v>0</v>
      </c>
      <c r="AK58" s="17">
        <v>0</v>
      </c>
      <c r="AL58" s="17">
        <v>0</v>
      </c>
      <c r="AM58" s="17">
        <v>0</v>
      </c>
      <c r="AN58" s="17">
        <v>0</v>
      </c>
      <c r="AO58" s="17">
        <v>0</v>
      </c>
      <c r="AP58" s="17">
        <v>0</v>
      </c>
      <c r="AQ58" s="17">
        <v>0</v>
      </c>
      <c r="AR58" s="17">
        <v>0</v>
      </c>
      <c r="AS58" s="17">
        <v>0</v>
      </c>
      <c r="AT58" s="17">
        <v>0</v>
      </c>
      <c r="AU58" s="17">
        <v>0</v>
      </c>
      <c r="AV58" s="17">
        <v>0</v>
      </c>
      <c r="AW58" s="17">
        <v>0</v>
      </c>
      <c r="AX58" s="17">
        <v>0</v>
      </c>
      <c r="AY58" s="17">
        <v>0</v>
      </c>
      <c r="AZ58" s="17">
        <v>0</v>
      </c>
    </row>
    <row r="59" spans="1:52" ht="12" customHeight="1" x14ac:dyDescent="0.2">
      <c r="A59" s="16" t="s">
        <v>58</v>
      </c>
      <c r="B59" s="17">
        <v>0</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17">
        <v>0</v>
      </c>
      <c r="AL59" s="17">
        <v>0</v>
      </c>
      <c r="AM59" s="17">
        <v>0</v>
      </c>
      <c r="AN59" s="17">
        <v>0</v>
      </c>
      <c r="AO59" s="17">
        <v>0</v>
      </c>
      <c r="AP59" s="17">
        <v>0</v>
      </c>
      <c r="AQ59" s="17">
        <v>0</v>
      </c>
      <c r="AR59" s="17">
        <v>0</v>
      </c>
      <c r="AS59" s="17">
        <v>0</v>
      </c>
      <c r="AT59" s="17">
        <v>0</v>
      </c>
      <c r="AU59" s="17">
        <v>0</v>
      </c>
      <c r="AV59" s="17">
        <v>0</v>
      </c>
      <c r="AW59" s="17">
        <v>0</v>
      </c>
      <c r="AX59" s="17">
        <v>0</v>
      </c>
      <c r="AY59" s="17">
        <v>0</v>
      </c>
      <c r="AZ59" s="17">
        <v>0</v>
      </c>
    </row>
    <row r="60" spans="1:52" ht="12" customHeight="1" x14ac:dyDescent="0.2">
      <c r="A60" s="16" t="s">
        <v>59</v>
      </c>
      <c r="B60" s="17">
        <v>2689.885772881003</v>
      </c>
      <c r="C60" s="17">
        <v>2427.4557479289069</v>
      </c>
      <c r="D60" s="17">
        <v>2436.5999051145527</v>
      </c>
      <c r="E60" s="17">
        <v>2691.0011012642681</v>
      </c>
      <c r="F60" s="17">
        <v>2902.5045300056945</v>
      </c>
      <c r="G60" s="17">
        <v>3018.9988162810032</v>
      </c>
      <c r="H60" s="17">
        <v>2753.8811802641071</v>
      </c>
      <c r="I60" s="17">
        <v>2893.4118631033957</v>
      </c>
      <c r="J60" s="17">
        <v>2826.4829395260458</v>
      </c>
      <c r="K60" s="17">
        <v>2474.2390484863736</v>
      </c>
      <c r="L60" s="17">
        <v>2462.4941844031623</v>
      </c>
      <c r="M60" s="17">
        <v>2525.5252108044519</v>
      </c>
      <c r="N60" s="17">
        <v>2406.1502254716256</v>
      </c>
      <c r="O60" s="17">
        <v>1927.5915243388911</v>
      </c>
      <c r="P60" s="17">
        <v>1781.1489371400689</v>
      </c>
      <c r="Q60" s="17">
        <v>1666.8504239920112</v>
      </c>
      <c r="R60" s="17">
        <v>1603.1792199545337</v>
      </c>
      <c r="S60" s="17">
        <v>1650.7209420429645</v>
      </c>
      <c r="T60" s="17">
        <v>1650.8725574688935</v>
      </c>
      <c r="U60" s="17">
        <v>1657.7976308148473</v>
      </c>
      <c r="V60" s="17">
        <v>1665.0940573428877</v>
      </c>
      <c r="W60" s="17">
        <v>1679.5928974593439</v>
      </c>
      <c r="X60" s="17">
        <v>1694.9283745027894</v>
      </c>
      <c r="Y60" s="17">
        <v>1711.3868622443831</v>
      </c>
      <c r="Z60" s="17">
        <v>1727.2787190920831</v>
      </c>
      <c r="AA60" s="17">
        <v>1741.6833510848212</v>
      </c>
      <c r="AB60" s="17">
        <v>1758.1418315138742</v>
      </c>
      <c r="AC60" s="17">
        <v>1771.511287084084</v>
      </c>
      <c r="AD60" s="17">
        <v>1790.0946537082593</v>
      </c>
      <c r="AE60" s="17">
        <v>1808.0711963828585</v>
      </c>
      <c r="AF60" s="17">
        <v>1828.1803037702573</v>
      </c>
      <c r="AG60" s="17">
        <v>1828.2748261643565</v>
      </c>
      <c r="AH60" s="17">
        <v>1839.6018969683817</v>
      </c>
      <c r="AI60" s="17">
        <v>1856.0065293049054</v>
      </c>
      <c r="AJ60" s="17">
        <v>1864.798535167344</v>
      </c>
      <c r="AK60" s="17">
        <v>1878.3828934187613</v>
      </c>
      <c r="AL60" s="17">
        <v>1889.8857083441637</v>
      </c>
      <c r="AM60" s="17">
        <v>1894.6121508605506</v>
      </c>
      <c r="AN60" s="17">
        <v>1898.6649951318457</v>
      </c>
      <c r="AO60" s="17">
        <v>1901.2683084398777</v>
      </c>
      <c r="AP60" s="17">
        <v>1902.449252402942</v>
      </c>
      <c r="AQ60" s="17">
        <v>1905.8798885195135</v>
      </c>
      <c r="AR60" s="17">
        <v>1907.3413659792598</v>
      </c>
      <c r="AS60" s="17">
        <v>1903.2866246503361</v>
      </c>
      <c r="AT60" s="17">
        <v>1907.5596200698544</v>
      </c>
      <c r="AU60" s="17">
        <v>1901.624830564499</v>
      </c>
      <c r="AV60" s="17">
        <v>1900.4721237972058</v>
      </c>
      <c r="AW60" s="17">
        <v>1875.5840443370919</v>
      </c>
      <c r="AX60" s="17">
        <v>1845.6931425105263</v>
      </c>
      <c r="AY60" s="17">
        <v>1817.9671443086177</v>
      </c>
      <c r="AZ60" s="17">
        <v>1789.1546481456332</v>
      </c>
    </row>
    <row r="61" spans="1:52" ht="12" customHeight="1" x14ac:dyDescent="0.2">
      <c r="A61" s="14" t="s">
        <v>60</v>
      </c>
      <c r="B61" s="15">
        <v>135277.61910960174</v>
      </c>
      <c r="C61" s="15">
        <v>131556.28103109205</v>
      </c>
      <c r="D61" s="15">
        <v>129810.07424961036</v>
      </c>
      <c r="E61" s="15">
        <v>133729.92928237299</v>
      </c>
      <c r="F61" s="15">
        <v>143390.6362383675</v>
      </c>
      <c r="G61" s="15">
        <v>150699.49503812051</v>
      </c>
      <c r="H61" s="15">
        <v>155569.60736332147</v>
      </c>
      <c r="I61" s="15">
        <v>161055.978173927</v>
      </c>
      <c r="J61" s="15">
        <v>161013.87547962921</v>
      </c>
      <c r="K61" s="15">
        <v>148286.59264625076</v>
      </c>
      <c r="L61" s="15">
        <v>148321.79880282943</v>
      </c>
      <c r="M61" s="15">
        <v>152407.0624595221</v>
      </c>
      <c r="N61" s="15">
        <v>148534.54132257696</v>
      </c>
      <c r="O61" s="15">
        <v>147869.50412269225</v>
      </c>
      <c r="P61" s="15">
        <v>149104.99456161415</v>
      </c>
      <c r="Q61" s="15">
        <v>154463.57109795252</v>
      </c>
      <c r="R61" s="15">
        <v>162495.62287283433</v>
      </c>
      <c r="S61" s="15">
        <v>169814.86899137427</v>
      </c>
      <c r="T61" s="15">
        <v>175516.71809026349</v>
      </c>
      <c r="U61" s="15">
        <v>180463.64567946125</v>
      </c>
      <c r="V61" s="15">
        <v>184724.0754546012</v>
      </c>
      <c r="W61" s="15">
        <v>188829.76079101738</v>
      </c>
      <c r="X61" s="15">
        <v>192538.43909640351</v>
      </c>
      <c r="Y61" s="15">
        <v>195802.81709804767</v>
      </c>
      <c r="Z61" s="15">
        <v>198187.49124941358</v>
      </c>
      <c r="AA61" s="15">
        <v>200814.97569020838</v>
      </c>
      <c r="AB61" s="15">
        <v>203511.51594715731</v>
      </c>
      <c r="AC61" s="15">
        <v>206384.60938361214</v>
      </c>
      <c r="AD61" s="15">
        <v>209374.83892704902</v>
      </c>
      <c r="AE61" s="15">
        <v>212214.98879743917</v>
      </c>
      <c r="AF61" s="15">
        <v>214893.3268582712</v>
      </c>
      <c r="AG61" s="15">
        <v>217616.49647525707</v>
      </c>
      <c r="AH61" s="15">
        <v>219770.08410666508</v>
      </c>
      <c r="AI61" s="15">
        <v>221705.44754524939</v>
      </c>
      <c r="AJ61" s="15">
        <v>223220.7496153604</v>
      </c>
      <c r="AK61" s="15">
        <v>224609.77504938006</v>
      </c>
      <c r="AL61" s="15">
        <v>226155.42668248218</v>
      </c>
      <c r="AM61" s="15">
        <v>227300.42501701636</v>
      </c>
      <c r="AN61" s="15">
        <v>228835.00978189002</v>
      </c>
      <c r="AO61" s="15">
        <v>229835.82917804091</v>
      </c>
      <c r="AP61" s="15">
        <v>230882.29543592531</v>
      </c>
      <c r="AQ61" s="15">
        <v>232104.09049372221</v>
      </c>
      <c r="AR61" s="15">
        <v>233134.42047113698</v>
      </c>
      <c r="AS61" s="15">
        <v>233977.89436971481</v>
      </c>
      <c r="AT61" s="15">
        <v>234455.38884772052</v>
      </c>
      <c r="AU61" s="15">
        <v>235318.92516144185</v>
      </c>
      <c r="AV61" s="15">
        <v>235785.14449490089</v>
      </c>
      <c r="AW61" s="15">
        <v>235000.40386665269</v>
      </c>
      <c r="AX61" s="15">
        <v>234882.18472841656</v>
      </c>
      <c r="AY61" s="15">
        <v>233223.15215079344</v>
      </c>
      <c r="AZ61" s="15">
        <v>231015.21859370029</v>
      </c>
    </row>
    <row r="62" spans="1:52" ht="12" customHeight="1" x14ac:dyDescent="0.2">
      <c r="A62" s="16" t="s">
        <v>61</v>
      </c>
      <c r="B62" s="17">
        <v>22477.112553864288</v>
      </c>
      <c r="C62" s="17">
        <v>21679.687170696361</v>
      </c>
      <c r="D62" s="17">
        <v>21298.535739741154</v>
      </c>
      <c r="E62" s="17">
        <v>22110.503420925019</v>
      </c>
      <c r="F62" s="17">
        <v>22407.241849769445</v>
      </c>
      <c r="G62" s="17">
        <v>23207.347523880941</v>
      </c>
      <c r="H62" s="17">
        <v>23635.800057380853</v>
      </c>
      <c r="I62" s="17">
        <v>24131.91601027772</v>
      </c>
      <c r="J62" s="17">
        <v>23692.271232106588</v>
      </c>
      <c r="K62" s="17">
        <v>21622.214970151574</v>
      </c>
      <c r="L62" s="17">
        <v>22810.331640816097</v>
      </c>
      <c r="M62" s="17">
        <v>22068.799554549088</v>
      </c>
      <c r="N62" s="17">
        <v>20719.385344697501</v>
      </c>
      <c r="O62" s="17">
        <v>19633.698528852601</v>
      </c>
      <c r="P62" s="17">
        <v>19690.22784438794</v>
      </c>
      <c r="Q62" s="17">
        <v>20427.84954891825</v>
      </c>
      <c r="R62" s="17">
        <v>21490.541452501711</v>
      </c>
      <c r="S62" s="17">
        <v>22135.453123415107</v>
      </c>
      <c r="T62" s="17">
        <v>22491.876092337818</v>
      </c>
      <c r="U62" s="17">
        <v>22762.248853919908</v>
      </c>
      <c r="V62" s="17">
        <v>22954.347366048925</v>
      </c>
      <c r="W62" s="17">
        <v>23136.900514448389</v>
      </c>
      <c r="X62" s="17">
        <v>23283.860938475769</v>
      </c>
      <c r="Y62" s="17">
        <v>23359.400508212439</v>
      </c>
      <c r="Z62" s="17">
        <v>23499.95356396518</v>
      </c>
      <c r="AA62" s="17">
        <v>23682.985351001465</v>
      </c>
      <c r="AB62" s="17">
        <v>23814.948042176169</v>
      </c>
      <c r="AC62" s="17">
        <v>23921.119872957875</v>
      </c>
      <c r="AD62" s="17">
        <v>24089.579437383472</v>
      </c>
      <c r="AE62" s="17">
        <v>24271.224329466309</v>
      </c>
      <c r="AF62" s="17">
        <v>24461.133571967981</v>
      </c>
      <c r="AG62" s="17">
        <v>24647.958305190823</v>
      </c>
      <c r="AH62" s="17">
        <v>24796.081468027147</v>
      </c>
      <c r="AI62" s="17">
        <v>24966.973269295639</v>
      </c>
      <c r="AJ62" s="17">
        <v>25103.428887071997</v>
      </c>
      <c r="AK62" s="17">
        <v>25228.655526066763</v>
      </c>
      <c r="AL62" s="17">
        <v>25376.489687866218</v>
      </c>
      <c r="AM62" s="17">
        <v>25484.033492645045</v>
      </c>
      <c r="AN62" s="17">
        <v>25658.749522980223</v>
      </c>
      <c r="AO62" s="17">
        <v>25736.899549607668</v>
      </c>
      <c r="AP62" s="17">
        <v>25823.597864885942</v>
      </c>
      <c r="AQ62" s="17">
        <v>25928.260514583733</v>
      </c>
      <c r="AR62" s="17">
        <v>25995.280162121551</v>
      </c>
      <c r="AS62" s="17">
        <v>26039.846802155833</v>
      </c>
      <c r="AT62" s="17">
        <v>26036.27949038006</v>
      </c>
      <c r="AU62" s="17">
        <v>26040.97710164449</v>
      </c>
      <c r="AV62" s="17">
        <v>25996.637847093021</v>
      </c>
      <c r="AW62" s="17">
        <v>25818.009737042092</v>
      </c>
      <c r="AX62" s="17">
        <v>25681.324485062982</v>
      </c>
      <c r="AY62" s="17">
        <v>25389.131193172889</v>
      </c>
      <c r="AZ62" s="17">
        <v>25029.510321478643</v>
      </c>
    </row>
    <row r="63" spans="1:52" ht="12" customHeight="1" x14ac:dyDescent="0.2">
      <c r="A63" s="16" t="s">
        <v>62</v>
      </c>
      <c r="B63" s="17">
        <v>49610.249029818813</v>
      </c>
      <c r="C63" s="17">
        <v>51254.382771256271</v>
      </c>
      <c r="D63" s="17">
        <v>50216.787423178132</v>
      </c>
      <c r="E63" s="17">
        <v>52464.055484135417</v>
      </c>
      <c r="F63" s="17">
        <v>54997.609013894107</v>
      </c>
      <c r="G63" s="17">
        <v>57392.520963782757</v>
      </c>
      <c r="H63" s="17">
        <v>58987.771771680789</v>
      </c>
      <c r="I63" s="17">
        <v>60682.302390746088</v>
      </c>
      <c r="J63" s="17">
        <v>59066.873148071405</v>
      </c>
      <c r="K63" s="17">
        <v>53482.323234130337</v>
      </c>
      <c r="L63" s="17">
        <v>53529.429754846919</v>
      </c>
      <c r="M63" s="17">
        <v>57698.474888113531</v>
      </c>
      <c r="N63" s="17">
        <v>56129.206740135458</v>
      </c>
      <c r="O63" s="17">
        <v>55742.142349813977</v>
      </c>
      <c r="P63" s="17">
        <v>56435.067480697129</v>
      </c>
      <c r="Q63" s="17">
        <v>58789.080965697372</v>
      </c>
      <c r="R63" s="17">
        <v>63705.72648063524</v>
      </c>
      <c r="S63" s="17">
        <v>66807.507449559896</v>
      </c>
      <c r="T63" s="17">
        <v>68835.996030373019</v>
      </c>
      <c r="U63" s="17">
        <v>70532.381367671769</v>
      </c>
      <c r="V63" s="17">
        <v>71911.903381621538</v>
      </c>
      <c r="W63" s="17">
        <v>73327.600267945483</v>
      </c>
      <c r="X63" s="17">
        <v>74520.723710194099</v>
      </c>
      <c r="Y63" s="17">
        <v>75549.390441817523</v>
      </c>
      <c r="Z63" s="17">
        <v>76537.755652799373</v>
      </c>
      <c r="AA63" s="17">
        <v>77645.317020056216</v>
      </c>
      <c r="AB63" s="17">
        <v>78694.895895402064</v>
      </c>
      <c r="AC63" s="17">
        <v>79798.243112419848</v>
      </c>
      <c r="AD63" s="17">
        <v>80911.13053577565</v>
      </c>
      <c r="AE63" s="17">
        <v>81986.096580695812</v>
      </c>
      <c r="AF63" s="17">
        <v>82943.402011432467</v>
      </c>
      <c r="AG63" s="17">
        <v>83902.606943514533</v>
      </c>
      <c r="AH63" s="17">
        <v>84608.527451019167</v>
      </c>
      <c r="AI63" s="17">
        <v>85202.500815010135</v>
      </c>
      <c r="AJ63" s="17">
        <v>85617.861253413459</v>
      </c>
      <c r="AK63" s="17">
        <v>85969.708629590852</v>
      </c>
      <c r="AL63" s="17">
        <v>86434.92148340281</v>
      </c>
      <c r="AM63" s="17">
        <v>86668.620335731612</v>
      </c>
      <c r="AN63" s="17">
        <v>87071.743343182068</v>
      </c>
      <c r="AO63" s="17">
        <v>87281.460077733049</v>
      </c>
      <c r="AP63" s="17">
        <v>87478.154391275733</v>
      </c>
      <c r="AQ63" s="17">
        <v>87735.718669895083</v>
      </c>
      <c r="AR63" s="17">
        <v>87948.220644672692</v>
      </c>
      <c r="AS63" s="17">
        <v>88110.434367158785</v>
      </c>
      <c r="AT63" s="17">
        <v>88208.770982603644</v>
      </c>
      <c r="AU63" s="17">
        <v>88453.543016574549</v>
      </c>
      <c r="AV63" s="17">
        <v>88562.06442821426</v>
      </c>
      <c r="AW63" s="17">
        <v>88301.64960111976</v>
      </c>
      <c r="AX63" s="17">
        <v>88249.142093862974</v>
      </c>
      <c r="AY63" s="17">
        <v>87658.95048987359</v>
      </c>
      <c r="AZ63" s="17">
        <v>86875.810487539915</v>
      </c>
    </row>
    <row r="64" spans="1:52" ht="12" customHeight="1" x14ac:dyDescent="0.2">
      <c r="A64" s="16" t="s">
        <v>63</v>
      </c>
      <c r="B64" s="17">
        <v>55662.886749224388</v>
      </c>
      <c r="C64" s="17">
        <v>50854.525875838313</v>
      </c>
      <c r="D64" s="17">
        <v>50440.315154559969</v>
      </c>
      <c r="E64" s="17">
        <v>50945.300038155663</v>
      </c>
      <c r="F64" s="17">
        <v>57278.566925045823</v>
      </c>
      <c r="G64" s="17">
        <v>61219.822896289916</v>
      </c>
      <c r="H64" s="17">
        <v>63547.730714243866</v>
      </c>
      <c r="I64" s="17">
        <v>66231.704765612754</v>
      </c>
      <c r="J64" s="17">
        <v>67914.410236248281</v>
      </c>
      <c r="K64" s="17">
        <v>63922.142537756052</v>
      </c>
      <c r="L64" s="17">
        <v>61813.409705327897</v>
      </c>
      <c r="M64" s="17">
        <v>62275.264068787415</v>
      </c>
      <c r="N64" s="17">
        <v>61483.547593360214</v>
      </c>
      <c r="O64" s="17">
        <v>62160.047960670352</v>
      </c>
      <c r="P64" s="17">
        <v>62853.138417426482</v>
      </c>
      <c r="Q64" s="17">
        <v>64629.477411680658</v>
      </c>
      <c r="R64" s="17">
        <v>66262.917673946649</v>
      </c>
      <c r="S64" s="17">
        <v>69295.739434823307</v>
      </c>
      <c r="T64" s="17">
        <v>72057.378764890454</v>
      </c>
      <c r="U64" s="17">
        <v>74522.612447449443</v>
      </c>
      <c r="V64" s="17">
        <v>76721.911434947033</v>
      </c>
      <c r="W64" s="17">
        <v>78763.438813314497</v>
      </c>
      <c r="X64" s="17">
        <v>80691.879510346756</v>
      </c>
      <c r="Y64" s="17">
        <v>82457.843695603297</v>
      </c>
      <c r="Z64" s="17">
        <v>83428.832601391114</v>
      </c>
      <c r="AA64" s="17">
        <v>84478.584539266114</v>
      </c>
      <c r="AB64" s="17">
        <v>85656.366292073013</v>
      </c>
      <c r="AC64" s="17">
        <v>86935.858173404456</v>
      </c>
      <c r="AD64" s="17">
        <v>88259.691738081514</v>
      </c>
      <c r="AE64" s="17">
        <v>89459.384600657795</v>
      </c>
      <c r="AF64" s="17">
        <v>90638.816766528078</v>
      </c>
      <c r="AG64" s="17">
        <v>91822.815297553694</v>
      </c>
      <c r="AH64" s="17">
        <v>92784.352794835562</v>
      </c>
      <c r="AI64" s="17">
        <v>93650.413035370148</v>
      </c>
      <c r="AJ64" s="17">
        <v>94357.142269902732</v>
      </c>
      <c r="AK64" s="17">
        <v>95034.581801304099</v>
      </c>
      <c r="AL64" s="17">
        <v>95716.280679459742</v>
      </c>
      <c r="AM64" s="17">
        <v>96285.115670961372</v>
      </c>
      <c r="AN64" s="17">
        <v>96991.636239041341</v>
      </c>
      <c r="AO64" s="17">
        <v>97424.096018804616</v>
      </c>
      <c r="AP64" s="17">
        <v>97884.58918135002</v>
      </c>
      <c r="AQ64" s="17">
        <v>98392.741432567098</v>
      </c>
      <c r="AR64" s="17">
        <v>98799.572024433714</v>
      </c>
      <c r="AS64" s="17">
        <v>99118.402099644183</v>
      </c>
      <c r="AT64" s="17">
        <v>99214.567681528104</v>
      </c>
      <c r="AU64" s="17">
        <v>99498.497610753868</v>
      </c>
      <c r="AV64" s="17">
        <v>99584.15145923059</v>
      </c>
      <c r="AW64" s="17">
        <v>99075.151419176909</v>
      </c>
      <c r="AX64" s="17">
        <v>98910.619813471407</v>
      </c>
      <c r="AY64" s="17">
        <v>98072.389404517191</v>
      </c>
      <c r="AZ64" s="17">
        <v>97014.784890254887</v>
      </c>
    </row>
    <row r="65" spans="1:52" ht="12" customHeight="1" x14ac:dyDescent="0.2">
      <c r="A65" s="16" t="s">
        <v>64</v>
      </c>
      <c r="B65" s="17">
        <v>1976.0854924444614</v>
      </c>
      <c r="C65" s="17">
        <v>1936.8641620259673</v>
      </c>
      <c r="D65" s="17">
        <v>1870.1336502300517</v>
      </c>
      <c r="E65" s="17">
        <v>1902.9548593156696</v>
      </c>
      <c r="F65" s="17">
        <v>1934.7120257583745</v>
      </c>
      <c r="G65" s="17">
        <v>1961.6922617606806</v>
      </c>
      <c r="H65" s="17">
        <v>2091.7916559524688</v>
      </c>
      <c r="I65" s="17">
        <v>2178.3963856801802</v>
      </c>
      <c r="J65" s="17">
        <v>2195.801554535899</v>
      </c>
      <c r="K65" s="17">
        <v>2010.6281305715409</v>
      </c>
      <c r="L65" s="17">
        <v>1972.7428665141188</v>
      </c>
      <c r="M65" s="17">
        <v>1893.378039051393</v>
      </c>
      <c r="N65" s="17">
        <v>1871.1557147622211</v>
      </c>
      <c r="O65" s="17">
        <v>1792.9622105349692</v>
      </c>
      <c r="P65" s="17">
        <v>1766.2686527427454</v>
      </c>
      <c r="Q65" s="17">
        <v>1803.9846816858353</v>
      </c>
      <c r="R65" s="17">
        <v>1901.8728281097299</v>
      </c>
      <c r="S65" s="17">
        <v>2033.8266701319328</v>
      </c>
      <c r="T65" s="17">
        <v>2165.7223059660341</v>
      </c>
      <c r="U65" s="17">
        <v>2288.7472454815506</v>
      </c>
      <c r="V65" s="17">
        <v>2407.9262058784507</v>
      </c>
      <c r="W65" s="17">
        <v>2522.4196266837971</v>
      </c>
      <c r="X65" s="17">
        <v>2632.3327949444842</v>
      </c>
      <c r="Y65" s="17">
        <v>2730.016602584571</v>
      </c>
      <c r="Z65" s="17">
        <v>2838.8304072900692</v>
      </c>
      <c r="AA65" s="17">
        <v>2944.6193321967671</v>
      </c>
      <c r="AB65" s="17">
        <v>3063.2761365350643</v>
      </c>
      <c r="AC65" s="17">
        <v>3197.1547547340629</v>
      </c>
      <c r="AD65" s="17">
        <v>3332.0269550235521</v>
      </c>
      <c r="AE65" s="17">
        <v>3465.5958844639745</v>
      </c>
      <c r="AF65" s="17">
        <v>3602.9705731491658</v>
      </c>
      <c r="AG65" s="17">
        <v>3749.2580026233818</v>
      </c>
      <c r="AH65" s="17">
        <v>3873.1155343097475</v>
      </c>
      <c r="AI65" s="17">
        <v>4003.5041827290943</v>
      </c>
      <c r="AJ65" s="17">
        <v>4123.5586531071294</v>
      </c>
      <c r="AK65" s="17">
        <v>4237.1244138400971</v>
      </c>
      <c r="AL65" s="17">
        <v>4366.3536017107353</v>
      </c>
      <c r="AM65" s="17">
        <v>4484.3550033056135</v>
      </c>
      <c r="AN65" s="17">
        <v>4604.904987202488</v>
      </c>
      <c r="AO65" s="17">
        <v>4741.5411171367787</v>
      </c>
      <c r="AP65" s="17">
        <v>4879.9163046898202</v>
      </c>
      <c r="AQ65" s="17">
        <v>5017.9779878286317</v>
      </c>
      <c r="AR65" s="17">
        <v>5145.8717050668565</v>
      </c>
      <c r="AS65" s="17">
        <v>5268.8908748761878</v>
      </c>
      <c r="AT65" s="17">
        <v>5380.2052041283196</v>
      </c>
      <c r="AU65" s="17">
        <v>5505.570241129747</v>
      </c>
      <c r="AV65" s="17">
        <v>5626.9020505482767</v>
      </c>
      <c r="AW65" s="17">
        <v>5707.0986484012665</v>
      </c>
      <c r="AX65" s="17">
        <v>5805.5347521066142</v>
      </c>
      <c r="AY65" s="17">
        <v>5849.0344033524898</v>
      </c>
      <c r="AZ65" s="17">
        <v>5876.1609925180182</v>
      </c>
    </row>
    <row r="66" spans="1:52" ht="12" customHeight="1" x14ac:dyDescent="0.2">
      <c r="A66" s="16" t="s">
        <v>65</v>
      </c>
      <c r="B66" s="17">
        <v>5551.2852842498214</v>
      </c>
      <c r="C66" s="17">
        <v>5830.8210512751148</v>
      </c>
      <c r="D66" s="17">
        <v>5984.3022819010539</v>
      </c>
      <c r="E66" s="17">
        <v>6307.1154798412454</v>
      </c>
      <c r="F66" s="17">
        <v>6772.5064238997811</v>
      </c>
      <c r="G66" s="17">
        <v>6918.1113924062201</v>
      </c>
      <c r="H66" s="17">
        <v>7306.5131640634536</v>
      </c>
      <c r="I66" s="17">
        <v>7831.6586216102487</v>
      </c>
      <c r="J66" s="17">
        <v>8144.5193086669815</v>
      </c>
      <c r="K66" s="17">
        <v>7249.2837736412475</v>
      </c>
      <c r="L66" s="17">
        <v>8195.8848353244466</v>
      </c>
      <c r="M66" s="17">
        <v>8471.1459090207009</v>
      </c>
      <c r="N66" s="17">
        <v>8331.2459296215875</v>
      </c>
      <c r="O66" s="17">
        <v>8540.6530728203488</v>
      </c>
      <c r="P66" s="17">
        <v>8360.2921663598063</v>
      </c>
      <c r="Q66" s="17">
        <v>8813.1784899704144</v>
      </c>
      <c r="R66" s="17">
        <v>9134.5644376409855</v>
      </c>
      <c r="S66" s="17">
        <v>9542.3423134439927</v>
      </c>
      <c r="T66" s="17">
        <v>9965.7448966962311</v>
      </c>
      <c r="U66" s="17">
        <v>10357.655764938627</v>
      </c>
      <c r="V66" s="17">
        <v>10727.987066105274</v>
      </c>
      <c r="W66" s="17">
        <v>11079.401568625142</v>
      </c>
      <c r="X66" s="17">
        <v>11409.642142442457</v>
      </c>
      <c r="Y66" s="17">
        <v>11706.165849829838</v>
      </c>
      <c r="Z66" s="17">
        <v>11882.119023967893</v>
      </c>
      <c r="AA66" s="17">
        <v>12063.469447687841</v>
      </c>
      <c r="AB66" s="17">
        <v>12282.029580971001</v>
      </c>
      <c r="AC66" s="17">
        <v>12532.233470095925</v>
      </c>
      <c r="AD66" s="17">
        <v>12782.410260784811</v>
      </c>
      <c r="AE66" s="17">
        <v>13032.687402155214</v>
      </c>
      <c r="AF66" s="17">
        <v>13247.003935193541</v>
      </c>
      <c r="AG66" s="17">
        <v>13493.857926374618</v>
      </c>
      <c r="AH66" s="17">
        <v>13708.006858473387</v>
      </c>
      <c r="AI66" s="17">
        <v>13882.056242844359</v>
      </c>
      <c r="AJ66" s="17">
        <v>14018.758551865118</v>
      </c>
      <c r="AK66" s="17">
        <v>14139.704678578166</v>
      </c>
      <c r="AL66" s="17">
        <v>14261.381230042673</v>
      </c>
      <c r="AM66" s="17">
        <v>14378.300514372728</v>
      </c>
      <c r="AN66" s="17">
        <v>14507.975689483867</v>
      </c>
      <c r="AO66" s="17">
        <v>14651.832414758832</v>
      </c>
      <c r="AP66" s="17">
        <v>14816.037693723789</v>
      </c>
      <c r="AQ66" s="17">
        <v>15029.391888847607</v>
      </c>
      <c r="AR66" s="17">
        <v>15245.475934842136</v>
      </c>
      <c r="AS66" s="17">
        <v>15440.320225879781</v>
      </c>
      <c r="AT66" s="17">
        <v>15615.565489080396</v>
      </c>
      <c r="AU66" s="17">
        <v>15820.33719133914</v>
      </c>
      <c r="AV66" s="17">
        <v>16015.38870981477</v>
      </c>
      <c r="AW66" s="17">
        <v>16098.494460912665</v>
      </c>
      <c r="AX66" s="17">
        <v>16235.563583912717</v>
      </c>
      <c r="AY66" s="17">
        <v>16253.64665987732</v>
      </c>
      <c r="AZ66" s="17">
        <v>16218.951901908838</v>
      </c>
    </row>
    <row r="67" spans="1:52" ht="12" customHeight="1" x14ac:dyDescent="0.2">
      <c r="A67" s="14" t="s">
        <v>66</v>
      </c>
      <c r="B67" s="15">
        <v>18930.60300163546</v>
      </c>
      <c r="C67" s="15">
        <v>18577.278254187939</v>
      </c>
      <c r="D67" s="15">
        <v>18528.45089657087</v>
      </c>
      <c r="E67" s="15">
        <v>20876.377929852133</v>
      </c>
      <c r="F67" s="15">
        <v>21102.585219208508</v>
      </c>
      <c r="G67" s="15">
        <v>21385.595468048767</v>
      </c>
      <c r="H67" s="15">
        <v>23127.030222942925</v>
      </c>
      <c r="I67" s="15">
        <v>22091.438096712001</v>
      </c>
      <c r="J67" s="15">
        <v>19669.519966327818</v>
      </c>
      <c r="K67" s="15">
        <v>19345.885230661595</v>
      </c>
      <c r="L67" s="15">
        <v>18460.781576440033</v>
      </c>
      <c r="M67" s="15">
        <v>16676.291660699186</v>
      </c>
      <c r="N67" s="15">
        <v>15892.587065594365</v>
      </c>
      <c r="O67" s="15">
        <v>14294.529057068881</v>
      </c>
      <c r="P67" s="15">
        <v>13191.576880482346</v>
      </c>
      <c r="Q67" s="15">
        <v>14224.970238075422</v>
      </c>
      <c r="R67" s="15">
        <v>14366.441543800514</v>
      </c>
      <c r="S67" s="15">
        <v>14527.922851347279</v>
      </c>
      <c r="T67" s="15">
        <v>14695.17041886984</v>
      </c>
      <c r="U67" s="15">
        <v>14843.020165611253</v>
      </c>
      <c r="V67" s="15">
        <v>14968.398752412282</v>
      </c>
      <c r="W67" s="15">
        <v>15078.531501073148</v>
      </c>
      <c r="X67" s="15">
        <v>15185.650165499057</v>
      </c>
      <c r="Y67" s="15">
        <v>15308.596168921775</v>
      </c>
      <c r="Z67" s="15">
        <v>15423.37352408002</v>
      </c>
      <c r="AA67" s="15">
        <v>15541.852014199309</v>
      </c>
      <c r="AB67" s="15">
        <v>15657.609736002491</v>
      </c>
      <c r="AC67" s="15">
        <v>15774.921951946555</v>
      </c>
      <c r="AD67" s="15">
        <v>15893.454090951376</v>
      </c>
      <c r="AE67" s="15">
        <v>16007.194904580005</v>
      </c>
      <c r="AF67" s="15">
        <v>16119.7203106987</v>
      </c>
      <c r="AG67" s="15">
        <v>16240.686717054901</v>
      </c>
      <c r="AH67" s="15">
        <v>16363.615079280411</v>
      </c>
      <c r="AI67" s="15">
        <v>16465.910174100471</v>
      </c>
      <c r="AJ67" s="15">
        <v>16567.966907078222</v>
      </c>
      <c r="AK67" s="15">
        <v>16670.065567213092</v>
      </c>
      <c r="AL67" s="15">
        <v>16769.170850647908</v>
      </c>
      <c r="AM67" s="15">
        <v>16874.899890426106</v>
      </c>
      <c r="AN67" s="15">
        <v>16925.64843190433</v>
      </c>
      <c r="AO67" s="15">
        <v>17040.796262722321</v>
      </c>
      <c r="AP67" s="15">
        <v>17143.550198162346</v>
      </c>
      <c r="AQ67" s="15">
        <v>17266.281790676392</v>
      </c>
      <c r="AR67" s="15">
        <v>17384.569994113215</v>
      </c>
      <c r="AS67" s="15">
        <v>17503.750553424212</v>
      </c>
      <c r="AT67" s="15">
        <v>17627.860891272736</v>
      </c>
      <c r="AU67" s="15">
        <v>17756.927155815119</v>
      </c>
      <c r="AV67" s="15">
        <v>17898.467075868644</v>
      </c>
      <c r="AW67" s="15">
        <v>18041.32940116807</v>
      </c>
      <c r="AX67" s="15">
        <v>18182.589692608453</v>
      </c>
      <c r="AY67" s="15">
        <v>18332.758981211715</v>
      </c>
      <c r="AZ67" s="15">
        <v>18477.479826674611</v>
      </c>
    </row>
    <row r="68" spans="1:52" ht="12" customHeight="1" x14ac:dyDescent="0.2">
      <c r="A68" s="16" t="s">
        <v>67</v>
      </c>
      <c r="B68" s="17">
        <v>15833.943550660186</v>
      </c>
      <c r="C68" s="17">
        <v>15617.870783943728</v>
      </c>
      <c r="D68" s="17">
        <v>15618.067712946489</v>
      </c>
      <c r="E68" s="17">
        <v>18063.031247383999</v>
      </c>
      <c r="F68" s="17">
        <v>18289.968994609342</v>
      </c>
      <c r="G68" s="17">
        <v>18348.859294182817</v>
      </c>
      <c r="H68" s="17">
        <v>20238.799679090898</v>
      </c>
      <c r="I68" s="17">
        <v>19001.213139480857</v>
      </c>
      <c r="J68" s="17">
        <v>16773.836870132276</v>
      </c>
      <c r="K68" s="17">
        <v>16385.577406412394</v>
      </c>
      <c r="L68" s="17">
        <v>15405.271421559188</v>
      </c>
      <c r="M68" s="17">
        <v>13524.20036158487</v>
      </c>
      <c r="N68" s="17">
        <v>12930.627568358035</v>
      </c>
      <c r="O68" s="17">
        <v>11260.999770226439</v>
      </c>
      <c r="P68" s="17">
        <v>10257.530783090047</v>
      </c>
      <c r="Q68" s="17">
        <v>10953.762362427022</v>
      </c>
      <c r="R68" s="17">
        <v>11038.669609730561</v>
      </c>
      <c r="S68" s="17">
        <v>11131.172937216819</v>
      </c>
      <c r="T68" s="17">
        <v>11230.14781354839</v>
      </c>
      <c r="U68" s="17">
        <v>11315.735528113781</v>
      </c>
      <c r="V68" s="17">
        <v>11380.546851840367</v>
      </c>
      <c r="W68" s="17">
        <v>11433.901029089537</v>
      </c>
      <c r="X68" s="17">
        <v>11487.72628902549</v>
      </c>
      <c r="Y68" s="17">
        <v>11553.689147805933</v>
      </c>
      <c r="Z68" s="17">
        <v>11614.478593851194</v>
      </c>
      <c r="AA68" s="17">
        <v>11681.681074424216</v>
      </c>
      <c r="AB68" s="17">
        <v>11746.866957242426</v>
      </c>
      <c r="AC68" s="17">
        <v>11814.96133990248</v>
      </c>
      <c r="AD68" s="17">
        <v>11883.210690891761</v>
      </c>
      <c r="AE68" s="17">
        <v>11945.865617080413</v>
      </c>
      <c r="AF68" s="17">
        <v>12007.129445340448</v>
      </c>
      <c r="AG68" s="17">
        <v>12076.627170601461</v>
      </c>
      <c r="AH68" s="17">
        <v>12149.625316882048</v>
      </c>
      <c r="AI68" s="17">
        <v>12214.300920826649</v>
      </c>
      <c r="AJ68" s="17">
        <v>12278.877063596536</v>
      </c>
      <c r="AK68" s="17">
        <v>12342.848668361961</v>
      </c>
      <c r="AL68" s="17">
        <v>12403.838708855958</v>
      </c>
      <c r="AM68" s="17">
        <v>12473.266964370589</v>
      </c>
      <c r="AN68" s="17">
        <v>12500.532270106189</v>
      </c>
      <c r="AO68" s="17">
        <v>12575.61443713424</v>
      </c>
      <c r="AP68" s="17">
        <v>12639.242459388945</v>
      </c>
      <c r="AQ68" s="17">
        <v>12720.154049533465</v>
      </c>
      <c r="AR68" s="17">
        <v>12796.845710712703</v>
      </c>
      <c r="AS68" s="17">
        <v>12877.834509507202</v>
      </c>
      <c r="AT68" s="17">
        <v>12963.950809822247</v>
      </c>
      <c r="AU68" s="17">
        <v>13054.151730219501</v>
      </c>
      <c r="AV68" s="17">
        <v>13155.361535964952</v>
      </c>
      <c r="AW68" s="17">
        <v>13257.570303221779</v>
      </c>
      <c r="AX68" s="17">
        <v>13358.265608743457</v>
      </c>
      <c r="AY68" s="17">
        <v>13470.438071387509</v>
      </c>
      <c r="AZ68" s="17">
        <v>13575.322864929494</v>
      </c>
    </row>
    <row r="69" spans="1:52" ht="12" customHeight="1" x14ac:dyDescent="0.2">
      <c r="A69" s="16" t="s">
        <v>68</v>
      </c>
      <c r="B69" s="17">
        <v>3096.6594509752699</v>
      </c>
      <c r="C69" s="17">
        <v>2959.4074702442108</v>
      </c>
      <c r="D69" s="17">
        <v>2910.383183624378</v>
      </c>
      <c r="E69" s="17">
        <v>2813.346682468135</v>
      </c>
      <c r="F69" s="17">
        <v>2812.6162245991691</v>
      </c>
      <c r="G69" s="17">
        <v>3036.7361738659515</v>
      </c>
      <c r="H69" s="17">
        <v>2888.2305438520279</v>
      </c>
      <c r="I69" s="17">
        <v>3090.2249572311439</v>
      </c>
      <c r="J69" s="17">
        <v>2895.6830961955347</v>
      </c>
      <c r="K69" s="17">
        <v>2960.3078242492024</v>
      </c>
      <c r="L69" s="17">
        <v>3055.5101548808479</v>
      </c>
      <c r="M69" s="17">
        <v>3152.0912991143168</v>
      </c>
      <c r="N69" s="17">
        <v>2961.959497236332</v>
      </c>
      <c r="O69" s="17">
        <v>3033.5292868424394</v>
      </c>
      <c r="P69" s="17">
        <v>2934.0460973923014</v>
      </c>
      <c r="Q69" s="17">
        <v>3271.2078756483988</v>
      </c>
      <c r="R69" s="17">
        <v>3327.77193406995</v>
      </c>
      <c r="S69" s="17">
        <v>3396.7499141304602</v>
      </c>
      <c r="T69" s="17">
        <v>3465.0226053214487</v>
      </c>
      <c r="U69" s="17">
        <v>3527.2846374974761</v>
      </c>
      <c r="V69" s="17">
        <v>3587.8519005719163</v>
      </c>
      <c r="W69" s="17">
        <v>3644.6304719836153</v>
      </c>
      <c r="X69" s="17">
        <v>3697.9238764735742</v>
      </c>
      <c r="Y69" s="17">
        <v>3754.9070211158419</v>
      </c>
      <c r="Z69" s="17">
        <v>3808.8949302288274</v>
      </c>
      <c r="AA69" s="17">
        <v>3860.1709397750951</v>
      </c>
      <c r="AB69" s="17">
        <v>3910.7427787600618</v>
      </c>
      <c r="AC69" s="17">
        <v>3959.9606120440776</v>
      </c>
      <c r="AD69" s="17">
        <v>4010.2434000596145</v>
      </c>
      <c r="AE69" s="17">
        <v>4061.3292874995914</v>
      </c>
      <c r="AF69" s="17">
        <v>4112.5908653582519</v>
      </c>
      <c r="AG69" s="17">
        <v>4164.0595464534399</v>
      </c>
      <c r="AH69" s="17">
        <v>4213.9897623983625</v>
      </c>
      <c r="AI69" s="17">
        <v>4251.6092532738239</v>
      </c>
      <c r="AJ69" s="17">
        <v>4289.0898434816836</v>
      </c>
      <c r="AK69" s="17">
        <v>4327.2168988511303</v>
      </c>
      <c r="AL69" s="17">
        <v>4365.3321417919487</v>
      </c>
      <c r="AM69" s="17">
        <v>4401.6329260555194</v>
      </c>
      <c r="AN69" s="17">
        <v>4425.116161798147</v>
      </c>
      <c r="AO69" s="17">
        <v>4465.1818255880808</v>
      </c>
      <c r="AP69" s="17">
        <v>4504.3077387734056</v>
      </c>
      <c r="AQ69" s="17">
        <v>4546.1277411429273</v>
      </c>
      <c r="AR69" s="17">
        <v>4587.7242834005156</v>
      </c>
      <c r="AS69" s="17">
        <v>4625.9160439170146</v>
      </c>
      <c r="AT69" s="17">
        <v>4663.9100814504873</v>
      </c>
      <c r="AU69" s="17">
        <v>4702.7754255956224</v>
      </c>
      <c r="AV69" s="17">
        <v>4743.1055399036904</v>
      </c>
      <c r="AW69" s="17">
        <v>4783.7590979462939</v>
      </c>
      <c r="AX69" s="17">
        <v>4824.3240838649981</v>
      </c>
      <c r="AY69" s="17">
        <v>4862.3209098242069</v>
      </c>
      <c r="AZ69" s="17">
        <v>4902.1569617451169</v>
      </c>
    </row>
    <row r="70" spans="1:52" ht="12" customHeight="1" x14ac:dyDescent="0.2">
      <c r="A70" s="20" t="s">
        <v>69</v>
      </c>
      <c r="B70" s="21">
        <v>1029.0981338453837</v>
      </c>
      <c r="C70" s="21">
        <v>2656.6489685590554</v>
      </c>
      <c r="D70" s="21">
        <v>2137.4207548400882</v>
      </c>
      <c r="E70" s="21">
        <v>4289.1395774645525</v>
      </c>
      <c r="F70" s="21">
        <v>4881.9281786052134</v>
      </c>
      <c r="G70" s="21">
        <v>4855.0738692363175</v>
      </c>
      <c r="H70" s="21">
        <v>4437.6409220169253</v>
      </c>
      <c r="I70" s="21">
        <v>4484.5780357722606</v>
      </c>
      <c r="J70" s="21">
        <v>4628.8408352866209</v>
      </c>
      <c r="K70" s="21">
        <v>3470.3892494445249</v>
      </c>
      <c r="L70" s="21">
        <v>3591.0494091105343</v>
      </c>
      <c r="M70" s="21">
        <v>4149.1767428062822</v>
      </c>
      <c r="N70" s="21">
        <v>3470.9011378905507</v>
      </c>
      <c r="O70" s="21">
        <v>3929.2232438356577</v>
      </c>
      <c r="P70" s="21">
        <v>3397.8721637063695</v>
      </c>
      <c r="Q70" s="21">
        <v>3317.0931147276337</v>
      </c>
      <c r="R70" s="21">
        <v>3386.8429226409694</v>
      </c>
      <c r="S70" s="21">
        <v>3454.2773625510449</v>
      </c>
      <c r="T70" s="21">
        <v>3432.9985420624726</v>
      </c>
      <c r="U70" s="21">
        <v>3416.5126798922261</v>
      </c>
      <c r="V70" s="21">
        <v>3421.6634058014288</v>
      </c>
      <c r="W70" s="21">
        <v>3443.5947291181233</v>
      </c>
      <c r="X70" s="21">
        <v>3470.1879769726374</v>
      </c>
      <c r="Y70" s="21">
        <v>3486.8592936677469</v>
      </c>
      <c r="Z70" s="21">
        <v>3495.4819139134324</v>
      </c>
      <c r="AA70" s="21">
        <v>3510.4075416345968</v>
      </c>
      <c r="AB70" s="21">
        <v>3553.4575621884092</v>
      </c>
      <c r="AC70" s="21">
        <v>3604.0656421426379</v>
      </c>
      <c r="AD70" s="21">
        <v>3637.9132663986147</v>
      </c>
      <c r="AE70" s="21">
        <v>3671.472394526199</v>
      </c>
      <c r="AF70" s="21">
        <v>3714.093629766769</v>
      </c>
      <c r="AG70" s="21">
        <v>3746.7324530985697</v>
      </c>
      <c r="AH70" s="21">
        <v>3758.575032454989</v>
      </c>
      <c r="AI70" s="21">
        <v>3777.5154005745098</v>
      </c>
      <c r="AJ70" s="21">
        <v>3786.6278094213444</v>
      </c>
      <c r="AK70" s="21">
        <v>3793.6691821633231</v>
      </c>
      <c r="AL70" s="21">
        <v>3810.69310843221</v>
      </c>
      <c r="AM70" s="21">
        <v>3819.0966595123809</v>
      </c>
      <c r="AN70" s="21">
        <v>3825.0704446603031</v>
      </c>
      <c r="AO70" s="21">
        <v>3826.8566003464584</v>
      </c>
      <c r="AP70" s="21">
        <v>3831.0402465702696</v>
      </c>
      <c r="AQ70" s="21">
        <v>3841.4641462341301</v>
      </c>
      <c r="AR70" s="21">
        <v>3845.0065112429652</v>
      </c>
      <c r="AS70" s="21">
        <v>3845.5946063775896</v>
      </c>
      <c r="AT70" s="21">
        <v>3845.2684167986454</v>
      </c>
      <c r="AU70" s="21">
        <v>3844.435866744634</v>
      </c>
      <c r="AV70" s="21">
        <v>3842.7757414420071</v>
      </c>
      <c r="AW70" s="21">
        <v>3826.8548360476429</v>
      </c>
      <c r="AX70" s="21">
        <v>3818.4353531799861</v>
      </c>
      <c r="AY70" s="21">
        <v>3799.2363362715773</v>
      </c>
      <c r="AZ70" s="21">
        <v>3781.8895372770662</v>
      </c>
    </row>
    <row r="71" spans="1:52" ht="12" customHeight="1" x14ac:dyDescent="0.2">
      <c r="A71" s="8" t="s">
        <v>70</v>
      </c>
      <c r="B71" s="9">
        <v>244766.84332487406</v>
      </c>
      <c r="C71" s="9">
        <v>234641.13161275254</v>
      </c>
      <c r="D71" s="9">
        <v>230572.67973804107</v>
      </c>
      <c r="E71" s="9">
        <v>236212.10957556401</v>
      </c>
      <c r="F71" s="9">
        <v>251340.11941229942</v>
      </c>
      <c r="G71" s="9">
        <v>256424.2686898121</v>
      </c>
      <c r="H71" s="9">
        <v>256219.20193438994</v>
      </c>
      <c r="I71" s="9">
        <v>271447.33134859195</v>
      </c>
      <c r="J71" s="9">
        <v>251921.92229495008</v>
      </c>
      <c r="K71" s="9">
        <v>203991.62888515089</v>
      </c>
      <c r="L71" s="9">
        <v>217654.11382473519</v>
      </c>
      <c r="M71" s="9">
        <v>214755.88443801686</v>
      </c>
      <c r="N71" s="9">
        <v>197556.05723741034</v>
      </c>
      <c r="O71" s="9">
        <v>194119.25052255823</v>
      </c>
      <c r="P71" s="9">
        <v>200184.81108517674</v>
      </c>
      <c r="Q71" s="9">
        <v>199346.61378308709</v>
      </c>
      <c r="R71" s="9">
        <v>200324.52249296385</v>
      </c>
      <c r="S71" s="9">
        <v>203191.26416846309</v>
      </c>
      <c r="T71" s="9">
        <v>204704.13573130546</v>
      </c>
      <c r="U71" s="9">
        <v>206128.53326023134</v>
      </c>
      <c r="V71" s="9">
        <v>206907.64322632668</v>
      </c>
      <c r="W71" s="9">
        <v>208210.46223342328</v>
      </c>
      <c r="X71" s="9">
        <v>210560.59918806332</v>
      </c>
      <c r="Y71" s="9">
        <v>211047.14535478197</v>
      </c>
      <c r="Z71" s="9">
        <v>211738.83145894244</v>
      </c>
      <c r="AA71" s="9">
        <v>213236.74259591129</v>
      </c>
      <c r="AB71" s="9">
        <v>215342.62021162646</v>
      </c>
      <c r="AC71" s="9">
        <v>217447.70881677253</v>
      </c>
      <c r="AD71" s="9">
        <v>219484.16608357275</v>
      </c>
      <c r="AE71" s="9">
        <v>221315.57517319525</v>
      </c>
      <c r="AF71" s="9">
        <v>222179.26495291552</v>
      </c>
      <c r="AG71" s="9">
        <v>223141.85369667888</v>
      </c>
      <c r="AH71" s="9">
        <v>223555.86265056324</v>
      </c>
      <c r="AI71" s="9">
        <v>222027.54055313845</v>
      </c>
      <c r="AJ71" s="9">
        <v>218481.23307482805</v>
      </c>
      <c r="AK71" s="9">
        <v>213911.34414175668</v>
      </c>
      <c r="AL71" s="9">
        <v>212039.34481324366</v>
      </c>
      <c r="AM71" s="9">
        <v>204578.23963826042</v>
      </c>
      <c r="AN71" s="9">
        <v>196033.57694280674</v>
      </c>
      <c r="AO71" s="9">
        <v>188512.69357456791</v>
      </c>
      <c r="AP71" s="9">
        <v>180069.39069560714</v>
      </c>
      <c r="AQ71" s="9">
        <v>175902.14753251139</v>
      </c>
      <c r="AR71" s="9">
        <v>169681.22481802086</v>
      </c>
      <c r="AS71" s="9">
        <v>163486.9075581088</v>
      </c>
      <c r="AT71" s="9">
        <v>155799.51844504886</v>
      </c>
      <c r="AU71" s="9">
        <v>154688.44388683786</v>
      </c>
      <c r="AV71" s="9">
        <v>149974.13706098174</v>
      </c>
      <c r="AW71" s="9">
        <v>135637.915541358</v>
      </c>
      <c r="AX71" s="9">
        <v>134476.12196718674</v>
      </c>
      <c r="AY71" s="9">
        <v>125261.99791861964</v>
      </c>
      <c r="AZ71" s="9">
        <v>117657.0678775558</v>
      </c>
    </row>
    <row r="72" spans="1:52" ht="12" customHeight="1" x14ac:dyDescent="0.2">
      <c r="A72" s="22" t="s">
        <v>15</v>
      </c>
      <c r="B72" s="15">
        <v>24336.294694642009</v>
      </c>
      <c r="C72" s="15">
        <v>20450.967988613451</v>
      </c>
      <c r="D72" s="15">
        <v>19210.344705954536</v>
      </c>
      <c r="E72" s="15">
        <v>20647.494768238215</v>
      </c>
      <c r="F72" s="15">
        <v>27081.046202788886</v>
      </c>
      <c r="G72" s="15">
        <v>31889.438546959878</v>
      </c>
      <c r="H72" s="15">
        <v>31077.397636145972</v>
      </c>
      <c r="I72" s="15">
        <v>37945.681091683371</v>
      </c>
      <c r="J72" s="15">
        <v>32592.69658725051</v>
      </c>
      <c r="K72" s="15">
        <v>24389.864529461702</v>
      </c>
      <c r="L72" s="15">
        <v>29627.804031825824</v>
      </c>
      <c r="M72" s="15">
        <v>24596.016293770801</v>
      </c>
      <c r="N72" s="15">
        <v>17136.216498394751</v>
      </c>
      <c r="O72" s="15">
        <v>19542.28382207239</v>
      </c>
      <c r="P72" s="15">
        <v>23291.528315733434</v>
      </c>
      <c r="Q72" s="15">
        <v>23647.529757524739</v>
      </c>
      <c r="R72" s="15">
        <v>22925.983550270787</v>
      </c>
      <c r="S72" s="15">
        <v>22945.606092681715</v>
      </c>
      <c r="T72" s="15">
        <v>22860.890898962636</v>
      </c>
      <c r="U72" s="15">
        <v>22992.106417790506</v>
      </c>
      <c r="V72" s="15">
        <v>22716.882170354584</v>
      </c>
      <c r="W72" s="15">
        <v>22706.52796988517</v>
      </c>
      <c r="X72" s="15">
        <v>22863.741753232189</v>
      </c>
      <c r="Y72" s="15">
        <v>22632.435412000028</v>
      </c>
      <c r="Z72" s="15">
        <v>22539.299713108216</v>
      </c>
      <c r="AA72" s="15">
        <v>22567.517026790039</v>
      </c>
      <c r="AB72" s="15">
        <v>22697.571464613211</v>
      </c>
      <c r="AC72" s="15">
        <v>22852.725878828307</v>
      </c>
      <c r="AD72" s="15">
        <v>23017.657572774417</v>
      </c>
      <c r="AE72" s="15">
        <v>23164.874249334218</v>
      </c>
      <c r="AF72" s="15">
        <v>23152.585694106729</v>
      </c>
      <c r="AG72" s="15">
        <v>23139.802854952282</v>
      </c>
      <c r="AH72" s="15">
        <v>23208.817527187319</v>
      </c>
      <c r="AI72" s="15">
        <v>22961.714898826554</v>
      </c>
      <c r="AJ72" s="15">
        <v>22665.11599470389</v>
      </c>
      <c r="AK72" s="15">
        <v>22310.841169199841</v>
      </c>
      <c r="AL72" s="15">
        <v>22147.265258020168</v>
      </c>
      <c r="AM72" s="15">
        <v>21800.239164133363</v>
      </c>
      <c r="AN72" s="15">
        <v>21259.208706113004</v>
      </c>
      <c r="AO72" s="15">
        <v>20907.110144614173</v>
      </c>
      <c r="AP72" s="15">
        <v>20524.127964847772</v>
      </c>
      <c r="AQ72" s="15">
        <v>20364.875235534204</v>
      </c>
      <c r="AR72" s="15">
        <v>20158.60833968618</v>
      </c>
      <c r="AS72" s="15">
        <v>19940.343171327313</v>
      </c>
      <c r="AT72" s="15">
        <v>19583.414930818333</v>
      </c>
      <c r="AU72" s="15">
        <v>19521.991370965479</v>
      </c>
      <c r="AV72" s="15">
        <v>19369.066634863801</v>
      </c>
      <c r="AW72" s="15">
        <v>18760.4174919416</v>
      </c>
      <c r="AX72" s="15">
        <v>18594.69007373479</v>
      </c>
      <c r="AY72" s="15">
        <v>18027.842582398149</v>
      </c>
      <c r="AZ72" s="15">
        <v>17659.099942368197</v>
      </c>
    </row>
    <row r="73" spans="1:52" ht="12" customHeight="1" x14ac:dyDescent="0.2">
      <c r="A73" s="23" t="s">
        <v>16</v>
      </c>
      <c r="B73" s="17">
        <v>22692.694623358577</v>
      </c>
      <c r="C73" s="17">
        <v>18746.874693056579</v>
      </c>
      <c r="D73" s="17">
        <v>17509.623011563701</v>
      </c>
      <c r="E73" s="17">
        <v>18931.7277708857</v>
      </c>
      <c r="F73" s="17">
        <v>25155.957391267159</v>
      </c>
      <c r="G73" s="17">
        <v>29878.456821280844</v>
      </c>
      <c r="H73" s="17">
        <v>29054.624826003066</v>
      </c>
      <c r="I73" s="17">
        <v>35717.82853184572</v>
      </c>
      <c r="J73" s="17">
        <v>30544.973394711742</v>
      </c>
      <c r="K73" s="17">
        <v>22820.63503310956</v>
      </c>
      <c r="L73" s="17">
        <v>27757.832068713848</v>
      </c>
      <c r="M73" s="17">
        <v>22761.379585905121</v>
      </c>
      <c r="N73" s="17">
        <v>15534.099191007699</v>
      </c>
      <c r="O73" s="17">
        <v>18097.294903208112</v>
      </c>
      <c r="P73" s="17">
        <v>21644.064149874634</v>
      </c>
      <c r="Q73" s="17">
        <v>21826.836284025128</v>
      </c>
      <c r="R73" s="17">
        <v>20904.956231672855</v>
      </c>
      <c r="S73" s="17">
        <v>20696.718334994413</v>
      </c>
      <c r="T73" s="17">
        <v>20513.47536866313</v>
      </c>
      <c r="U73" s="17">
        <v>20604.12554250293</v>
      </c>
      <c r="V73" s="17">
        <v>20323.458467691948</v>
      </c>
      <c r="W73" s="17">
        <v>20288.923069736549</v>
      </c>
      <c r="X73" s="17">
        <v>20409.277582103718</v>
      </c>
      <c r="Y73" s="17">
        <v>20167.409753628563</v>
      </c>
      <c r="Z73" s="17">
        <v>20070.505417759909</v>
      </c>
      <c r="AA73" s="17">
        <v>20085.655156208701</v>
      </c>
      <c r="AB73" s="17">
        <v>20201.438159342946</v>
      </c>
      <c r="AC73" s="17">
        <v>20343.313401105959</v>
      </c>
      <c r="AD73" s="17">
        <v>20499.001971674454</v>
      </c>
      <c r="AE73" s="17">
        <v>20640.21660085415</v>
      </c>
      <c r="AF73" s="17">
        <v>20616.938030531037</v>
      </c>
      <c r="AG73" s="17">
        <v>20605.828731959638</v>
      </c>
      <c r="AH73" s="17">
        <v>20690.373433218039</v>
      </c>
      <c r="AI73" s="17">
        <v>20470.798223974612</v>
      </c>
      <c r="AJ73" s="17">
        <v>20264.411404628379</v>
      </c>
      <c r="AK73" s="17">
        <v>20006.116321738846</v>
      </c>
      <c r="AL73" s="17">
        <v>19896.719383234238</v>
      </c>
      <c r="AM73" s="17">
        <v>19740.059481269112</v>
      </c>
      <c r="AN73" s="17">
        <v>19431.813021707429</v>
      </c>
      <c r="AO73" s="17">
        <v>19182.143629817579</v>
      </c>
      <c r="AP73" s="17">
        <v>18955.79316863518</v>
      </c>
      <c r="AQ73" s="17">
        <v>18880.122519836907</v>
      </c>
      <c r="AR73" s="17">
        <v>18778.955582861545</v>
      </c>
      <c r="AS73" s="17">
        <v>18640.453653390196</v>
      </c>
      <c r="AT73" s="17">
        <v>18396.053197927871</v>
      </c>
      <c r="AU73" s="17">
        <v>18342.231452161024</v>
      </c>
      <c r="AV73" s="17">
        <v>18260.534285315422</v>
      </c>
      <c r="AW73" s="17">
        <v>17832.579213890785</v>
      </c>
      <c r="AX73" s="17">
        <v>17670.583537979972</v>
      </c>
      <c r="AY73" s="17">
        <v>17225.113860862686</v>
      </c>
      <c r="AZ73" s="17">
        <v>16935.966669589943</v>
      </c>
    </row>
    <row r="74" spans="1:52" ht="12" customHeight="1" x14ac:dyDescent="0.2">
      <c r="A74" s="23" t="s">
        <v>17</v>
      </c>
      <c r="B74" s="17">
        <v>1643.600071283432</v>
      </c>
      <c r="C74" s="17">
        <v>1704.0932955568728</v>
      </c>
      <c r="D74" s="17">
        <v>1700.7216943908354</v>
      </c>
      <c r="E74" s="17">
        <v>1715.7669973525155</v>
      </c>
      <c r="F74" s="17">
        <v>1925.088811521729</v>
      </c>
      <c r="G74" s="17">
        <v>2010.9817256790329</v>
      </c>
      <c r="H74" s="17">
        <v>2022.7728101429045</v>
      </c>
      <c r="I74" s="17">
        <v>2227.8525598376518</v>
      </c>
      <c r="J74" s="17">
        <v>2047.7231925387687</v>
      </c>
      <c r="K74" s="17">
        <v>1569.2294963521413</v>
      </c>
      <c r="L74" s="17">
        <v>1869.9719631119767</v>
      </c>
      <c r="M74" s="17">
        <v>1834.6367078656815</v>
      </c>
      <c r="N74" s="17">
        <v>1602.1173073870505</v>
      </c>
      <c r="O74" s="17">
        <v>1444.9889188642787</v>
      </c>
      <c r="P74" s="17">
        <v>1647.4641658587993</v>
      </c>
      <c r="Q74" s="17">
        <v>1820.6934734996087</v>
      </c>
      <c r="R74" s="17">
        <v>2021.0273185979315</v>
      </c>
      <c r="S74" s="17">
        <v>2248.8877576873037</v>
      </c>
      <c r="T74" s="17">
        <v>2347.4155302995046</v>
      </c>
      <c r="U74" s="17">
        <v>2387.9808752875756</v>
      </c>
      <c r="V74" s="17">
        <v>2393.4237026626365</v>
      </c>
      <c r="W74" s="17">
        <v>2417.6049001486194</v>
      </c>
      <c r="X74" s="17">
        <v>2454.4641711284708</v>
      </c>
      <c r="Y74" s="17">
        <v>2465.0256583714659</v>
      </c>
      <c r="Z74" s="17">
        <v>2468.7942953483052</v>
      </c>
      <c r="AA74" s="17">
        <v>2481.8618705813401</v>
      </c>
      <c r="AB74" s="17">
        <v>2496.1333052702644</v>
      </c>
      <c r="AC74" s="17">
        <v>2509.4124777223478</v>
      </c>
      <c r="AD74" s="17">
        <v>2518.6556010999643</v>
      </c>
      <c r="AE74" s="17">
        <v>2524.6576484800689</v>
      </c>
      <c r="AF74" s="17">
        <v>2535.6476635756908</v>
      </c>
      <c r="AG74" s="17">
        <v>2533.9741229926431</v>
      </c>
      <c r="AH74" s="17">
        <v>2518.4440939692813</v>
      </c>
      <c r="AI74" s="17">
        <v>2490.9166748519419</v>
      </c>
      <c r="AJ74" s="17">
        <v>2400.7045900755097</v>
      </c>
      <c r="AK74" s="17">
        <v>2304.7248474609937</v>
      </c>
      <c r="AL74" s="17">
        <v>2250.5458747859284</v>
      </c>
      <c r="AM74" s="17">
        <v>2060.17968286425</v>
      </c>
      <c r="AN74" s="17">
        <v>1827.3956844055767</v>
      </c>
      <c r="AO74" s="17">
        <v>1724.9665147965945</v>
      </c>
      <c r="AP74" s="17">
        <v>1568.3347962125936</v>
      </c>
      <c r="AQ74" s="17">
        <v>1484.7527156972985</v>
      </c>
      <c r="AR74" s="17">
        <v>1379.6527568246358</v>
      </c>
      <c r="AS74" s="17">
        <v>1299.8895179371191</v>
      </c>
      <c r="AT74" s="17">
        <v>1187.3617328904609</v>
      </c>
      <c r="AU74" s="17">
        <v>1179.7599188044569</v>
      </c>
      <c r="AV74" s="17">
        <v>1108.5323495483801</v>
      </c>
      <c r="AW74" s="17">
        <v>927.83827805081432</v>
      </c>
      <c r="AX74" s="17">
        <v>924.10653575481626</v>
      </c>
      <c r="AY74" s="17">
        <v>802.72872153546223</v>
      </c>
      <c r="AZ74" s="17">
        <v>723.13327277825238</v>
      </c>
    </row>
    <row r="75" spans="1:52" ht="12" customHeight="1" x14ac:dyDescent="0.2">
      <c r="A75" s="22" t="s">
        <v>20</v>
      </c>
      <c r="B75" s="15">
        <v>8165.8665562790156</v>
      </c>
      <c r="C75" s="15">
        <v>8109.1586033441235</v>
      </c>
      <c r="D75" s="15">
        <v>8070.3191482253187</v>
      </c>
      <c r="E75" s="15">
        <v>7991.5484177487742</v>
      </c>
      <c r="F75" s="15">
        <v>7975.7998223400245</v>
      </c>
      <c r="G75" s="15">
        <v>7993.9027222950353</v>
      </c>
      <c r="H75" s="15">
        <v>7635.9486716337524</v>
      </c>
      <c r="I75" s="15">
        <v>7805.5771174866068</v>
      </c>
      <c r="J75" s="15">
        <v>7761.8658428654262</v>
      </c>
      <c r="K75" s="15">
        <v>5529.5241561970306</v>
      </c>
      <c r="L75" s="15">
        <v>6079.0976684073285</v>
      </c>
      <c r="M75" s="15">
        <v>6610.2151884929553</v>
      </c>
      <c r="N75" s="15">
        <v>5931.8027314933779</v>
      </c>
      <c r="O75" s="15">
        <v>5730.2561651230426</v>
      </c>
      <c r="P75" s="15">
        <v>5758.0165998580032</v>
      </c>
      <c r="Q75" s="15">
        <v>5834.2801007158077</v>
      </c>
      <c r="R75" s="15">
        <v>5963.2415772441145</v>
      </c>
      <c r="S75" s="15">
        <v>6144.2991019383126</v>
      </c>
      <c r="T75" s="15">
        <v>6191.903762757388</v>
      </c>
      <c r="U75" s="15">
        <v>6215.0651286626926</v>
      </c>
      <c r="V75" s="15">
        <v>6228.511466485741</v>
      </c>
      <c r="W75" s="15">
        <v>6273.5954649727901</v>
      </c>
      <c r="X75" s="15">
        <v>6336.7587330919378</v>
      </c>
      <c r="Y75" s="15">
        <v>6376.0977416489086</v>
      </c>
      <c r="Z75" s="15">
        <v>6392.8211139224513</v>
      </c>
      <c r="AA75" s="15">
        <v>6435.6380342898219</v>
      </c>
      <c r="AB75" s="15">
        <v>6474.8543812441549</v>
      </c>
      <c r="AC75" s="15">
        <v>6513.3728614176543</v>
      </c>
      <c r="AD75" s="15">
        <v>6550.1342754348934</v>
      </c>
      <c r="AE75" s="15">
        <v>6578.4087180344713</v>
      </c>
      <c r="AF75" s="15">
        <v>6602.6805281917814</v>
      </c>
      <c r="AG75" s="15">
        <v>6626.4717908356906</v>
      </c>
      <c r="AH75" s="15">
        <v>6600.0087971414232</v>
      </c>
      <c r="AI75" s="15">
        <v>6541.8764662688263</v>
      </c>
      <c r="AJ75" s="15">
        <v>6357.9858417015485</v>
      </c>
      <c r="AK75" s="15">
        <v>6146.3436466350413</v>
      </c>
      <c r="AL75" s="15">
        <v>6046.2111908719398</v>
      </c>
      <c r="AM75" s="15">
        <v>5666.8664762816625</v>
      </c>
      <c r="AN75" s="15">
        <v>5257.3501864401233</v>
      </c>
      <c r="AO75" s="15">
        <v>4928.0054880488497</v>
      </c>
      <c r="AP75" s="15">
        <v>4571.0779950303177</v>
      </c>
      <c r="AQ75" s="15">
        <v>4428.512500023864</v>
      </c>
      <c r="AR75" s="15">
        <v>4167.3118724986889</v>
      </c>
      <c r="AS75" s="15">
        <v>3941.5842562304397</v>
      </c>
      <c r="AT75" s="15">
        <v>3552.4064828875335</v>
      </c>
      <c r="AU75" s="15">
        <v>3495.9548807686151</v>
      </c>
      <c r="AV75" s="15">
        <v>3283.7842477212098</v>
      </c>
      <c r="AW75" s="15">
        <v>2757.2095651199488</v>
      </c>
      <c r="AX75" s="15">
        <v>2748.1016062552881</v>
      </c>
      <c r="AY75" s="15">
        <v>2361.4177203546478</v>
      </c>
      <c r="AZ75" s="15">
        <v>2120.3758572899565</v>
      </c>
    </row>
    <row r="76" spans="1:52" ht="12" customHeight="1" x14ac:dyDescent="0.2">
      <c r="A76" s="23" t="s">
        <v>71</v>
      </c>
      <c r="B76" s="17">
        <v>4545.0484100000003</v>
      </c>
      <c r="C76" s="17">
        <v>4657.7497199999998</v>
      </c>
      <c r="D76" s="17">
        <v>4774.92695</v>
      </c>
      <c r="E76" s="17">
        <v>4838.2815999999993</v>
      </c>
      <c r="F76" s="17">
        <v>4981.9527800000005</v>
      </c>
      <c r="G76" s="17">
        <v>4968.4374724986146</v>
      </c>
      <c r="H76" s="17">
        <v>4688.8165316995382</v>
      </c>
      <c r="I76" s="17">
        <v>4799.3711603876081</v>
      </c>
      <c r="J76" s="17">
        <v>4729.9200071909236</v>
      </c>
      <c r="K76" s="17">
        <v>3414.337728</v>
      </c>
      <c r="L76" s="17">
        <v>3605.4165539200003</v>
      </c>
      <c r="M76" s="17">
        <v>3946.0682510086758</v>
      </c>
      <c r="N76" s="17">
        <v>3312.9312978791504</v>
      </c>
      <c r="O76" s="17">
        <v>3189.0176628899999</v>
      </c>
      <c r="P76" s="17">
        <v>3129.2452435199998</v>
      </c>
      <c r="Q76" s="17">
        <v>3297.4750893100008</v>
      </c>
      <c r="R76" s="17">
        <v>3391.867528344942</v>
      </c>
      <c r="S76" s="17">
        <v>3461.8407725296629</v>
      </c>
      <c r="T76" s="17">
        <v>3510.7471002077382</v>
      </c>
      <c r="U76" s="17">
        <v>3541.0791424205977</v>
      </c>
      <c r="V76" s="17">
        <v>3560.0206089162948</v>
      </c>
      <c r="W76" s="17">
        <v>3594.4882485609733</v>
      </c>
      <c r="X76" s="17">
        <v>3643.4675556321231</v>
      </c>
      <c r="Y76" s="17">
        <v>3676.3576445532108</v>
      </c>
      <c r="Z76" s="17">
        <v>3690.5793458932781</v>
      </c>
      <c r="AA76" s="17">
        <v>3721.5142583193597</v>
      </c>
      <c r="AB76" s="17">
        <v>3745.6024943300658</v>
      </c>
      <c r="AC76" s="17">
        <v>3766.9644441847713</v>
      </c>
      <c r="AD76" s="17">
        <v>3786.3936557780021</v>
      </c>
      <c r="AE76" s="17">
        <v>3799.0645081989628</v>
      </c>
      <c r="AF76" s="17">
        <v>3809.4191735446416</v>
      </c>
      <c r="AG76" s="17">
        <v>3819.9655059231986</v>
      </c>
      <c r="AH76" s="17">
        <v>3799.946374701527</v>
      </c>
      <c r="AI76" s="17">
        <v>3761.2822517671252</v>
      </c>
      <c r="AJ76" s="17">
        <v>3646.6619950015975</v>
      </c>
      <c r="AK76" s="17">
        <v>3519.081863998158</v>
      </c>
      <c r="AL76" s="17">
        <v>3450.5943402289167</v>
      </c>
      <c r="AM76" s="17">
        <v>3220.4557206201762</v>
      </c>
      <c r="AN76" s="17">
        <v>2981.9738249840138</v>
      </c>
      <c r="AO76" s="17">
        <v>2781.4977977399658</v>
      </c>
      <c r="AP76" s="17">
        <v>2566.6162056602925</v>
      </c>
      <c r="AQ76" s="17">
        <v>2479.3488569591991</v>
      </c>
      <c r="AR76" s="17">
        <v>2322.1261006497812</v>
      </c>
      <c r="AS76" s="17">
        <v>2191.9244731299432</v>
      </c>
      <c r="AT76" s="17">
        <v>1978.635329061218</v>
      </c>
      <c r="AU76" s="17">
        <v>1940.9258215193497</v>
      </c>
      <c r="AV76" s="17">
        <v>1810.7107293167369</v>
      </c>
      <c r="AW76" s="17">
        <v>1515.2793419363682</v>
      </c>
      <c r="AX76" s="17">
        <v>1509.2726706767419</v>
      </c>
      <c r="AY76" s="17">
        <v>1291.0690888199142</v>
      </c>
      <c r="AZ76" s="17">
        <v>1161.9357935465439</v>
      </c>
    </row>
    <row r="77" spans="1:52" ht="12" customHeight="1" x14ac:dyDescent="0.2">
      <c r="A77" s="23" t="s">
        <v>24</v>
      </c>
      <c r="B77" s="17">
        <v>3620.8181462790149</v>
      </c>
      <c r="C77" s="17">
        <v>3451.4088833441242</v>
      </c>
      <c r="D77" s="17">
        <v>3295.3921982253182</v>
      </c>
      <c r="E77" s="17">
        <v>3153.2668177487749</v>
      </c>
      <c r="F77" s="17">
        <v>2993.8470423400245</v>
      </c>
      <c r="G77" s="17">
        <v>3025.4652497964207</v>
      </c>
      <c r="H77" s="17">
        <v>2947.1321399342141</v>
      </c>
      <c r="I77" s="17">
        <v>3006.2059570989986</v>
      </c>
      <c r="J77" s="17">
        <v>3031.9458356745026</v>
      </c>
      <c r="K77" s="17">
        <v>2115.1864281970306</v>
      </c>
      <c r="L77" s="17">
        <v>2473.6811144873277</v>
      </c>
      <c r="M77" s="17">
        <v>2664.1469374842795</v>
      </c>
      <c r="N77" s="17">
        <v>2618.8714336142275</v>
      </c>
      <c r="O77" s="17">
        <v>2541.2385022330423</v>
      </c>
      <c r="P77" s="17">
        <v>2628.7713563380039</v>
      </c>
      <c r="Q77" s="17">
        <v>2536.8050114058069</v>
      </c>
      <c r="R77" s="17">
        <v>2571.3740488991725</v>
      </c>
      <c r="S77" s="17">
        <v>2682.4583294086497</v>
      </c>
      <c r="T77" s="17">
        <v>2681.1566625496498</v>
      </c>
      <c r="U77" s="17">
        <v>2673.9859862420949</v>
      </c>
      <c r="V77" s="17">
        <v>2668.4908575694462</v>
      </c>
      <c r="W77" s="17">
        <v>2679.1072164118168</v>
      </c>
      <c r="X77" s="17">
        <v>2693.2911774598147</v>
      </c>
      <c r="Y77" s="17">
        <v>2699.7400970956978</v>
      </c>
      <c r="Z77" s="17">
        <v>2702.2417680291737</v>
      </c>
      <c r="AA77" s="17">
        <v>2714.1237759704622</v>
      </c>
      <c r="AB77" s="17">
        <v>2729.251886914089</v>
      </c>
      <c r="AC77" s="17">
        <v>2746.4084172328826</v>
      </c>
      <c r="AD77" s="17">
        <v>2763.7406196568918</v>
      </c>
      <c r="AE77" s="17">
        <v>2779.3442098355085</v>
      </c>
      <c r="AF77" s="17">
        <v>2793.2613546471398</v>
      </c>
      <c r="AG77" s="17">
        <v>2806.5062849124924</v>
      </c>
      <c r="AH77" s="17">
        <v>2800.0624224398962</v>
      </c>
      <c r="AI77" s="17">
        <v>2780.5942145017016</v>
      </c>
      <c r="AJ77" s="17">
        <v>2711.323846699951</v>
      </c>
      <c r="AK77" s="17">
        <v>2627.2617826368837</v>
      </c>
      <c r="AL77" s="17">
        <v>2595.6168506430226</v>
      </c>
      <c r="AM77" s="17">
        <v>2446.4107556614858</v>
      </c>
      <c r="AN77" s="17">
        <v>2275.3763614561094</v>
      </c>
      <c r="AO77" s="17">
        <v>2146.5076903088839</v>
      </c>
      <c r="AP77" s="17">
        <v>2004.4617893700254</v>
      </c>
      <c r="AQ77" s="17">
        <v>1949.1636430646654</v>
      </c>
      <c r="AR77" s="17">
        <v>1845.1857718489075</v>
      </c>
      <c r="AS77" s="17">
        <v>1749.6597831004963</v>
      </c>
      <c r="AT77" s="17">
        <v>1573.7711538263156</v>
      </c>
      <c r="AU77" s="17">
        <v>1555.0290592492654</v>
      </c>
      <c r="AV77" s="17">
        <v>1473.0735184044727</v>
      </c>
      <c r="AW77" s="17">
        <v>1241.9302231835807</v>
      </c>
      <c r="AX77" s="17">
        <v>1238.828935578546</v>
      </c>
      <c r="AY77" s="17">
        <v>1070.3486315347338</v>
      </c>
      <c r="AZ77" s="17">
        <v>958.44006374341245</v>
      </c>
    </row>
    <row r="78" spans="1:52" ht="12" customHeight="1" x14ac:dyDescent="0.2">
      <c r="A78" s="22" t="s">
        <v>25</v>
      </c>
      <c r="B78" s="15">
        <v>59564.59435833124</v>
      </c>
      <c r="C78" s="15">
        <v>56824.755038606556</v>
      </c>
      <c r="D78" s="15">
        <v>54073.654105299582</v>
      </c>
      <c r="E78" s="15">
        <v>56842.976770333436</v>
      </c>
      <c r="F78" s="15">
        <v>58561.108236955406</v>
      </c>
      <c r="G78" s="15">
        <v>60130.951585364834</v>
      </c>
      <c r="H78" s="15">
        <v>57361.177598571507</v>
      </c>
      <c r="I78" s="15">
        <v>60300.919238276329</v>
      </c>
      <c r="J78" s="15">
        <v>56705.368020784197</v>
      </c>
      <c r="K78" s="15">
        <v>48734.932198760005</v>
      </c>
      <c r="L78" s="15">
        <v>53748.539379077018</v>
      </c>
      <c r="M78" s="15">
        <v>55272.823032914246</v>
      </c>
      <c r="N78" s="15">
        <v>53601.506156841497</v>
      </c>
      <c r="O78" s="15">
        <v>52347.635289256657</v>
      </c>
      <c r="P78" s="15">
        <v>51398.724995232216</v>
      </c>
      <c r="Q78" s="15">
        <v>51275.08823589958</v>
      </c>
      <c r="R78" s="15">
        <v>50997.472720270263</v>
      </c>
      <c r="S78" s="15">
        <v>52792.121163755393</v>
      </c>
      <c r="T78" s="15">
        <v>53538.278226820206</v>
      </c>
      <c r="U78" s="15">
        <v>54447.740746838776</v>
      </c>
      <c r="V78" s="15">
        <v>55401.948690127349</v>
      </c>
      <c r="W78" s="15">
        <v>56064.461527552223</v>
      </c>
      <c r="X78" s="15">
        <v>56772.692810639601</v>
      </c>
      <c r="Y78" s="15">
        <v>57349.419321801535</v>
      </c>
      <c r="Z78" s="15">
        <v>57787.665433847731</v>
      </c>
      <c r="AA78" s="15">
        <v>58322.895842585407</v>
      </c>
      <c r="AB78" s="15">
        <v>58895.329103238379</v>
      </c>
      <c r="AC78" s="15">
        <v>59500.786312981712</v>
      </c>
      <c r="AD78" s="15">
        <v>60061.158921188588</v>
      </c>
      <c r="AE78" s="15">
        <v>60555.207691785101</v>
      </c>
      <c r="AF78" s="15">
        <v>60899.565664839218</v>
      </c>
      <c r="AG78" s="15">
        <v>61335.460910230278</v>
      </c>
      <c r="AH78" s="15">
        <v>61428.260901671165</v>
      </c>
      <c r="AI78" s="15">
        <v>61217.980263631493</v>
      </c>
      <c r="AJ78" s="15">
        <v>60348.238342970028</v>
      </c>
      <c r="AK78" s="15">
        <v>59050.307201664531</v>
      </c>
      <c r="AL78" s="15">
        <v>58655.449698899021</v>
      </c>
      <c r="AM78" s="15">
        <v>56187.774025450053</v>
      </c>
      <c r="AN78" s="15">
        <v>53497.645585809289</v>
      </c>
      <c r="AO78" s="15">
        <v>51182.145489187998</v>
      </c>
      <c r="AP78" s="15">
        <v>48539.811852711508</v>
      </c>
      <c r="AQ78" s="15">
        <v>47264.787539285433</v>
      </c>
      <c r="AR78" s="15">
        <v>45207.98846680596</v>
      </c>
      <c r="AS78" s="15">
        <v>42791.401737260763</v>
      </c>
      <c r="AT78" s="15">
        <v>39877.185096927737</v>
      </c>
      <c r="AU78" s="15">
        <v>39303.542352678938</v>
      </c>
      <c r="AV78" s="15">
        <v>37386.132701221301</v>
      </c>
      <c r="AW78" s="15">
        <v>32655.369777262298</v>
      </c>
      <c r="AX78" s="15">
        <v>31835.108196705907</v>
      </c>
      <c r="AY78" s="15">
        <v>28850.430390376125</v>
      </c>
      <c r="AZ78" s="15">
        <v>26161.378911567153</v>
      </c>
    </row>
    <row r="79" spans="1:52" ht="12" customHeight="1" x14ac:dyDescent="0.2">
      <c r="A79" s="22" t="s">
        <v>29</v>
      </c>
      <c r="B79" s="15">
        <v>139981.6118400807</v>
      </c>
      <c r="C79" s="15">
        <v>137221.36282301776</v>
      </c>
      <c r="D79" s="15">
        <v>136889.80093459788</v>
      </c>
      <c r="E79" s="15">
        <v>138630.80583976186</v>
      </c>
      <c r="F79" s="15">
        <v>144604.07624479078</v>
      </c>
      <c r="G79" s="15">
        <v>144619.17560323791</v>
      </c>
      <c r="H79" s="15">
        <v>148482.66377899967</v>
      </c>
      <c r="I79" s="15">
        <v>153750.78523461847</v>
      </c>
      <c r="J79" s="15">
        <v>143499.94749737525</v>
      </c>
      <c r="K79" s="15">
        <v>115342.94391506333</v>
      </c>
      <c r="L79" s="15">
        <v>116865.6425855813</v>
      </c>
      <c r="M79" s="15">
        <v>117414.99827032399</v>
      </c>
      <c r="N79" s="15">
        <v>110376.97835311359</v>
      </c>
      <c r="O79" s="15">
        <v>106078.17261203342</v>
      </c>
      <c r="P79" s="15">
        <v>109159.92823297602</v>
      </c>
      <c r="Q79" s="15">
        <v>108442.11951661522</v>
      </c>
      <c r="R79" s="15">
        <v>110015.06106544589</v>
      </c>
      <c r="S79" s="15">
        <v>110639.84454303409</v>
      </c>
      <c r="T79" s="15">
        <v>111328.30726834724</v>
      </c>
      <c r="U79" s="15">
        <v>111616.3910803645</v>
      </c>
      <c r="V79" s="15">
        <v>111651.48765740146</v>
      </c>
      <c r="W79" s="15">
        <v>112243.75767824672</v>
      </c>
      <c r="X79" s="15">
        <v>113564.16558931008</v>
      </c>
      <c r="Y79" s="15">
        <v>113606.72858365366</v>
      </c>
      <c r="Z79" s="15">
        <v>113928.26002446009</v>
      </c>
      <c r="AA79" s="15">
        <v>114760.99267259479</v>
      </c>
      <c r="AB79" s="15">
        <v>116045.62153106036</v>
      </c>
      <c r="AC79" s="15">
        <v>117288.27269685133</v>
      </c>
      <c r="AD79" s="15">
        <v>118498.38544038316</v>
      </c>
      <c r="AE79" s="15">
        <v>119592.80348473653</v>
      </c>
      <c r="AF79" s="15">
        <v>120034.24490137344</v>
      </c>
      <c r="AG79" s="15">
        <v>120483.16449348857</v>
      </c>
      <c r="AH79" s="15">
        <v>120696.65758093035</v>
      </c>
      <c r="AI79" s="15">
        <v>119608.11035391553</v>
      </c>
      <c r="AJ79" s="15">
        <v>117347.52344258851</v>
      </c>
      <c r="AK79" s="15">
        <v>114578.02864059852</v>
      </c>
      <c r="AL79" s="15">
        <v>113285.66646836375</v>
      </c>
      <c r="AM79" s="15">
        <v>108942.02565600592</v>
      </c>
      <c r="AN79" s="15">
        <v>103956.28701577036</v>
      </c>
      <c r="AO79" s="15">
        <v>99350.793305626197</v>
      </c>
      <c r="AP79" s="15">
        <v>94208.818449321057</v>
      </c>
      <c r="AQ79" s="15">
        <v>91535.599641327048</v>
      </c>
      <c r="AR79" s="15">
        <v>87756.949525295247</v>
      </c>
      <c r="AS79" s="15">
        <v>84347.608798310786</v>
      </c>
      <c r="AT79" s="15">
        <v>80237.833096806979</v>
      </c>
      <c r="AU79" s="15">
        <v>79739.110530739068</v>
      </c>
      <c r="AV79" s="15">
        <v>77218.600630412242</v>
      </c>
      <c r="AW79" s="15">
        <v>68664.729716744259</v>
      </c>
      <c r="AX79" s="15">
        <v>68407.713356103122</v>
      </c>
      <c r="AY79" s="15">
        <v>63049.304992527497</v>
      </c>
      <c r="AZ79" s="15">
        <v>58652.502376878205</v>
      </c>
    </row>
    <row r="80" spans="1:52" ht="12" customHeight="1" x14ac:dyDescent="0.2">
      <c r="A80" s="23" t="s">
        <v>30</v>
      </c>
      <c r="B80" s="17">
        <v>122275.91992836494</v>
      </c>
      <c r="C80" s="17">
        <v>119298.19461047847</v>
      </c>
      <c r="D80" s="17">
        <v>118458.86945856371</v>
      </c>
      <c r="E80" s="17">
        <v>119837.94276882899</v>
      </c>
      <c r="F80" s="17">
        <v>124984.24071778482</v>
      </c>
      <c r="G80" s="17">
        <v>124751.44477450853</v>
      </c>
      <c r="H80" s="17">
        <v>128274.11903002101</v>
      </c>
      <c r="I80" s="17">
        <v>133615.11621368921</v>
      </c>
      <c r="J80" s="17">
        <v>124698.98997208691</v>
      </c>
      <c r="K80" s="17">
        <v>100221.33797733954</v>
      </c>
      <c r="L80" s="17">
        <v>100750.85047718942</v>
      </c>
      <c r="M80" s="17">
        <v>100376.56021304603</v>
      </c>
      <c r="N80" s="17">
        <v>94296.190642781294</v>
      </c>
      <c r="O80" s="17">
        <v>91076.500675552466</v>
      </c>
      <c r="P80" s="17">
        <v>94350.070857488841</v>
      </c>
      <c r="Q80" s="17">
        <v>93682.257461903529</v>
      </c>
      <c r="R80" s="17">
        <v>94875.240272962459</v>
      </c>
      <c r="S80" s="17">
        <v>95419.369739820773</v>
      </c>
      <c r="T80" s="17">
        <v>96006.646954116193</v>
      </c>
      <c r="U80" s="17">
        <v>96256.268941275674</v>
      </c>
      <c r="V80" s="17">
        <v>96269.057106317094</v>
      </c>
      <c r="W80" s="17">
        <v>96761.997882329029</v>
      </c>
      <c r="X80" s="17">
        <v>97906.040590795456</v>
      </c>
      <c r="Y80" s="17">
        <v>97895.730223224309</v>
      </c>
      <c r="Z80" s="17">
        <v>98150.281117088831</v>
      </c>
      <c r="AA80" s="17">
        <v>98855.892795497246</v>
      </c>
      <c r="AB80" s="17">
        <v>99949.011070964101</v>
      </c>
      <c r="AC80" s="17">
        <v>101003.4110812735</v>
      </c>
      <c r="AD80" s="17">
        <v>102018.67190152257</v>
      </c>
      <c r="AE80" s="17">
        <v>102933.28719867565</v>
      </c>
      <c r="AF80" s="17">
        <v>103249.82660473598</v>
      </c>
      <c r="AG80" s="17">
        <v>103576.47285802227</v>
      </c>
      <c r="AH80" s="17">
        <v>103694.67525479029</v>
      </c>
      <c r="AI80" s="17">
        <v>102616.16516867175</v>
      </c>
      <c r="AJ80" s="17">
        <v>100506.65809617653</v>
      </c>
      <c r="AK80" s="17">
        <v>97951.820243001843</v>
      </c>
      <c r="AL80" s="17">
        <v>96692.946857798292</v>
      </c>
      <c r="AM80" s="17">
        <v>92711.474503185542</v>
      </c>
      <c r="AN80" s="17">
        <v>88151.917900346336</v>
      </c>
      <c r="AO80" s="17">
        <v>83899.699158999574</v>
      </c>
      <c r="AP80" s="17">
        <v>79119.31464708141</v>
      </c>
      <c r="AQ80" s="17">
        <v>76555.557673172865</v>
      </c>
      <c r="AR80" s="17">
        <v>73024.089177100992</v>
      </c>
      <c r="AS80" s="17">
        <v>69938.716891352218</v>
      </c>
      <c r="AT80" s="17">
        <v>66243.591434825124</v>
      </c>
      <c r="AU80" s="17">
        <v>65802.979498258195</v>
      </c>
      <c r="AV80" s="17">
        <v>63453.070162209551</v>
      </c>
      <c r="AW80" s="17">
        <v>55630.772135585081</v>
      </c>
      <c r="AX80" s="17">
        <v>55429.296752219154</v>
      </c>
      <c r="AY80" s="17">
        <v>50512.477283690801</v>
      </c>
      <c r="AZ80" s="17">
        <v>46596.094508310802</v>
      </c>
    </row>
    <row r="81" spans="1:52" ht="12" customHeight="1" x14ac:dyDescent="0.2">
      <c r="A81" s="23" t="s">
        <v>31</v>
      </c>
      <c r="B81" s="17">
        <v>13165.46927458231</v>
      </c>
      <c r="C81" s="17">
        <v>13278.351651714425</v>
      </c>
      <c r="D81" s="17">
        <v>13745.391209189876</v>
      </c>
      <c r="E81" s="17">
        <v>14146.235005742605</v>
      </c>
      <c r="F81" s="17">
        <v>14907.142977553949</v>
      </c>
      <c r="G81" s="17">
        <v>15079.26340473024</v>
      </c>
      <c r="H81" s="17">
        <v>15367.050804327477</v>
      </c>
      <c r="I81" s="17">
        <v>15242.033917908939</v>
      </c>
      <c r="J81" s="17">
        <v>14116.233854294278</v>
      </c>
      <c r="K81" s="17">
        <v>11106.881124173678</v>
      </c>
      <c r="L81" s="17">
        <v>11928.75215894006</v>
      </c>
      <c r="M81" s="17">
        <v>12698.32441780804</v>
      </c>
      <c r="N81" s="17">
        <v>11939.860996520052</v>
      </c>
      <c r="O81" s="17">
        <v>10891.643654694746</v>
      </c>
      <c r="P81" s="17">
        <v>10679.050402072176</v>
      </c>
      <c r="Q81" s="17">
        <v>10562.953550174683</v>
      </c>
      <c r="R81" s="17">
        <v>10923.874002035869</v>
      </c>
      <c r="S81" s="17">
        <v>11003.283033591195</v>
      </c>
      <c r="T81" s="17">
        <v>11076.632992461708</v>
      </c>
      <c r="U81" s="17">
        <v>11112.810510649106</v>
      </c>
      <c r="V81" s="17">
        <v>11135.054887739821</v>
      </c>
      <c r="W81" s="17">
        <v>11210.448608076358</v>
      </c>
      <c r="X81" s="17">
        <v>11343.292069438354</v>
      </c>
      <c r="Y81" s="17">
        <v>11381.669136518694</v>
      </c>
      <c r="Z81" s="17">
        <v>11434.562755278788</v>
      </c>
      <c r="AA81" s="17">
        <v>11528.684427355065</v>
      </c>
      <c r="AB81" s="17">
        <v>11673.67029528668</v>
      </c>
      <c r="AC81" s="17">
        <v>11810.642043200092</v>
      </c>
      <c r="AD81" s="17">
        <v>11956.232305405598</v>
      </c>
      <c r="AE81" s="17">
        <v>12090.534844798533</v>
      </c>
      <c r="AF81" s="17">
        <v>12178.057748502295</v>
      </c>
      <c r="AG81" s="17">
        <v>12267.734548615836</v>
      </c>
      <c r="AH81" s="17">
        <v>12329.857259612401</v>
      </c>
      <c r="AI81" s="17">
        <v>12308.023709741394</v>
      </c>
      <c r="AJ81" s="17">
        <v>12177.162496355204</v>
      </c>
      <c r="AK81" s="17">
        <v>11990.303006001712</v>
      </c>
      <c r="AL81" s="17">
        <v>11950.250749425519</v>
      </c>
      <c r="AM81" s="17">
        <v>11637.958776988924</v>
      </c>
      <c r="AN81" s="17">
        <v>11278.460257041126</v>
      </c>
      <c r="AO81" s="17">
        <v>10986.530433790087</v>
      </c>
      <c r="AP81" s="17">
        <v>10670.509804297108</v>
      </c>
      <c r="AQ81" s="17">
        <v>10555.957180154259</v>
      </c>
      <c r="AR81" s="17">
        <v>10338.735362585865</v>
      </c>
      <c r="AS81" s="17">
        <v>10041.365709775262</v>
      </c>
      <c r="AT81" s="17">
        <v>9693.1282040839596</v>
      </c>
      <c r="AU81" s="17">
        <v>9614.0695326691475</v>
      </c>
      <c r="AV81" s="17">
        <v>9472.5402590801496</v>
      </c>
      <c r="AW81" s="17">
        <v>8853.9890480529175</v>
      </c>
      <c r="AX81" s="17">
        <v>8787.7762514794049</v>
      </c>
      <c r="AY81" s="17">
        <v>8427.8729768694793</v>
      </c>
      <c r="AZ81" s="17">
        <v>8014.718765683725</v>
      </c>
    </row>
    <row r="82" spans="1:52" x14ac:dyDescent="0.2">
      <c r="A82" s="23" t="s">
        <v>32</v>
      </c>
      <c r="B82" s="17">
        <v>4540.2226371334627</v>
      </c>
      <c r="C82" s="17">
        <v>4644.8165608248783</v>
      </c>
      <c r="D82" s="17">
        <v>4685.540266844303</v>
      </c>
      <c r="E82" s="17">
        <v>4646.628065190288</v>
      </c>
      <c r="F82" s="17">
        <v>4712.6925494520219</v>
      </c>
      <c r="G82" s="17">
        <v>4788.4674239991255</v>
      </c>
      <c r="H82" s="17">
        <v>4841.493944651188</v>
      </c>
      <c r="I82" s="17">
        <v>4893.6351030203077</v>
      </c>
      <c r="J82" s="17">
        <v>4684.7236709940553</v>
      </c>
      <c r="K82" s="17">
        <v>4014.7248135501063</v>
      </c>
      <c r="L82" s="17">
        <v>4186.0399494518169</v>
      </c>
      <c r="M82" s="17">
        <v>4340.1136394699315</v>
      </c>
      <c r="N82" s="17">
        <v>4140.9267138122432</v>
      </c>
      <c r="O82" s="17">
        <v>4110.0282817862044</v>
      </c>
      <c r="P82" s="17">
        <v>4130.8069734150049</v>
      </c>
      <c r="Q82" s="17">
        <v>4196.9085045370048</v>
      </c>
      <c r="R82" s="17">
        <v>4215.9467904475632</v>
      </c>
      <c r="S82" s="17">
        <v>4217.1917696221235</v>
      </c>
      <c r="T82" s="17">
        <v>4245.027321769353</v>
      </c>
      <c r="U82" s="17">
        <v>4247.311628439732</v>
      </c>
      <c r="V82" s="17">
        <v>4247.3756633445437</v>
      </c>
      <c r="W82" s="17">
        <v>4271.311187841332</v>
      </c>
      <c r="X82" s="17">
        <v>4314.8329290762713</v>
      </c>
      <c r="Y82" s="17">
        <v>4329.3292239106531</v>
      </c>
      <c r="Z82" s="17">
        <v>4343.4161520924617</v>
      </c>
      <c r="AA82" s="17">
        <v>4376.4154497424806</v>
      </c>
      <c r="AB82" s="17">
        <v>4422.9401648095863</v>
      </c>
      <c r="AC82" s="17">
        <v>4474.2195723777349</v>
      </c>
      <c r="AD82" s="17">
        <v>4523.4812334549888</v>
      </c>
      <c r="AE82" s="17">
        <v>4568.9814412623455</v>
      </c>
      <c r="AF82" s="17">
        <v>4606.3605481351633</v>
      </c>
      <c r="AG82" s="17">
        <v>4638.9570868504616</v>
      </c>
      <c r="AH82" s="17">
        <v>4672.1250665276539</v>
      </c>
      <c r="AI82" s="17">
        <v>4683.9214755023813</v>
      </c>
      <c r="AJ82" s="17">
        <v>4663.7028500567831</v>
      </c>
      <c r="AK82" s="17">
        <v>4635.9053915949817</v>
      </c>
      <c r="AL82" s="17">
        <v>4642.4688611399315</v>
      </c>
      <c r="AM82" s="17">
        <v>4592.5923758314639</v>
      </c>
      <c r="AN82" s="17">
        <v>4525.9088583829016</v>
      </c>
      <c r="AO82" s="17">
        <v>4464.5637128365315</v>
      </c>
      <c r="AP82" s="17">
        <v>4418.9939979425399</v>
      </c>
      <c r="AQ82" s="17">
        <v>4424.0847879999174</v>
      </c>
      <c r="AR82" s="17">
        <v>4394.1249856083869</v>
      </c>
      <c r="AS82" s="17">
        <v>4367.5261971833143</v>
      </c>
      <c r="AT82" s="17">
        <v>4301.1134578978981</v>
      </c>
      <c r="AU82" s="17">
        <v>4322.0614998117171</v>
      </c>
      <c r="AV82" s="17">
        <v>4292.990209122534</v>
      </c>
      <c r="AW82" s="17">
        <v>4179.9685331062583</v>
      </c>
      <c r="AX82" s="17">
        <v>4190.6403524045554</v>
      </c>
      <c r="AY82" s="17">
        <v>4108.954731967212</v>
      </c>
      <c r="AZ82" s="17">
        <v>4041.6891028836762</v>
      </c>
    </row>
    <row r="83" spans="1:52" x14ac:dyDescent="0.2">
      <c r="A83" s="24" t="s">
        <v>72</v>
      </c>
      <c r="B83" s="25">
        <v>12718.475875541089</v>
      </c>
      <c r="C83" s="25">
        <v>12034.887159170645</v>
      </c>
      <c r="D83" s="25">
        <v>12328.560843963756</v>
      </c>
      <c r="E83" s="25">
        <v>12099.28377948175</v>
      </c>
      <c r="F83" s="25">
        <v>13118.088905424333</v>
      </c>
      <c r="G83" s="25">
        <v>11790.800231954427</v>
      </c>
      <c r="H83" s="25">
        <v>11662.014249039057</v>
      </c>
      <c r="I83" s="25">
        <v>11644.368666527158</v>
      </c>
      <c r="J83" s="25">
        <v>11362.0443466747</v>
      </c>
      <c r="K83" s="25">
        <v>9994.3640856688089</v>
      </c>
      <c r="L83" s="25">
        <v>11333.030159843718</v>
      </c>
      <c r="M83" s="25">
        <v>10861.831652514884</v>
      </c>
      <c r="N83" s="25">
        <v>10509.553497567127</v>
      </c>
      <c r="O83" s="25">
        <v>10420.902634072714</v>
      </c>
      <c r="P83" s="25">
        <v>10576.612941377076</v>
      </c>
      <c r="Q83" s="25">
        <v>10147.596172331756</v>
      </c>
      <c r="R83" s="25">
        <v>10422.763579732791</v>
      </c>
      <c r="S83" s="25">
        <v>10669.393267053581</v>
      </c>
      <c r="T83" s="25">
        <v>10784.755574418012</v>
      </c>
      <c r="U83" s="25">
        <v>10857.229886574874</v>
      </c>
      <c r="V83" s="25">
        <v>10908.81324195754</v>
      </c>
      <c r="W83" s="25">
        <v>10922.119592766359</v>
      </c>
      <c r="X83" s="25">
        <v>11023.240301789525</v>
      </c>
      <c r="Y83" s="25">
        <v>11082.464295677828</v>
      </c>
      <c r="Z83" s="25">
        <v>11090.785173603959</v>
      </c>
      <c r="AA83" s="25">
        <v>11149.699019651256</v>
      </c>
      <c r="AB83" s="25">
        <v>11229.243731470358</v>
      </c>
      <c r="AC83" s="25">
        <v>11292.551066693537</v>
      </c>
      <c r="AD83" s="25">
        <v>11356.829873791703</v>
      </c>
      <c r="AE83" s="25">
        <v>11424.281029304922</v>
      </c>
      <c r="AF83" s="25">
        <v>11490.188164404342</v>
      </c>
      <c r="AG83" s="25">
        <v>11556.953647172082</v>
      </c>
      <c r="AH83" s="25">
        <v>11622.117843632999</v>
      </c>
      <c r="AI83" s="25">
        <v>11697.85857049605</v>
      </c>
      <c r="AJ83" s="25">
        <v>11762.369452864064</v>
      </c>
      <c r="AK83" s="25">
        <v>11825.823483658747</v>
      </c>
      <c r="AL83" s="25">
        <v>11904.752197088801</v>
      </c>
      <c r="AM83" s="25">
        <v>11981.334316389437</v>
      </c>
      <c r="AN83" s="25">
        <v>12063.085448673963</v>
      </c>
      <c r="AO83" s="25">
        <v>12144.639147090684</v>
      </c>
      <c r="AP83" s="25">
        <v>12225.554433696489</v>
      </c>
      <c r="AQ83" s="25">
        <v>12308.372616340839</v>
      </c>
      <c r="AR83" s="25">
        <v>12390.366613734785</v>
      </c>
      <c r="AS83" s="25">
        <v>12465.969594979484</v>
      </c>
      <c r="AT83" s="25">
        <v>12548.678837608271</v>
      </c>
      <c r="AU83" s="25">
        <v>12627.84475168577</v>
      </c>
      <c r="AV83" s="25">
        <v>12716.552846763208</v>
      </c>
      <c r="AW83" s="25">
        <v>12800.188990289895</v>
      </c>
      <c r="AX83" s="25">
        <v>12890.508734387637</v>
      </c>
      <c r="AY83" s="25">
        <v>12973.002232963237</v>
      </c>
      <c r="AZ83" s="25">
        <v>13063.710789452291</v>
      </c>
    </row>
    <row r="84" spans="1:52" x14ac:dyDescent="0.2">
      <c r="A84" s="29" t="s">
        <v>73</v>
      </c>
      <c r="B84" s="30">
        <v>27231.538894408455</v>
      </c>
      <c r="C84" s="30">
        <v>26163.057961931434</v>
      </c>
      <c r="D84" s="30">
        <v>26595.906374387236</v>
      </c>
      <c r="E84" s="30">
        <v>27327.734946691548</v>
      </c>
      <c r="F84" s="30">
        <v>26123.372008539969</v>
      </c>
      <c r="G84" s="30">
        <v>27443.055120676898</v>
      </c>
      <c r="H84" s="30">
        <v>28457.068015517605</v>
      </c>
      <c r="I84" s="30">
        <v>28279.315029463844</v>
      </c>
      <c r="J84" s="30">
        <v>27279.098789290776</v>
      </c>
      <c r="K84" s="30">
        <v>25557.802545554237</v>
      </c>
      <c r="L84" s="30">
        <v>26041.745015656346</v>
      </c>
      <c r="M84" s="30">
        <v>25780.403928461215</v>
      </c>
      <c r="N84" s="30">
        <v>25029.063798390787</v>
      </c>
      <c r="O84" s="30">
        <v>26792.307607727296</v>
      </c>
      <c r="P84" s="30">
        <v>26009.430257409022</v>
      </c>
      <c r="Q84" s="30">
        <v>26407.548437455203</v>
      </c>
      <c r="R84" s="30">
        <v>26939.036137546991</v>
      </c>
      <c r="S84" s="30">
        <v>26969.735062774045</v>
      </c>
      <c r="T84" s="30">
        <v>26866.11602337662</v>
      </c>
      <c r="U84" s="30">
        <v>26554.457008893452</v>
      </c>
      <c r="V84" s="30">
        <v>26571.503270082339</v>
      </c>
      <c r="W84" s="30">
        <v>26617.835062153143</v>
      </c>
      <c r="X84" s="30">
        <v>26611.656416852304</v>
      </c>
      <c r="Y84" s="30">
        <v>26773.559121650189</v>
      </c>
      <c r="Z84" s="30">
        <v>26778.579334995829</v>
      </c>
      <c r="AA84" s="30">
        <v>26868.093904009009</v>
      </c>
      <c r="AB84" s="30">
        <v>27024.803631751434</v>
      </c>
      <c r="AC84" s="30">
        <v>27344.218706569154</v>
      </c>
      <c r="AD84" s="30">
        <v>27454.031940571302</v>
      </c>
      <c r="AE84" s="30">
        <v>27814.846304535477</v>
      </c>
      <c r="AF84" s="30">
        <v>28266.763667106516</v>
      </c>
      <c r="AG84" s="30">
        <v>28549.786504108954</v>
      </c>
      <c r="AH84" s="30">
        <v>28622.604834032991</v>
      </c>
      <c r="AI84" s="30">
        <v>28751.416679684371</v>
      </c>
      <c r="AJ84" s="30">
        <v>28824.873068904617</v>
      </c>
      <c r="AK84" s="30">
        <v>28872.318675355411</v>
      </c>
      <c r="AL84" s="30">
        <v>28942.807569790082</v>
      </c>
      <c r="AM84" s="30">
        <v>28967.756896325442</v>
      </c>
      <c r="AN84" s="30">
        <v>28985.437662920551</v>
      </c>
      <c r="AO84" s="30">
        <v>28982.902868608933</v>
      </c>
      <c r="AP84" s="30">
        <v>28996.621564269313</v>
      </c>
      <c r="AQ84" s="30">
        <v>29003.68609075735</v>
      </c>
      <c r="AR84" s="30">
        <v>29014.000575575421</v>
      </c>
      <c r="AS84" s="30">
        <v>28927.714011289481</v>
      </c>
      <c r="AT84" s="30">
        <v>28872.5796224353</v>
      </c>
      <c r="AU84" s="30">
        <v>28833.439736593096</v>
      </c>
      <c r="AV84" s="30">
        <v>28823.704911399513</v>
      </c>
      <c r="AW84" s="30">
        <v>28725.763219772951</v>
      </c>
      <c r="AX84" s="30">
        <v>28671.031843777077</v>
      </c>
      <c r="AY84" s="30">
        <v>28597.178679621717</v>
      </c>
      <c r="AZ84" s="30">
        <v>28482.945776080731</v>
      </c>
    </row>
    <row r="85" spans="1:52" x14ac:dyDescent="0.2">
      <c r="A85" s="31" t="s">
        <v>74</v>
      </c>
      <c r="B85" s="32">
        <v>10454.123730593306</v>
      </c>
      <c r="C85" s="32">
        <v>10198.937540764195</v>
      </c>
      <c r="D85" s="32">
        <v>10163.279457937933</v>
      </c>
      <c r="E85" s="32">
        <v>10103.358487411875</v>
      </c>
      <c r="F85" s="32">
        <v>9807.6040529737311</v>
      </c>
      <c r="G85" s="32">
        <v>9368.1857158126986</v>
      </c>
      <c r="H85" s="32">
        <v>9083.3150609248441</v>
      </c>
      <c r="I85" s="32">
        <v>9353.7494388013165</v>
      </c>
      <c r="J85" s="32">
        <v>9035.016288900506</v>
      </c>
      <c r="K85" s="32">
        <v>9346.6138694068341</v>
      </c>
      <c r="L85" s="32">
        <v>9054.5746689434145</v>
      </c>
      <c r="M85" s="32">
        <v>9463.5555791910247</v>
      </c>
      <c r="N85" s="32">
        <v>9413.0638412340322</v>
      </c>
      <c r="O85" s="32">
        <v>10115.48768365515</v>
      </c>
      <c r="P85" s="32">
        <v>10110.874409763575</v>
      </c>
      <c r="Q85" s="32">
        <v>10277.831339098104</v>
      </c>
      <c r="R85" s="32">
        <v>10191.659336506824</v>
      </c>
      <c r="S85" s="32">
        <v>10314.676666747728</v>
      </c>
      <c r="T85" s="32">
        <v>10411.013117078783</v>
      </c>
      <c r="U85" s="32">
        <v>10487.361904500935</v>
      </c>
      <c r="V85" s="32">
        <v>10535.58796345808</v>
      </c>
      <c r="W85" s="32">
        <v>10612.314217767746</v>
      </c>
      <c r="X85" s="32">
        <v>10702.098627048681</v>
      </c>
      <c r="Y85" s="32">
        <v>10786.869978352759</v>
      </c>
      <c r="Z85" s="32">
        <v>10785.880953353284</v>
      </c>
      <c r="AA85" s="32">
        <v>10778.607742424731</v>
      </c>
      <c r="AB85" s="32">
        <v>10838.222487538267</v>
      </c>
      <c r="AC85" s="32">
        <v>10873.708079754546</v>
      </c>
      <c r="AD85" s="32">
        <v>10890.400888126975</v>
      </c>
      <c r="AE85" s="32">
        <v>10908.904734428164</v>
      </c>
      <c r="AF85" s="32">
        <v>10882.519746828728</v>
      </c>
      <c r="AG85" s="32">
        <v>10765.655649316845</v>
      </c>
      <c r="AH85" s="32">
        <v>10749.114184796474</v>
      </c>
      <c r="AI85" s="32">
        <v>10644.672817567465</v>
      </c>
      <c r="AJ85" s="32">
        <v>10577.487992994134</v>
      </c>
      <c r="AK85" s="32">
        <v>10466.287535845604</v>
      </c>
      <c r="AL85" s="32">
        <v>10527.336590291501</v>
      </c>
      <c r="AM85" s="32">
        <v>10553.748833717707</v>
      </c>
      <c r="AN85" s="32">
        <v>10570.212746691646</v>
      </c>
      <c r="AO85" s="32">
        <v>10581.046589185711</v>
      </c>
      <c r="AP85" s="32">
        <v>10568.83736927692</v>
      </c>
      <c r="AQ85" s="32">
        <v>10516.367969149782</v>
      </c>
      <c r="AR85" s="32">
        <v>10525.430809476853</v>
      </c>
      <c r="AS85" s="32">
        <v>10485.335258269331</v>
      </c>
      <c r="AT85" s="32">
        <v>10507.827890857699</v>
      </c>
      <c r="AU85" s="32">
        <v>10520.098801921638</v>
      </c>
      <c r="AV85" s="32">
        <v>10555.512311712548</v>
      </c>
      <c r="AW85" s="32">
        <v>10590.466481938458</v>
      </c>
      <c r="AX85" s="32">
        <v>10623.388131939933</v>
      </c>
      <c r="AY85" s="32">
        <v>10647.519368016701</v>
      </c>
      <c r="AZ85" s="32">
        <v>10667.418586357777</v>
      </c>
    </row>
    <row r="86" spans="1:52" x14ac:dyDescent="0.2">
      <c r="A86" s="33" t="s">
        <v>75</v>
      </c>
      <c r="B86" s="34">
        <v>3433.5514853169047</v>
      </c>
      <c r="C86" s="34">
        <v>3495.5039940774545</v>
      </c>
      <c r="D86" s="34">
        <v>3753.3901147343936</v>
      </c>
      <c r="E86" s="34">
        <v>4033.7410713998906</v>
      </c>
      <c r="F86" s="34">
        <v>3730.6595284741893</v>
      </c>
      <c r="G86" s="34">
        <v>3801.7074271985402</v>
      </c>
      <c r="H86" s="34">
        <v>3844.6720290529433</v>
      </c>
      <c r="I86" s="34">
        <v>3772.4127232583651</v>
      </c>
      <c r="J86" s="34">
        <v>3716.9702909413054</v>
      </c>
      <c r="K86" s="34">
        <v>3603.5332118957717</v>
      </c>
      <c r="L86" s="34">
        <v>3691.2398299238212</v>
      </c>
      <c r="M86" s="34">
        <v>3569.0521462589031</v>
      </c>
      <c r="N86" s="34">
        <v>3590.7114033163452</v>
      </c>
      <c r="O86" s="34">
        <v>3491.2982436805537</v>
      </c>
      <c r="P86" s="34">
        <v>3515.8711053775355</v>
      </c>
      <c r="Q86" s="34">
        <v>3236.2527995061482</v>
      </c>
      <c r="R86" s="34">
        <v>3111.4897786598985</v>
      </c>
      <c r="S86" s="34">
        <v>3038.3422270445985</v>
      </c>
      <c r="T86" s="34">
        <v>2979.1854682003959</v>
      </c>
      <c r="U86" s="34">
        <v>2929.1106748978459</v>
      </c>
      <c r="V86" s="34">
        <v>2888.6805700406221</v>
      </c>
      <c r="W86" s="34">
        <v>2852.8987437686428</v>
      </c>
      <c r="X86" s="34">
        <v>2820.7188258711035</v>
      </c>
      <c r="Y86" s="34">
        <v>2790.4266256426408</v>
      </c>
      <c r="Z86" s="34">
        <v>2761.0773764636783</v>
      </c>
      <c r="AA86" s="34">
        <v>2732.3527474127536</v>
      </c>
      <c r="AB86" s="34">
        <v>2703.5589782635475</v>
      </c>
      <c r="AC86" s="34">
        <v>2675.1738538374907</v>
      </c>
      <c r="AD86" s="34">
        <v>2646.5894785244259</v>
      </c>
      <c r="AE86" s="34">
        <v>2618.2078792395732</v>
      </c>
      <c r="AF86" s="34">
        <v>2590.2829177202107</v>
      </c>
      <c r="AG86" s="34">
        <v>2562.4125266980136</v>
      </c>
      <c r="AH86" s="34">
        <v>2534.4216379774953</v>
      </c>
      <c r="AI86" s="34">
        <v>2506.0070545610288</v>
      </c>
      <c r="AJ86" s="34">
        <v>2477.0749146999942</v>
      </c>
      <c r="AK86" s="34">
        <v>2447.7614909060453</v>
      </c>
      <c r="AL86" s="34">
        <v>2417.6249342448332</v>
      </c>
      <c r="AM86" s="34">
        <v>2386.8150829692063</v>
      </c>
      <c r="AN86" s="34">
        <v>2355.2487808552928</v>
      </c>
      <c r="AO86" s="34">
        <v>2322.8408449823783</v>
      </c>
      <c r="AP86" s="34">
        <v>2289.5245939546153</v>
      </c>
      <c r="AQ86" s="34">
        <v>2254.9081249225255</v>
      </c>
      <c r="AR86" s="34">
        <v>2219.155029801093</v>
      </c>
      <c r="AS86" s="34">
        <v>2183.1177024257131</v>
      </c>
      <c r="AT86" s="34">
        <v>2147.070572106843</v>
      </c>
      <c r="AU86" s="34">
        <v>2110.5463159855371</v>
      </c>
      <c r="AV86" s="34">
        <v>2074.1871951822145</v>
      </c>
      <c r="AW86" s="34">
        <v>2038.4375733728684</v>
      </c>
      <c r="AX86" s="34">
        <v>2003.0755776556723</v>
      </c>
      <c r="AY86" s="34">
        <v>1968.0584240821581</v>
      </c>
      <c r="AZ86" s="34">
        <v>1933.3032367664241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1D3F-4884-43CB-BF02-200EB64A7FAD}">
  <dimension ref="A1:AZ51"/>
  <sheetViews>
    <sheetView showGridLines="0" topLeftCell="A10" zoomScaleNormal="100" workbookViewId="0">
      <selection activeCell="X41" sqref="X41"/>
    </sheetView>
  </sheetViews>
  <sheetFormatPr defaultRowHeight="14.4" outlineLevelRow="1" x14ac:dyDescent="0.3"/>
  <cols>
    <col min="1" max="1" width="21.88671875" bestFit="1" customWidth="1"/>
    <col min="2" max="21" width="0" hidden="1" customWidth="1"/>
  </cols>
  <sheetData>
    <row r="1" spans="1:52" x14ac:dyDescent="0.3">
      <c r="A1" s="76" t="s">
        <v>79</v>
      </c>
      <c r="B1" s="75">
        <v>2000</v>
      </c>
      <c r="C1" s="75">
        <v>2001</v>
      </c>
      <c r="D1" s="75">
        <v>2002</v>
      </c>
      <c r="E1" s="75">
        <v>2003</v>
      </c>
      <c r="F1" s="75">
        <v>2004</v>
      </c>
      <c r="G1" s="75">
        <v>2005</v>
      </c>
      <c r="H1" s="75">
        <v>2006</v>
      </c>
      <c r="I1" s="75">
        <v>2007</v>
      </c>
      <c r="J1" s="75">
        <v>2008</v>
      </c>
      <c r="K1" s="75">
        <v>2009</v>
      </c>
      <c r="L1" s="75">
        <v>2010</v>
      </c>
      <c r="M1" s="75">
        <v>2011</v>
      </c>
      <c r="N1" s="75">
        <v>2012</v>
      </c>
      <c r="O1" s="75">
        <v>2013</v>
      </c>
      <c r="P1" s="75">
        <v>2014</v>
      </c>
      <c r="Q1" s="75">
        <v>2015</v>
      </c>
      <c r="R1" s="75">
        <v>2016</v>
      </c>
      <c r="S1" s="75">
        <v>2017</v>
      </c>
      <c r="T1" s="75">
        <v>2018</v>
      </c>
      <c r="U1" s="75">
        <v>2019</v>
      </c>
      <c r="V1" s="75">
        <v>2020</v>
      </c>
      <c r="W1" s="75">
        <v>2021</v>
      </c>
      <c r="X1" s="75">
        <v>2022</v>
      </c>
      <c r="Y1" s="75">
        <v>2023</v>
      </c>
      <c r="Z1" s="75">
        <v>2024</v>
      </c>
      <c r="AA1" s="75">
        <v>2025</v>
      </c>
      <c r="AB1" s="75">
        <v>2026</v>
      </c>
      <c r="AC1" s="75">
        <v>2027</v>
      </c>
      <c r="AD1" s="75">
        <v>2028</v>
      </c>
      <c r="AE1" s="75">
        <v>2029</v>
      </c>
      <c r="AF1" s="75">
        <v>2030</v>
      </c>
      <c r="AG1" s="75">
        <v>2031</v>
      </c>
      <c r="AH1" s="75">
        <v>2032</v>
      </c>
      <c r="AI1" s="75">
        <v>2033</v>
      </c>
      <c r="AJ1" s="75">
        <v>2034</v>
      </c>
      <c r="AK1" s="75">
        <v>2035</v>
      </c>
      <c r="AL1" s="75">
        <v>2036</v>
      </c>
      <c r="AM1" s="75">
        <v>2037</v>
      </c>
      <c r="AN1" s="75">
        <v>2038</v>
      </c>
      <c r="AO1" s="75">
        <v>2039</v>
      </c>
      <c r="AP1" s="75">
        <v>2040</v>
      </c>
      <c r="AQ1" s="75">
        <v>2041</v>
      </c>
      <c r="AR1" s="75">
        <v>2042</v>
      </c>
      <c r="AS1" s="75">
        <v>2043</v>
      </c>
      <c r="AT1" s="75">
        <v>2044</v>
      </c>
      <c r="AU1" s="75">
        <v>2045</v>
      </c>
      <c r="AV1" s="75">
        <v>2046</v>
      </c>
      <c r="AW1" s="75">
        <v>2047</v>
      </c>
      <c r="AX1" s="75">
        <v>2048</v>
      </c>
      <c r="AY1" s="75">
        <v>2049</v>
      </c>
      <c r="AZ1" s="75">
        <v>2050</v>
      </c>
    </row>
    <row r="2" spans="1:52" outlineLevel="1" x14ac:dyDescent="0.3">
      <c r="A2" s="65" t="s">
        <v>80</v>
      </c>
      <c r="B2" s="66">
        <v>4289361.4560373062</v>
      </c>
      <c r="C2" s="66">
        <v>4344153.9864540836</v>
      </c>
      <c r="D2" s="66">
        <v>4326133.8813156765</v>
      </c>
      <c r="E2" s="66">
        <v>4438587.422754922</v>
      </c>
      <c r="F2" s="66">
        <v>4456229.602789198</v>
      </c>
      <c r="G2" s="66">
        <v>4439933.8578083757</v>
      </c>
      <c r="H2" s="66">
        <v>4459947.7555361977</v>
      </c>
      <c r="I2" s="66">
        <v>4413490.1483775424</v>
      </c>
      <c r="J2" s="66">
        <v>4309767.4081869107</v>
      </c>
      <c r="K2" s="66">
        <v>3936185.6314206044</v>
      </c>
      <c r="L2" s="66">
        <v>4070329.0334627321</v>
      </c>
      <c r="M2" s="66">
        <v>3922313.1204682579</v>
      </c>
      <c r="N2" s="66">
        <v>3878720.2523724353</v>
      </c>
      <c r="O2" s="66">
        <v>3790492.2561066584</v>
      </c>
      <c r="P2" s="66">
        <v>3619279.9170345911</v>
      </c>
      <c r="Q2" s="66">
        <v>3657992.0813323432</v>
      </c>
      <c r="R2" s="66">
        <v>3637865.9015786787</v>
      </c>
      <c r="S2" s="66">
        <v>3634870.7395283571</v>
      </c>
      <c r="T2" s="66">
        <v>3566358.7255224935</v>
      </c>
      <c r="U2" s="66">
        <v>3503227.5098862755</v>
      </c>
      <c r="V2" s="66">
        <v>3440075.5715210629</v>
      </c>
      <c r="W2" s="66">
        <v>3410141.0021138489</v>
      </c>
      <c r="X2" s="66">
        <v>3390135.7313771821</v>
      </c>
      <c r="Y2" s="66">
        <v>3370051.1855115863</v>
      </c>
      <c r="Z2" s="66">
        <v>3325782.9695431311</v>
      </c>
      <c r="AA2" s="66">
        <v>3288670.4097278556</v>
      </c>
      <c r="AB2" s="66">
        <v>3266426.4818689134</v>
      </c>
      <c r="AC2" s="66">
        <v>3234035.3755586245</v>
      </c>
      <c r="AD2" s="66">
        <v>3225405.0646288949</v>
      </c>
      <c r="AE2" s="66">
        <v>3196701.7329313052</v>
      </c>
      <c r="AF2" s="66">
        <v>3151414.3430407518</v>
      </c>
      <c r="AG2" s="66">
        <v>3114445.0487150089</v>
      </c>
      <c r="AH2" s="66">
        <v>3065608.2505641021</v>
      </c>
      <c r="AI2" s="66">
        <v>3021956.643298456</v>
      </c>
      <c r="AJ2" s="66">
        <v>2960337.3595663845</v>
      </c>
      <c r="AK2" s="66">
        <v>2911805.9587742249</v>
      </c>
      <c r="AL2" s="66">
        <v>2871583.1718241405</v>
      </c>
      <c r="AM2" s="66">
        <v>2808873.4799264763</v>
      </c>
      <c r="AN2" s="66">
        <v>2757378.6639728122</v>
      </c>
      <c r="AO2" s="66">
        <v>2701542.4090979993</v>
      </c>
      <c r="AP2" s="66">
        <v>2643246.7406375916</v>
      </c>
      <c r="AQ2" s="66">
        <v>2596139.4220567918</v>
      </c>
      <c r="AR2" s="66">
        <v>2547339.1979247248</v>
      </c>
      <c r="AS2" s="66">
        <v>2495618.2794831935</v>
      </c>
      <c r="AT2" s="66">
        <v>2437758.8246644093</v>
      </c>
      <c r="AU2" s="66">
        <v>2385661.4238247038</v>
      </c>
      <c r="AV2" s="66">
        <v>2338685.6355418176</v>
      </c>
      <c r="AW2" s="66">
        <v>2274624.4217207264</v>
      </c>
      <c r="AX2" s="66">
        <v>2230456.1952505773</v>
      </c>
      <c r="AY2" s="66">
        <v>2176398.7066795467</v>
      </c>
      <c r="AZ2" s="66">
        <v>2120646.1902104486</v>
      </c>
    </row>
    <row r="3" spans="1:52" outlineLevel="1" x14ac:dyDescent="0.3">
      <c r="A3" s="67" t="s">
        <v>81</v>
      </c>
      <c r="B3" s="68">
        <v>2430489.4561135238</v>
      </c>
      <c r="C3" s="68">
        <v>2466868.2274933532</v>
      </c>
      <c r="D3" s="68">
        <v>2428664.3453320339</v>
      </c>
      <c r="E3" s="68">
        <v>2481905.8480072618</v>
      </c>
      <c r="F3" s="68">
        <v>2494437.7385891546</v>
      </c>
      <c r="G3" s="68">
        <v>2479279.0289070625</v>
      </c>
      <c r="H3" s="68">
        <v>2471598.8878091993</v>
      </c>
      <c r="I3" s="68">
        <v>2400854.8038237314</v>
      </c>
      <c r="J3" s="68">
        <v>2397284.230680245</v>
      </c>
      <c r="K3" s="68">
        <v>2216009.0283942474</v>
      </c>
      <c r="L3" s="68">
        <v>2295886.5479230466</v>
      </c>
      <c r="M3" s="68">
        <v>2180243.6061077057</v>
      </c>
      <c r="N3" s="68">
        <v>2154187.7181743272</v>
      </c>
      <c r="O3" s="68">
        <v>2151503.2068437934</v>
      </c>
      <c r="P3" s="68">
        <v>2065886.0565411823</v>
      </c>
      <c r="Q3" s="68">
        <v>2106869.5732451337</v>
      </c>
      <c r="R3" s="68">
        <v>2142994.1741711884</v>
      </c>
      <c r="S3" s="68">
        <v>2157165.7064150181</v>
      </c>
      <c r="T3" s="68">
        <v>2143891.5155660925</v>
      </c>
      <c r="U3" s="68">
        <v>2130512.7474394022</v>
      </c>
      <c r="V3" s="68">
        <v>2114474.9687113548</v>
      </c>
      <c r="W3" s="68">
        <v>2100988.6330895084</v>
      </c>
      <c r="X3" s="68">
        <v>2084348.8928913942</v>
      </c>
      <c r="Y3" s="68">
        <v>2066313.9778765757</v>
      </c>
      <c r="Z3" s="68">
        <v>2043739.4946510033</v>
      </c>
      <c r="AA3" s="68">
        <v>2027670.688975729</v>
      </c>
      <c r="AB3" s="68">
        <v>2018597.0895058499</v>
      </c>
      <c r="AC3" s="68">
        <v>2011240.1909671477</v>
      </c>
      <c r="AD3" s="68">
        <v>2004733.2254166519</v>
      </c>
      <c r="AE3" s="68">
        <v>2002333.7440232062</v>
      </c>
      <c r="AF3" s="68">
        <v>1997263.4522216655</v>
      </c>
      <c r="AG3" s="68">
        <v>1995111.9816314904</v>
      </c>
      <c r="AH3" s="68">
        <v>1983629.1622324693</v>
      </c>
      <c r="AI3" s="68">
        <v>1968063.7308481322</v>
      </c>
      <c r="AJ3" s="68">
        <v>1950870.2411366999</v>
      </c>
      <c r="AK3" s="68">
        <v>1931337.7891834122</v>
      </c>
      <c r="AL3" s="68">
        <v>1918581.5899777007</v>
      </c>
      <c r="AM3" s="68">
        <v>1898482.6600503358</v>
      </c>
      <c r="AN3" s="68">
        <v>1878279.2072838123</v>
      </c>
      <c r="AO3" s="68">
        <v>1857624.6258819685</v>
      </c>
      <c r="AP3" s="68">
        <v>1836175.0750164795</v>
      </c>
      <c r="AQ3" s="68">
        <v>1817467.9952043928</v>
      </c>
      <c r="AR3" s="68">
        <v>1797405.5529890666</v>
      </c>
      <c r="AS3" s="68">
        <v>1774441.6483902116</v>
      </c>
      <c r="AT3" s="68">
        <v>1751609.8810906906</v>
      </c>
      <c r="AU3" s="68">
        <v>1734119.3246361865</v>
      </c>
      <c r="AV3" s="68">
        <v>1715686.5584338231</v>
      </c>
      <c r="AW3" s="68">
        <v>1688658.3894728781</v>
      </c>
      <c r="AX3" s="68">
        <v>1670282.1604372482</v>
      </c>
      <c r="AY3" s="68">
        <v>1644241.9141152154</v>
      </c>
      <c r="AZ3" s="68">
        <v>1619358.6672223152</v>
      </c>
    </row>
    <row r="4" spans="1:52" outlineLevel="1" x14ac:dyDescent="0.3">
      <c r="A4" s="69" t="s">
        <v>14</v>
      </c>
      <c r="B4" s="70">
        <v>692356.36148369324</v>
      </c>
      <c r="C4" s="70">
        <v>681326.2759015339</v>
      </c>
      <c r="D4" s="70">
        <v>665012.8516175712</v>
      </c>
      <c r="E4" s="70">
        <v>680971.87371037039</v>
      </c>
      <c r="F4" s="70">
        <v>661937.46274472342</v>
      </c>
      <c r="G4" s="70">
        <v>637926.0097316904</v>
      </c>
      <c r="H4" s="70">
        <v>623502.00090357417</v>
      </c>
      <c r="I4" s="70">
        <v>623111.86612784467</v>
      </c>
      <c r="J4" s="70">
        <v>594407.05106091488</v>
      </c>
      <c r="K4" s="70">
        <v>480778.08373120928</v>
      </c>
      <c r="L4" s="70">
        <v>525853.77754605422</v>
      </c>
      <c r="M4" s="70">
        <v>512695.14273129916</v>
      </c>
      <c r="N4" s="70">
        <v>499886.60102996201</v>
      </c>
      <c r="O4" s="70">
        <v>496438.50151753228</v>
      </c>
      <c r="P4" s="70">
        <v>488285.0055964581</v>
      </c>
      <c r="Q4" s="70">
        <v>489352.86685809528</v>
      </c>
      <c r="R4" s="70">
        <v>487816.61805615405</v>
      </c>
      <c r="S4" s="70">
        <v>493615.64836748358</v>
      </c>
      <c r="T4" s="70">
        <v>479116.12186590198</v>
      </c>
      <c r="U4" s="70">
        <v>472302.80995718122</v>
      </c>
      <c r="V4" s="70">
        <v>467601.18500367744</v>
      </c>
      <c r="W4" s="70">
        <v>467197.85364336427</v>
      </c>
      <c r="X4" s="70">
        <v>463851.87339674629</v>
      </c>
      <c r="Y4" s="70">
        <v>455226.01856290654</v>
      </c>
      <c r="Z4" s="70">
        <v>451356.24349502131</v>
      </c>
      <c r="AA4" s="70">
        <v>449895.45189605997</v>
      </c>
      <c r="AB4" s="70">
        <v>450329.12391559017</v>
      </c>
      <c r="AC4" s="70">
        <v>449424.3729220081</v>
      </c>
      <c r="AD4" s="70">
        <v>448843.34581973642</v>
      </c>
      <c r="AE4" s="70">
        <v>447780.48577715759</v>
      </c>
      <c r="AF4" s="70">
        <v>443364.56270159071</v>
      </c>
      <c r="AG4" s="70">
        <v>441593.71421412961</v>
      </c>
      <c r="AH4" s="70">
        <v>435912.22810118907</v>
      </c>
      <c r="AI4" s="70">
        <v>427977.6311713818</v>
      </c>
      <c r="AJ4" s="70">
        <v>419774.40645251569</v>
      </c>
      <c r="AK4" s="70">
        <v>410789.48912340181</v>
      </c>
      <c r="AL4" s="70">
        <v>408194.51904538635</v>
      </c>
      <c r="AM4" s="70">
        <v>399704.56733508658</v>
      </c>
      <c r="AN4" s="70">
        <v>391054.23466671375</v>
      </c>
      <c r="AO4" s="70">
        <v>383439.71513072326</v>
      </c>
      <c r="AP4" s="70">
        <v>375023.96235103055</v>
      </c>
      <c r="AQ4" s="70">
        <v>368836.85297443066</v>
      </c>
      <c r="AR4" s="70">
        <v>361393.90651135467</v>
      </c>
      <c r="AS4" s="70">
        <v>351450.67035559326</v>
      </c>
      <c r="AT4" s="70">
        <v>342243.41823230579</v>
      </c>
      <c r="AU4" s="70">
        <v>337406.54779251869</v>
      </c>
      <c r="AV4" s="70">
        <v>331731.59821251483</v>
      </c>
      <c r="AW4" s="70">
        <v>318655.33862613718</v>
      </c>
      <c r="AX4" s="70">
        <v>312522.86076921149</v>
      </c>
      <c r="AY4" s="70">
        <v>300938.93089716858</v>
      </c>
      <c r="AZ4" s="70">
        <v>290912.60135169001</v>
      </c>
    </row>
    <row r="5" spans="1:52" outlineLevel="1" x14ac:dyDescent="0.3">
      <c r="A5" s="71" t="s">
        <v>44</v>
      </c>
      <c r="B5" s="72">
        <v>471042.61524616432</v>
      </c>
      <c r="C5" s="72">
        <v>498981.31016258901</v>
      </c>
      <c r="D5" s="72">
        <v>481262.52920277294</v>
      </c>
      <c r="E5" s="72">
        <v>492798.17407766421</v>
      </c>
      <c r="F5" s="72">
        <v>491413.27565133537</v>
      </c>
      <c r="G5" s="72">
        <v>484692.00835936383</v>
      </c>
      <c r="H5" s="72">
        <v>475073.62566527486</v>
      </c>
      <c r="I5" s="72">
        <v>418363.6047536229</v>
      </c>
      <c r="J5" s="72">
        <v>448743.8872660466</v>
      </c>
      <c r="K5" s="72">
        <v>435435.75791761669</v>
      </c>
      <c r="L5" s="72">
        <v>467419.07976081374</v>
      </c>
      <c r="M5" s="72">
        <v>397801.83105167968</v>
      </c>
      <c r="N5" s="72">
        <v>417334.23824688001</v>
      </c>
      <c r="O5" s="72">
        <v>420155.31177349645</v>
      </c>
      <c r="P5" s="72">
        <v>355034.49872249376</v>
      </c>
      <c r="Q5" s="72">
        <v>371577.45857155626</v>
      </c>
      <c r="R5" s="72">
        <v>382960.48650009301</v>
      </c>
      <c r="S5" s="72">
        <v>373446.96000412316</v>
      </c>
      <c r="T5" s="72">
        <v>366587.68009184266</v>
      </c>
      <c r="U5" s="72">
        <v>357857.82676328643</v>
      </c>
      <c r="V5" s="72">
        <v>351107.80752885056</v>
      </c>
      <c r="W5" s="72">
        <v>347733.64060324425</v>
      </c>
      <c r="X5" s="72">
        <v>343806.37686267443</v>
      </c>
      <c r="Y5" s="72">
        <v>344992.51692812773</v>
      </c>
      <c r="Z5" s="72">
        <v>339508.75773914851</v>
      </c>
      <c r="AA5" s="72">
        <v>335917.67924714758</v>
      </c>
      <c r="AB5" s="72">
        <v>334819.91189763532</v>
      </c>
      <c r="AC5" s="72">
        <v>335579.32107682177</v>
      </c>
      <c r="AD5" s="72">
        <v>334298.92248666688</v>
      </c>
      <c r="AE5" s="72">
        <v>337393.89407353807</v>
      </c>
      <c r="AF5" s="72">
        <v>338224.95476980903</v>
      </c>
      <c r="AG5" s="72">
        <v>338786.06897314789</v>
      </c>
      <c r="AH5" s="72">
        <v>336718.36553359148</v>
      </c>
      <c r="AI5" s="72">
        <v>334551.22759561264</v>
      </c>
      <c r="AJ5" s="72">
        <v>332150.40637534991</v>
      </c>
      <c r="AK5" s="72">
        <v>329617.0076218936</v>
      </c>
      <c r="AL5" s="72">
        <v>326945.1801876126</v>
      </c>
      <c r="AM5" s="72">
        <v>324230.87168730522</v>
      </c>
      <c r="AN5" s="72">
        <v>321839.80800140102</v>
      </c>
      <c r="AO5" s="72">
        <v>319082.89592651429</v>
      </c>
      <c r="AP5" s="72">
        <v>316511.66744029976</v>
      </c>
      <c r="AQ5" s="72">
        <v>314121.9499496941</v>
      </c>
      <c r="AR5" s="72">
        <v>311634.48960988363</v>
      </c>
      <c r="AS5" s="72">
        <v>309236.11316781805</v>
      </c>
      <c r="AT5" s="72">
        <v>306305.59323742258</v>
      </c>
      <c r="AU5" s="72">
        <v>303721.91682778351</v>
      </c>
      <c r="AV5" s="72">
        <v>301041.95390026452</v>
      </c>
      <c r="AW5" s="72">
        <v>298335.42636470677</v>
      </c>
      <c r="AX5" s="72">
        <v>296168.06747950224</v>
      </c>
      <c r="AY5" s="72">
        <v>293401.14286857127</v>
      </c>
      <c r="AZ5" s="72">
        <v>290449.23401698982</v>
      </c>
    </row>
    <row r="6" spans="1:52" outlineLevel="1" x14ac:dyDescent="0.3">
      <c r="A6" s="71" t="s">
        <v>82</v>
      </c>
      <c r="B6" s="72">
        <v>251799.35431331387</v>
      </c>
      <c r="C6" s="72">
        <v>261513.48966712909</v>
      </c>
      <c r="D6" s="72">
        <v>248617.29262299818</v>
      </c>
      <c r="E6" s="72">
        <v>257727.31983665866</v>
      </c>
      <c r="F6" s="72">
        <v>261044.86475009075</v>
      </c>
      <c r="G6" s="72">
        <v>269805.65921211836</v>
      </c>
      <c r="H6" s="72">
        <v>267772.92982532014</v>
      </c>
      <c r="I6" s="72">
        <v>240232.55124939379</v>
      </c>
      <c r="J6" s="72">
        <v>258619.78134164924</v>
      </c>
      <c r="K6" s="72">
        <v>246109.02854906573</v>
      </c>
      <c r="L6" s="72">
        <v>256906.50619231988</v>
      </c>
      <c r="M6" s="72">
        <v>231775.44041377233</v>
      </c>
      <c r="N6" s="72">
        <v>232880.18653368641</v>
      </c>
      <c r="O6" s="72">
        <v>238046.26390685613</v>
      </c>
      <c r="P6" s="72">
        <v>213962.25393826206</v>
      </c>
      <c r="Q6" s="72">
        <v>219202.23627722054</v>
      </c>
      <c r="R6" s="72">
        <v>220881.78273869914</v>
      </c>
      <c r="S6" s="72">
        <v>218479.44929470695</v>
      </c>
      <c r="T6" s="72">
        <v>219354.49871319835</v>
      </c>
      <c r="U6" s="72">
        <v>219498.95472376587</v>
      </c>
      <c r="V6" s="72">
        <v>217466.19702002453</v>
      </c>
      <c r="W6" s="72">
        <v>214482.59223287678</v>
      </c>
      <c r="X6" s="72">
        <v>213151.00998452114</v>
      </c>
      <c r="Y6" s="72">
        <v>212119.76468083748</v>
      </c>
      <c r="Z6" s="72">
        <v>208868.83282759273</v>
      </c>
      <c r="AA6" s="72">
        <v>206826.43237004222</v>
      </c>
      <c r="AB6" s="72">
        <v>205617.63486513752</v>
      </c>
      <c r="AC6" s="72">
        <v>204121.73675564062</v>
      </c>
      <c r="AD6" s="72">
        <v>203226.40847350116</v>
      </c>
      <c r="AE6" s="72">
        <v>201838.98884629935</v>
      </c>
      <c r="AF6" s="72">
        <v>203065.20856303477</v>
      </c>
      <c r="AG6" s="72">
        <v>204722.37465605489</v>
      </c>
      <c r="AH6" s="72">
        <v>204289.95627589553</v>
      </c>
      <c r="AI6" s="72">
        <v>203102.26704146707</v>
      </c>
      <c r="AJ6" s="72">
        <v>201813.54161553239</v>
      </c>
      <c r="AK6" s="72">
        <v>199898.29006338905</v>
      </c>
      <c r="AL6" s="72">
        <v>199029.8531680642</v>
      </c>
      <c r="AM6" s="72">
        <v>197804.71006767463</v>
      </c>
      <c r="AN6" s="72">
        <v>196568.22847920543</v>
      </c>
      <c r="AO6" s="72">
        <v>195170.63331509571</v>
      </c>
      <c r="AP6" s="72">
        <v>193870.98686406307</v>
      </c>
      <c r="AQ6" s="72">
        <v>192632.5652998368</v>
      </c>
      <c r="AR6" s="72">
        <v>191686.61000054507</v>
      </c>
      <c r="AS6" s="72">
        <v>190381.14210519596</v>
      </c>
      <c r="AT6" s="72">
        <v>189345.25357438417</v>
      </c>
      <c r="AU6" s="72">
        <v>188221.88106127275</v>
      </c>
      <c r="AV6" s="72">
        <v>187342.57589885779</v>
      </c>
      <c r="AW6" s="72">
        <v>186469.94048804484</v>
      </c>
      <c r="AX6" s="72">
        <v>185958.25276576303</v>
      </c>
      <c r="AY6" s="72">
        <v>185165.49741675484</v>
      </c>
      <c r="AZ6" s="72">
        <v>184320.57457430853</v>
      </c>
    </row>
    <row r="7" spans="1:52" outlineLevel="1" x14ac:dyDescent="0.3">
      <c r="A7" s="71" t="s">
        <v>47</v>
      </c>
      <c r="B7" s="72">
        <v>1015291.1250703525</v>
      </c>
      <c r="C7" s="72">
        <v>1025047.1517621013</v>
      </c>
      <c r="D7" s="72">
        <v>1033771.6718886915</v>
      </c>
      <c r="E7" s="72">
        <v>1050408.4803825682</v>
      </c>
      <c r="F7" s="72">
        <v>1080042.1354430052</v>
      </c>
      <c r="G7" s="72">
        <v>1086855.3516038898</v>
      </c>
      <c r="H7" s="72">
        <v>1105250.3314150304</v>
      </c>
      <c r="I7" s="72">
        <v>1119146.78169287</v>
      </c>
      <c r="J7" s="72">
        <v>1095513.5110116345</v>
      </c>
      <c r="K7" s="72">
        <v>1053686.1581963557</v>
      </c>
      <c r="L7" s="72">
        <v>1045707.1844238586</v>
      </c>
      <c r="M7" s="72">
        <v>1037971.1919109548</v>
      </c>
      <c r="N7" s="72">
        <v>1004086.6923637989</v>
      </c>
      <c r="O7" s="72">
        <v>996863.12964590837</v>
      </c>
      <c r="P7" s="72">
        <v>1008604.2982839684</v>
      </c>
      <c r="Q7" s="72">
        <v>1026737.0115382615</v>
      </c>
      <c r="R7" s="72">
        <v>1051335.2868762421</v>
      </c>
      <c r="S7" s="72">
        <v>1071623.648748704</v>
      </c>
      <c r="T7" s="72">
        <v>1078833.2148951495</v>
      </c>
      <c r="U7" s="72">
        <v>1080853.1559951687</v>
      </c>
      <c r="V7" s="72">
        <v>1078299.779158802</v>
      </c>
      <c r="W7" s="72">
        <v>1071574.5466100231</v>
      </c>
      <c r="X7" s="72">
        <v>1063539.6326474524</v>
      </c>
      <c r="Y7" s="72">
        <v>1053975.677704704</v>
      </c>
      <c r="Z7" s="72">
        <v>1044005.6605892408</v>
      </c>
      <c r="AA7" s="72">
        <v>1035031.1254624792</v>
      </c>
      <c r="AB7" s="72">
        <v>1027830.418827487</v>
      </c>
      <c r="AC7" s="72">
        <v>1022114.7602126772</v>
      </c>
      <c r="AD7" s="72">
        <v>1018364.5486367476</v>
      </c>
      <c r="AE7" s="72">
        <v>1015320.3753262111</v>
      </c>
      <c r="AF7" s="72">
        <v>1012608.7261872311</v>
      </c>
      <c r="AG7" s="72">
        <v>1010009.8237881581</v>
      </c>
      <c r="AH7" s="72">
        <v>1006708.6123217932</v>
      </c>
      <c r="AI7" s="72">
        <v>1002432.6050396705</v>
      </c>
      <c r="AJ7" s="72">
        <v>997131.88669330196</v>
      </c>
      <c r="AK7" s="72">
        <v>991033.00237472774</v>
      </c>
      <c r="AL7" s="72">
        <v>984412.03757663758</v>
      </c>
      <c r="AM7" s="72">
        <v>976742.51096026937</v>
      </c>
      <c r="AN7" s="72">
        <v>968816.93613649218</v>
      </c>
      <c r="AO7" s="72">
        <v>959931.38150963548</v>
      </c>
      <c r="AP7" s="72">
        <v>950768.4583610862</v>
      </c>
      <c r="AQ7" s="72">
        <v>941876.62698043138</v>
      </c>
      <c r="AR7" s="72">
        <v>932690.54686728329</v>
      </c>
      <c r="AS7" s="72">
        <v>923373.72276160459</v>
      </c>
      <c r="AT7" s="72">
        <v>913715.61604657816</v>
      </c>
      <c r="AU7" s="72">
        <v>904768.97895461146</v>
      </c>
      <c r="AV7" s="72">
        <v>895570.43042218592</v>
      </c>
      <c r="AW7" s="72">
        <v>885197.68399398925</v>
      </c>
      <c r="AX7" s="72">
        <v>875632.97942277149</v>
      </c>
      <c r="AY7" s="72">
        <v>864736.34293272079</v>
      </c>
      <c r="AZ7" s="72">
        <v>853676.25727932691</v>
      </c>
    </row>
    <row r="8" spans="1:52" outlineLevel="1" x14ac:dyDescent="0.3">
      <c r="A8" s="67" t="s">
        <v>83</v>
      </c>
      <c r="B8" s="68">
        <v>1572985.9424885891</v>
      </c>
      <c r="C8" s="68">
        <v>1602787.1278512049</v>
      </c>
      <c r="D8" s="68">
        <v>1626384.2802985422</v>
      </c>
      <c r="E8" s="68">
        <v>1679004.6306665926</v>
      </c>
      <c r="F8" s="68">
        <v>1670790.1091977565</v>
      </c>
      <c r="G8" s="68">
        <v>1663617.6119478133</v>
      </c>
      <c r="H8" s="68">
        <v>1690744.6106871131</v>
      </c>
      <c r="I8" s="68">
        <v>1699782.5360136956</v>
      </c>
      <c r="J8" s="68">
        <v>1620530.1698425829</v>
      </c>
      <c r="K8" s="68">
        <v>1477677.0245143489</v>
      </c>
      <c r="L8" s="68">
        <v>1518000.8122004266</v>
      </c>
      <c r="M8" s="68">
        <v>1488500.6182686239</v>
      </c>
      <c r="N8" s="68">
        <v>1488943.6379177566</v>
      </c>
      <c r="O8" s="68">
        <v>1404470.7052052435</v>
      </c>
      <c r="P8" s="68">
        <v>1313572.873635682</v>
      </c>
      <c r="Q8" s="68">
        <v>1311854.2617280625</v>
      </c>
      <c r="R8" s="68">
        <v>1254305.0196618126</v>
      </c>
      <c r="S8" s="68">
        <v>1234191.0149883099</v>
      </c>
      <c r="T8" s="68">
        <v>1177506.7596164399</v>
      </c>
      <c r="U8" s="68">
        <v>1126615.2995983497</v>
      </c>
      <c r="V8" s="68">
        <v>1078697.1877798005</v>
      </c>
      <c r="W8" s="68">
        <v>1060858.8587672275</v>
      </c>
      <c r="X8" s="68">
        <v>1055091.7654279526</v>
      </c>
      <c r="Y8" s="68">
        <v>1052339.2065545835</v>
      </c>
      <c r="Z8" s="68">
        <v>1029979.1057683728</v>
      </c>
      <c r="AA8" s="68">
        <v>1007383.9237623687</v>
      </c>
      <c r="AB8" s="68">
        <v>991920.18705388368</v>
      </c>
      <c r="AC8" s="68">
        <v>964454.37513454282</v>
      </c>
      <c r="AD8" s="68">
        <v>960196.65082144749</v>
      </c>
      <c r="AE8" s="68">
        <v>931710.45481670042</v>
      </c>
      <c r="AF8" s="68">
        <v>890232.05953451525</v>
      </c>
      <c r="AG8" s="68">
        <v>854313.3587067161</v>
      </c>
      <c r="AH8" s="68">
        <v>816517.08502426278</v>
      </c>
      <c r="AI8" s="68">
        <v>789963.27534537239</v>
      </c>
      <c r="AJ8" s="68">
        <v>749106.44937825773</v>
      </c>
      <c r="AK8" s="68">
        <v>724770.45774694905</v>
      </c>
      <c r="AL8" s="68">
        <v>699074.46793886984</v>
      </c>
      <c r="AM8" s="68">
        <v>663904.25942486734</v>
      </c>
      <c r="AN8" s="68">
        <v>641154.9805557254</v>
      </c>
      <c r="AO8" s="68">
        <v>613518.29933868593</v>
      </c>
      <c r="AP8" s="68">
        <v>585147.29139800416</v>
      </c>
      <c r="AQ8" s="68">
        <v>560994.31713505799</v>
      </c>
      <c r="AR8" s="68">
        <v>538493.83370278415</v>
      </c>
      <c r="AS8" s="68">
        <v>516093.55656288844</v>
      </c>
      <c r="AT8" s="68">
        <v>488821.94704326999</v>
      </c>
      <c r="AU8" s="68">
        <v>455389.57044717896</v>
      </c>
      <c r="AV8" s="68">
        <v>431571.53562871832</v>
      </c>
      <c r="AW8" s="68">
        <v>408973.4494314061</v>
      </c>
      <c r="AX8" s="68">
        <v>384400.41729276982</v>
      </c>
      <c r="AY8" s="68">
        <v>365682.03817399091</v>
      </c>
      <c r="AZ8" s="68">
        <v>342546.78751137259</v>
      </c>
    </row>
    <row r="9" spans="1:52" outlineLevel="1" x14ac:dyDescent="0.3">
      <c r="A9" s="71" t="s">
        <v>84</v>
      </c>
      <c r="B9" s="72">
        <v>1347419.8828657591</v>
      </c>
      <c r="C9" s="72">
        <v>1376873.8577290324</v>
      </c>
      <c r="D9" s="72">
        <v>1401695.4393630519</v>
      </c>
      <c r="E9" s="72">
        <v>1448974.2390547274</v>
      </c>
      <c r="F9" s="72">
        <v>1444151.2795006156</v>
      </c>
      <c r="G9" s="72">
        <v>1438581.8447194821</v>
      </c>
      <c r="H9" s="72">
        <v>1471323.2455401316</v>
      </c>
      <c r="I9" s="72">
        <v>1481865.863028039</v>
      </c>
      <c r="J9" s="72">
        <v>1402666.0230736507</v>
      </c>
      <c r="K9" s="72">
        <v>1274829.5501116738</v>
      </c>
      <c r="L9" s="72">
        <v>1306633.5250447064</v>
      </c>
      <c r="M9" s="72">
        <v>1288545.3739088045</v>
      </c>
      <c r="N9" s="72">
        <v>1288527.3476821284</v>
      </c>
      <c r="O9" s="72">
        <v>1215773.0813057157</v>
      </c>
      <c r="P9" s="72">
        <v>1132866.766631505</v>
      </c>
      <c r="Q9" s="72">
        <v>1124403.1038695213</v>
      </c>
      <c r="R9" s="72">
        <v>1063030.202681683</v>
      </c>
      <c r="S9" s="72">
        <v>1041074.315150392</v>
      </c>
      <c r="T9" s="72">
        <v>987527.23569197813</v>
      </c>
      <c r="U9" s="72">
        <v>939805.32701740053</v>
      </c>
      <c r="V9" s="72">
        <v>894354.17378365679</v>
      </c>
      <c r="W9" s="72">
        <v>876382.99677831982</v>
      </c>
      <c r="X9" s="72">
        <v>872576.76228052529</v>
      </c>
      <c r="Y9" s="72">
        <v>873249.94511109579</v>
      </c>
      <c r="Z9" s="72">
        <v>852583.06903991115</v>
      </c>
      <c r="AA9" s="72">
        <v>831122.32691506401</v>
      </c>
      <c r="AB9" s="72">
        <v>817090.09637464839</v>
      </c>
      <c r="AC9" s="72">
        <v>790970.23257790832</v>
      </c>
      <c r="AD9" s="72">
        <v>786808.04317966092</v>
      </c>
      <c r="AE9" s="72">
        <v>760275.68746836251</v>
      </c>
      <c r="AF9" s="72">
        <v>721415.13157790864</v>
      </c>
      <c r="AG9" s="72">
        <v>686825.82193383528</v>
      </c>
      <c r="AH9" s="72">
        <v>651486.38798723987</v>
      </c>
      <c r="AI9" s="72">
        <v>627745.15237418213</v>
      </c>
      <c r="AJ9" s="72">
        <v>589470.65658254735</v>
      </c>
      <c r="AK9" s="72">
        <v>567167.14592731418</v>
      </c>
      <c r="AL9" s="72">
        <v>542394.40827173064</v>
      </c>
      <c r="AM9" s="72">
        <v>508993.66474511829</v>
      </c>
      <c r="AN9" s="72">
        <v>488022.55420407798</v>
      </c>
      <c r="AO9" s="72">
        <v>462624.30642809847</v>
      </c>
      <c r="AP9" s="72">
        <v>435793.65142836364</v>
      </c>
      <c r="AQ9" s="72">
        <v>412875.05144638603</v>
      </c>
      <c r="AR9" s="72">
        <v>392631.49238212669</v>
      </c>
      <c r="AS9" s="72">
        <v>373674.1312324605</v>
      </c>
      <c r="AT9" s="72">
        <v>348751.01252694917</v>
      </c>
      <c r="AU9" s="72">
        <v>316632.61335135839</v>
      </c>
      <c r="AV9" s="72">
        <v>294821.75162234664</v>
      </c>
      <c r="AW9" s="72">
        <v>274801.70562340977</v>
      </c>
      <c r="AX9" s="72">
        <v>252060.32044827187</v>
      </c>
      <c r="AY9" s="72">
        <v>235494.55059161744</v>
      </c>
      <c r="AZ9" s="72">
        <v>214638.34840939753</v>
      </c>
    </row>
    <row r="10" spans="1:52" outlineLevel="1" x14ac:dyDescent="0.3">
      <c r="A10" s="71" t="s">
        <v>85</v>
      </c>
      <c r="B10" s="72">
        <v>52829.605006685175</v>
      </c>
      <c r="C10" s="72">
        <v>53852.100101682401</v>
      </c>
      <c r="D10" s="72">
        <v>51395.024963961834</v>
      </c>
      <c r="E10" s="72">
        <v>60277.964285875038</v>
      </c>
      <c r="F10" s="72">
        <v>53872.088593707653</v>
      </c>
      <c r="G10" s="72">
        <v>49453.226706066678</v>
      </c>
      <c r="H10" s="72">
        <v>46528.626646293626</v>
      </c>
      <c r="I10" s="72">
        <v>45243.646009265314</v>
      </c>
      <c r="J10" s="72">
        <v>45688.220119138343</v>
      </c>
      <c r="K10" s="72">
        <v>44896.669782710131</v>
      </c>
      <c r="L10" s="72">
        <v>51069.590948352627</v>
      </c>
      <c r="M10" s="72">
        <v>46442.206001727878</v>
      </c>
      <c r="N10" s="72">
        <v>49407.714888805807</v>
      </c>
      <c r="O10" s="72">
        <v>45829.506511344778</v>
      </c>
      <c r="P10" s="72">
        <v>42052.865372287364</v>
      </c>
      <c r="Q10" s="72">
        <v>41789.292231115607</v>
      </c>
      <c r="R10" s="72">
        <v>43825.241317881184</v>
      </c>
      <c r="S10" s="72">
        <v>44228.530320367361</v>
      </c>
      <c r="T10" s="72">
        <v>44130.015016723039</v>
      </c>
      <c r="U10" s="72">
        <v>43004.634754860323</v>
      </c>
      <c r="V10" s="72">
        <v>42429.283744861139</v>
      </c>
      <c r="W10" s="72">
        <v>43475.274250884875</v>
      </c>
      <c r="X10" s="72">
        <v>43595.933736756218</v>
      </c>
      <c r="Y10" s="72">
        <v>42863.689779699947</v>
      </c>
      <c r="Z10" s="72">
        <v>43381.432818263878</v>
      </c>
      <c r="AA10" s="72">
        <v>43634.318536520695</v>
      </c>
      <c r="AB10" s="72">
        <v>43446.839072494156</v>
      </c>
      <c r="AC10" s="72">
        <v>43833.207647372437</v>
      </c>
      <c r="AD10" s="72">
        <v>44988.980153781296</v>
      </c>
      <c r="AE10" s="72">
        <v>44571.28316247194</v>
      </c>
      <c r="AF10" s="72">
        <v>44178.677372144302</v>
      </c>
      <c r="AG10" s="72">
        <v>44208.051043878477</v>
      </c>
      <c r="AH10" s="72">
        <v>43835.810320220102</v>
      </c>
      <c r="AI10" s="72">
        <v>43138.267365687898</v>
      </c>
      <c r="AJ10" s="72">
        <v>42552.907693443274</v>
      </c>
      <c r="AK10" s="72">
        <v>42549.084301367177</v>
      </c>
      <c r="AL10" s="72">
        <v>42552.814723798961</v>
      </c>
      <c r="AM10" s="72">
        <v>42489.076556815722</v>
      </c>
      <c r="AN10" s="72">
        <v>42449.324839735527</v>
      </c>
      <c r="AO10" s="72">
        <v>42324.022586896972</v>
      </c>
      <c r="AP10" s="72">
        <v>42279.552809868503</v>
      </c>
      <c r="AQ10" s="72">
        <v>42797.190761751648</v>
      </c>
      <c r="AR10" s="72">
        <v>42761.614256562876</v>
      </c>
      <c r="AS10" s="72">
        <v>42597.459295187939</v>
      </c>
      <c r="AT10" s="72">
        <v>42391.397040996264</v>
      </c>
      <c r="AU10" s="72">
        <v>42418.886761068658</v>
      </c>
      <c r="AV10" s="72">
        <v>42154.175952296631</v>
      </c>
      <c r="AW10" s="72">
        <v>41867.25029566796</v>
      </c>
      <c r="AX10" s="72">
        <v>41759.098821802778</v>
      </c>
      <c r="AY10" s="72">
        <v>41623.954963543481</v>
      </c>
      <c r="AZ10" s="72">
        <v>41425.344643916127</v>
      </c>
    </row>
    <row r="11" spans="1:52" outlineLevel="1" x14ac:dyDescent="0.3">
      <c r="A11" s="73" t="s">
        <v>86</v>
      </c>
      <c r="B11" s="74">
        <v>172736.45461614474</v>
      </c>
      <c r="C11" s="74">
        <v>172061.17002049019</v>
      </c>
      <c r="D11" s="74">
        <v>173293.81597152853</v>
      </c>
      <c r="E11" s="74">
        <v>169752.42732599034</v>
      </c>
      <c r="F11" s="74">
        <v>172766.74110343339</v>
      </c>
      <c r="G11" s="74">
        <v>175582.54052226449</v>
      </c>
      <c r="H11" s="74">
        <v>172892.73850068802</v>
      </c>
      <c r="I11" s="74">
        <v>172673.02697639141</v>
      </c>
      <c r="J11" s="74">
        <v>172175.92664979395</v>
      </c>
      <c r="K11" s="74">
        <v>157950.80461996517</v>
      </c>
      <c r="L11" s="74">
        <v>160297.69620736752</v>
      </c>
      <c r="M11" s="74">
        <v>153513.03835809161</v>
      </c>
      <c r="N11" s="74">
        <v>151008.57534682247</v>
      </c>
      <c r="O11" s="74">
        <v>142868.1173881829</v>
      </c>
      <c r="P11" s="74">
        <v>138653.24163188972</v>
      </c>
      <c r="Q11" s="74">
        <v>145661.86562742566</v>
      </c>
      <c r="R11" s="74">
        <v>147449.57566224821</v>
      </c>
      <c r="S11" s="74">
        <v>148888.1695175507</v>
      </c>
      <c r="T11" s="74">
        <v>145849.50890773872</v>
      </c>
      <c r="U11" s="74">
        <v>143805.33782608891</v>
      </c>
      <c r="V11" s="74">
        <v>141913.73025128266</v>
      </c>
      <c r="W11" s="74">
        <v>141000.58773802288</v>
      </c>
      <c r="X11" s="74">
        <v>138919.06941067119</v>
      </c>
      <c r="Y11" s="74">
        <v>136225.57166378773</v>
      </c>
      <c r="Z11" s="74">
        <v>134014.60391019779</v>
      </c>
      <c r="AA11" s="74">
        <v>132627.27831078402</v>
      </c>
      <c r="AB11" s="74">
        <v>131383.25160674108</v>
      </c>
      <c r="AC11" s="74">
        <v>129650.93490926217</v>
      </c>
      <c r="AD11" s="74">
        <v>128399.62748800535</v>
      </c>
      <c r="AE11" s="74">
        <v>126863.48418586595</v>
      </c>
      <c r="AF11" s="74">
        <v>124638.25058446225</v>
      </c>
      <c r="AG11" s="74">
        <v>123279.48572900241</v>
      </c>
      <c r="AH11" s="74">
        <v>121194.88671680284</v>
      </c>
      <c r="AI11" s="74">
        <v>119079.85560550237</v>
      </c>
      <c r="AJ11" s="74">
        <v>117082.8851022671</v>
      </c>
      <c r="AK11" s="74">
        <v>115054.22751826773</v>
      </c>
      <c r="AL11" s="74">
        <v>114127.24494334018</v>
      </c>
      <c r="AM11" s="74">
        <v>112421.5181229334</v>
      </c>
      <c r="AN11" s="74">
        <v>110683.10151191179</v>
      </c>
      <c r="AO11" s="74">
        <v>108569.9703236905</v>
      </c>
      <c r="AP11" s="74">
        <v>107074.08715977203</v>
      </c>
      <c r="AQ11" s="74">
        <v>105322.07492692032</v>
      </c>
      <c r="AR11" s="74">
        <v>103100.72706409458</v>
      </c>
      <c r="AS11" s="74">
        <v>99821.966035239951</v>
      </c>
      <c r="AT11" s="74">
        <v>97679.5374753246</v>
      </c>
      <c r="AU11" s="74">
        <v>96338.070334751901</v>
      </c>
      <c r="AV11" s="74">
        <v>94595.60805407507</v>
      </c>
      <c r="AW11" s="74">
        <v>92304.493512328365</v>
      </c>
      <c r="AX11" s="74">
        <v>90580.998022695203</v>
      </c>
      <c r="AY11" s="74">
        <v>88563.53261883001</v>
      </c>
      <c r="AZ11" s="74">
        <v>86483.094458058942</v>
      </c>
    </row>
    <row r="12" spans="1:52" outlineLevel="1" x14ac:dyDescent="0.3">
      <c r="A12" s="67" t="s">
        <v>87</v>
      </c>
      <c r="B12" s="68">
        <v>285886.05743519269</v>
      </c>
      <c r="C12" s="68">
        <v>274498.63110952562</v>
      </c>
      <c r="D12" s="68">
        <v>271085.25568510068</v>
      </c>
      <c r="E12" s="68">
        <v>277676.94408106734</v>
      </c>
      <c r="F12" s="68">
        <v>291001.75500228733</v>
      </c>
      <c r="G12" s="68">
        <v>297037.21695350023</v>
      </c>
      <c r="H12" s="68">
        <v>297604.25703988533</v>
      </c>
      <c r="I12" s="68">
        <v>312852.80854011548</v>
      </c>
      <c r="J12" s="68">
        <v>291953.00766408269</v>
      </c>
      <c r="K12" s="68">
        <v>242499.57851200772</v>
      </c>
      <c r="L12" s="68">
        <v>256441.67333925876</v>
      </c>
      <c r="M12" s="68">
        <v>253568.89609192801</v>
      </c>
      <c r="N12" s="68">
        <v>235588.8962803515</v>
      </c>
      <c r="O12" s="68">
        <v>234518.34405762123</v>
      </c>
      <c r="P12" s="68">
        <v>239820.98685772688</v>
      </c>
      <c r="Q12" s="68">
        <v>239268.24635914655</v>
      </c>
      <c r="R12" s="68">
        <v>240566.70774567756</v>
      </c>
      <c r="S12" s="68">
        <v>243514.01812502946</v>
      </c>
      <c r="T12" s="68">
        <v>244960.45033996124</v>
      </c>
      <c r="U12" s="68">
        <v>246099.46284852357</v>
      </c>
      <c r="V12" s="68">
        <v>246903.41502990774</v>
      </c>
      <c r="W12" s="68">
        <v>248293.51025711279</v>
      </c>
      <c r="X12" s="68">
        <v>250695.0730578354</v>
      </c>
      <c r="Y12" s="68">
        <v>251398.00108042755</v>
      </c>
      <c r="Z12" s="68">
        <v>252064.36912375523</v>
      </c>
      <c r="AA12" s="68">
        <v>253615.79698975777</v>
      </c>
      <c r="AB12" s="68">
        <v>255909.20530917973</v>
      </c>
      <c r="AC12" s="68">
        <v>258340.8094569337</v>
      </c>
      <c r="AD12" s="68">
        <v>260475.18839079546</v>
      </c>
      <c r="AE12" s="68">
        <v>262657.53409139847</v>
      </c>
      <c r="AF12" s="68">
        <v>263918.83128457097</v>
      </c>
      <c r="AG12" s="68">
        <v>265019.70837680268</v>
      </c>
      <c r="AH12" s="68">
        <v>265462.00330737018</v>
      </c>
      <c r="AI12" s="68">
        <v>263929.63710495131</v>
      </c>
      <c r="AJ12" s="68">
        <v>260360.66905142681</v>
      </c>
      <c r="AK12" s="68">
        <v>255697.71184386371</v>
      </c>
      <c r="AL12" s="68">
        <v>253927.11390757008</v>
      </c>
      <c r="AM12" s="68">
        <v>246486.56045127279</v>
      </c>
      <c r="AN12" s="68">
        <v>237944.47613327423</v>
      </c>
      <c r="AO12" s="68">
        <v>230399.48387734496</v>
      </c>
      <c r="AP12" s="68">
        <v>221924.374223108</v>
      </c>
      <c r="AQ12" s="68">
        <v>217677.10971734102</v>
      </c>
      <c r="AR12" s="68">
        <v>211439.81123287423</v>
      </c>
      <c r="AS12" s="68">
        <v>205083.07453009332</v>
      </c>
      <c r="AT12" s="68">
        <v>197326.9965304487</v>
      </c>
      <c r="AU12" s="68">
        <v>196152.52874133814</v>
      </c>
      <c r="AV12" s="68">
        <v>191427.54147927603</v>
      </c>
      <c r="AW12" s="68">
        <v>176992.5828164423</v>
      </c>
      <c r="AX12" s="68">
        <v>175773.6175205594</v>
      </c>
      <c r="AY12" s="68">
        <v>166474.75439034021</v>
      </c>
      <c r="AZ12" s="68">
        <v>158740.73547676075</v>
      </c>
    </row>
    <row r="14" spans="1:52" x14ac:dyDescent="0.3">
      <c r="A14" s="76" t="s">
        <v>88</v>
      </c>
      <c r="B14" s="75">
        <v>2000</v>
      </c>
      <c r="C14" s="75">
        <v>2001</v>
      </c>
      <c r="D14" s="75">
        <v>2002</v>
      </c>
      <c r="E14" s="75">
        <v>2003</v>
      </c>
      <c r="F14" s="75">
        <v>2004</v>
      </c>
      <c r="G14" s="75">
        <v>2005</v>
      </c>
      <c r="H14" s="75">
        <v>2006</v>
      </c>
      <c r="I14" s="75">
        <v>2007</v>
      </c>
      <c r="J14" s="75">
        <v>2008</v>
      </c>
      <c r="K14" s="75">
        <v>2009</v>
      </c>
      <c r="L14" s="75">
        <v>2010</v>
      </c>
      <c r="M14" s="75">
        <v>2011</v>
      </c>
      <c r="N14" s="75">
        <v>2012</v>
      </c>
      <c r="O14" s="75">
        <v>2013</v>
      </c>
      <c r="P14" s="75">
        <v>2014</v>
      </c>
      <c r="Q14" s="75">
        <v>2015</v>
      </c>
      <c r="R14" s="75">
        <v>2016</v>
      </c>
      <c r="S14" s="75">
        <v>2017</v>
      </c>
      <c r="T14" s="75">
        <v>2018</v>
      </c>
      <c r="U14" s="75">
        <v>2019</v>
      </c>
      <c r="V14" s="75">
        <v>2020</v>
      </c>
      <c r="W14" s="75">
        <v>2021</v>
      </c>
      <c r="X14" s="75">
        <v>2022</v>
      </c>
      <c r="Y14" s="75">
        <v>2023</v>
      </c>
      <c r="Z14" s="75">
        <v>2024</v>
      </c>
      <c r="AA14" s="75">
        <v>2025</v>
      </c>
      <c r="AB14" s="75">
        <v>2026</v>
      </c>
      <c r="AC14" s="75">
        <v>2027</v>
      </c>
      <c r="AD14" s="75">
        <v>2028</v>
      </c>
      <c r="AE14" s="75">
        <v>2029</v>
      </c>
      <c r="AF14" s="75">
        <v>2030</v>
      </c>
      <c r="AG14" s="75">
        <v>2031</v>
      </c>
      <c r="AH14" s="75">
        <v>2032</v>
      </c>
      <c r="AI14" s="75">
        <v>2033</v>
      </c>
      <c r="AJ14" s="75">
        <v>2034</v>
      </c>
      <c r="AK14" s="75">
        <v>2035</v>
      </c>
      <c r="AL14" s="75">
        <v>2036</v>
      </c>
      <c r="AM14" s="75">
        <v>2037</v>
      </c>
      <c r="AN14" s="75">
        <v>2038</v>
      </c>
      <c r="AO14" s="75">
        <v>2039</v>
      </c>
      <c r="AP14" s="75">
        <v>2040</v>
      </c>
      <c r="AQ14" s="75">
        <v>2041</v>
      </c>
      <c r="AR14" s="75">
        <v>2042</v>
      </c>
      <c r="AS14" s="75">
        <v>2043</v>
      </c>
      <c r="AT14" s="75">
        <v>2044</v>
      </c>
      <c r="AU14" s="75">
        <v>2045</v>
      </c>
      <c r="AV14" s="75">
        <v>2046</v>
      </c>
      <c r="AW14" s="75">
        <v>2047</v>
      </c>
      <c r="AX14" s="75">
        <v>2048</v>
      </c>
      <c r="AY14" s="75">
        <v>2049</v>
      </c>
      <c r="AZ14" s="75">
        <v>2050</v>
      </c>
    </row>
    <row r="15" spans="1:52" hidden="1" outlineLevel="1" x14ac:dyDescent="0.3">
      <c r="A15" s="65" t="s">
        <v>80</v>
      </c>
      <c r="B15" s="66">
        <v>595797.25877590897</v>
      </c>
      <c r="C15" s="66">
        <v>606115.6182253533</v>
      </c>
      <c r="D15" s="66">
        <v>593385.46981149947</v>
      </c>
      <c r="E15" s="66">
        <v>609810.50683426461</v>
      </c>
      <c r="F15" s="66">
        <v>607347.53434229339</v>
      </c>
      <c r="G15" s="66">
        <v>607275.19235193392</v>
      </c>
      <c r="H15" s="66">
        <v>607224.57955297187</v>
      </c>
      <c r="I15" s="66">
        <v>598349.77789190924</v>
      </c>
      <c r="J15" s="66">
        <v>583840.23148748302</v>
      </c>
      <c r="K15" s="66">
        <v>526006.96582683292</v>
      </c>
      <c r="L15" s="66">
        <v>542322.14966836432</v>
      </c>
      <c r="M15" s="66">
        <v>503714.52533081512</v>
      </c>
      <c r="N15" s="66">
        <v>528034.83365557611</v>
      </c>
      <c r="O15" s="66">
        <v>515657.74622635311</v>
      </c>
      <c r="P15" s="66">
        <v>474733.83253598923</v>
      </c>
      <c r="Q15" s="66">
        <v>455661.76541940216</v>
      </c>
      <c r="R15" s="66">
        <v>450275.61397289287</v>
      </c>
      <c r="S15" s="66">
        <v>437520.98489599471</v>
      </c>
      <c r="T15" s="66">
        <v>418449.16710178799</v>
      </c>
      <c r="U15" s="66">
        <v>411404.78690799396</v>
      </c>
      <c r="V15" s="66">
        <v>405367.65722363058</v>
      </c>
      <c r="W15" s="66">
        <v>403863.16079898691</v>
      </c>
      <c r="X15" s="66">
        <v>390135.11134433467</v>
      </c>
      <c r="Y15" s="66">
        <v>389786.28595930128</v>
      </c>
      <c r="Z15" s="66">
        <v>385302.46607729257</v>
      </c>
      <c r="AA15" s="66">
        <v>383854.53796340502</v>
      </c>
      <c r="AB15" s="66">
        <v>375653.19215596025</v>
      </c>
      <c r="AC15" s="66">
        <v>369915.04569392849</v>
      </c>
      <c r="AD15" s="66">
        <v>373549.78929907159</v>
      </c>
      <c r="AE15" s="66">
        <v>372764.34985467745</v>
      </c>
      <c r="AF15" s="66">
        <v>378891.31651889015</v>
      </c>
      <c r="AG15" s="66">
        <v>377296.22205696587</v>
      </c>
      <c r="AH15" s="66">
        <v>373181.61726002651</v>
      </c>
      <c r="AI15" s="66">
        <v>368086.03834008519</v>
      </c>
      <c r="AJ15" s="66">
        <v>362091.52154638898</v>
      </c>
      <c r="AK15" s="66">
        <v>358693.54269258957</v>
      </c>
      <c r="AL15" s="66">
        <v>351236.70032694266</v>
      </c>
      <c r="AM15" s="66">
        <v>346522.75895826169</v>
      </c>
      <c r="AN15" s="66">
        <v>343091.37627049227</v>
      </c>
      <c r="AO15" s="66">
        <v>339330.66657783429</v>
      </c>
      <c r="AP15" s="66">
        <v>335646.24601669353</v>
      </c>
      <c r="AQ15" s="66">
        <v>332301.81930990954</v>
      </c>
      <c r="AR15" s="66">
        <v>328804.76090769609</v>
      </c>
      <c r="AS15" s="66">
        <v>323103.20925711346</v>
      </c>
      <c r="AT15" s="66">
        <v>313802.15244085394</v>
      </c>
      <c r="AU15" s="66">
        <v>302103.58831129374</v>
      </c>
      <c r="AV15" s="66">
        <v>300386.93568631803</v>
      </c>
      <c r="AW15" s="66">
        <v>293184.29216720181</v>
      </c>
      <c r="AX15" s="66">
        <v>285473.98371241731</v>
      </c>
      <c r="AY15" s="66">
        <v>280849.45783466299</v>
      </c>
      <c r="AZ15" s="66">
        <v>276415.99173042411</v>
      </c>
    </row>
    <row r="16" spans="1:52" hidden="1" outlineLevel="1" x14ac:dyDescent="0.3">
      <c r="A16" s="67" t="s">
        <v>81</v>
      </c>
      <c r="B16" s="68">
        <v>343094.67916907888</v>
      </c>
      <c r="C16" s="68">
        <v>345186.64537223947</v>
      </c>
      <c r="D16" s="68">
        <v>333454.75826353941</v>
      </c>
      <c r="E16" s="68">
        <v>337131.53950123268</v>
      </c>
      <c r="F16" s="68">
        <v>342273.07136964594</v>
      </c>
      <c r="G16" s="68">
        <v>339297.32687945035</v>
      </c>
      <c r="H16" s="68">
        <v>335841.69940052356</v>
      </c>
      <c r="I16" s="68">
        <v>331109.78789486899</v>
      </c>
      <c r="J16" s="68">
        <v>326085.69440185209</v>
      </c>
      <c r="K16" s="68">
        <v>300177.86698327714</v>
      </c>
      <c r="L16" s="68">
        <v>310667.03154522355</v>
      </c>
      <c r="M16" s="68">
        <v>285073.93361538858</v>
      </c>
      <c r="N16" s="68">
        <v>294409.69245502673</v>
      </c>
      <c r="O16" s="68">
        <v>296953.46413242747</v>
      </c>
      <c r="P16" s="68">
        <v>282960.62218581408</v>
      </c>
      <c r="Q16" s="68">
        <v>285960.94207190088</v>
      </c>
      <c r="R16" s="68">
        <v>286798.78340018704</v>
      </c>
      <c r="S16" s="68">
        <v>285345.46666641213</v>
      </c>
      <c r="T16" s="68">
        <v>283499.28073063458</v>
      </c>
      <c r="U16" s="68">
        <v>280544.39039747388</v>
      </c>
      <c r="V16" s="68">
        <v>277949.23555241752</v>
      </c>
      <c r="W16" s="68">
        <v>276444.63711741747</v>
      </c>
      <c r="X16" s="68">
        <v>274921.89406988758</v>
      </c>
      <c r="Y16" s="68">
        <v>271398.50284409575</v>
      </c>
      <c r="Z16" s="68">
        <v>268556.59900856589</v>
      </c>
      <c r="AA16" s="68">
        <v>266986.51648042392</v>
      </c>
      <c r="AB16" s="68">
        <v>266345.55867730291</v>
      </c>
      <c r="AC16" s="68">
        <v>266092.85334899341</v>
      </c>
      <c r="AD16" s="68">
        <v>265758.75711813284</v>
      </c>
      <c r="AE16" s="68">
        <v>266127.69001427141</v>
      </c>
      <c r="AF16" s="68">
        <v>266571.59614158125</v>
      </c>
      <c r="AG16" s="68">
        <v>267398.71768806875</v>
      </c>
      <c r="AH16" s="68">
        <v>266627.31223608332</v>
      </c>
      <c r="AI16" s="68">
        <v>265566.78308194998</v>
      </c>
      <c r="AJ16" s="68">
        <v>264327.9879105062</v>
      </c>
      <c r="AK16" s="68">
        <v>261925.17521024914</v>
      </c>
      <c r="AL16" s="68">
        <v>260570.74320253939</v>
      </c>
      <c r="AM16" s="68">
        <v>258596.86340774014</v>
      </c>
      <c r="AN16" s="68">
        <v>256810.52466542291</v>
      </c>
      <c r="AO16" s="68">
        <v>254666.94183038367</v>
      </c>
      <c r="AP16" s="68">
        <v>252458.00840760247</v>
      </c>
      <c r="AQ16" s="68">
        <v>250223.73998019373</v>
      </c>
      <c r="AR16" s="68">
        <v>248175.9175773609</v>
      </c>
      <c r="AS16" s="68">
        <v>245029.4327226716</v>
      </c>
      <c r="AT16" s="68">
        <v>241941.35462123272</v>
      </c>
      <c r="AU16" s="68">
        <v>239856.61192674699</v>
      </c>
      <c r="AV16" s="68">
        <v>237887.31082833902</v>
      </c>
      <c r="AW16" s="68">
        <v>235283.62845321427</v>
      </c>
      <c r="AX16" s="68">
        <v>232637.48922175338</v>
      </c>
      <c r="AY16" s="68">
        <v>229661.4207471695</v>
      </c>
      <c r="AZ16" s="68">
        <v>226705.54357545183</v>
      </c>
    </row>
    <row r="17" spans="1:52" hidden="1" outlineLevel="1" x14ac:dyDescent="0.3">
      <c r="A17" s="69" t="s">
        <v>14</v>
      </c>
      <c r="B17" s="70">
        <v>77294.555732952926</v>
      </c>
      <c r="C17" s="70">
        <v>77831.760834822489</v>
      </c>
      <c r="D17" s="70">
        <v>71600.405991865991</v>
      </c>
      <c r="E17" s="70">
        <v>73313.313686730398</v>
      </c>
      <c r="F17" s="70">
        <v>70269.933651051324</v>
      </c>
      <c r="G17" s="70">
        <v>67355.32297906137</v>
      </c>
      <c r="H17" s="70">
        <v>66908.47473257489</v>
      </c>
      <c r="I17" s="70">
        <v>66168.452823906002</v>
      </c>
      <c r="J17" s="70">
        <v>61475.243289566599</v>
      </c>
      <c r="K17" s="70">
        <v>49207.60150730177</v>
      </c>
      <c r="L17" s="70">
        <v>51739.288226008939</v>
      </c>
      <c r="M17" s="70">
        <v>46381.088978508225</v>
      </c>
      <c r="N17" s="70">
        <v>47174.521666015215</v>
      </c>
      <c r="O17" s="70">
        <v>50141.416904762285</v>
      </c>
      <c r="P17" s="70">
        <v>50805.766485157874</v>
      </c>
      <c r="Q17" s="70">
        <v>48140.805002298825</v>
      </c>
      <c r="R17" s="70">
        <v>43156.253558367585</v>
      </c>
      <c r="S17" s="70">
        <v>42948.330600913308</v>
      </c>
      <c r="T17" s="70">
        <v>41793.913208191676</v>
      </c>
      <c r="U17" s="70">
        <v>40858.918370544467</v>
      </c>
      <c r="V17" s="70">
        <v>40458.760562262891</v>
      </c>
      <c r="W17" s="70">
        <v>40522.892157196606</v>
      </c>
      <c r="X17" s="70">
        <v>40608.800819549477</v>
      </c>
      <c r="Y17" s="70">
        <v>39586.330218788513</v>
      </c>
      <c r="Z17" s="70">
        <v>38946.957093816738</v>
      </c>
      <c r="AA17" s="70">
        <v>39098.304602423697</v>
      </c>
      <c r="AB17" s="70">
        <v>39537.017152552944</v>
      </c>
      <c r="AC17" s="70">
        <v>39997.341569676835</v>
      </c>
      <c r="AD17" s="70">
        <v>39703.610464248515</v>
      </c>
      <c r="AE17" s="70">
        <v>39746.026712940155</v>
      </c>
      <c r="AF17" s="70">
        <v>39810.656422044165</v>
      </c>
      <c r="AG17" s="70">
        <v>40155.916367078447</v>
      </c>
      <c r="AH17" s="70">
        <v>39801.300670216369</v>
      </c>
      <c r="AI17" s="70">
        <v>39263.429329438775</v>
      </c>
      <c r="AJ17" s="70">
        <v>38865.421874222127</v>
      </c>
      <c r="AK17" s="70">
        <v>37703.812729941412</v>
      </c>
      <c r="AL17" s="70">
        <v>37775.119621607068</v>
      </c>
      <c r="AM17" s="70">
        <v>37315.486136776315</v>
      </c>
      <c r="AN17" s="70">
        <v>36833.211847122751</v>
      </c>
      <c r="AO17" s="70">
        <v>36429.628927332713</v>
      </c>
      <c r="AP17" s="70">
        <v>36052.979231618941</v>
      </c>
      <c r="AQ17" s="70">
        <v>35564.327914664551</v>
      </c>
      <c r="AR17" s="70">
        <v>35392.816518764666</v>
      </c>
      <c r="AS17" s="70">
        <v>34221.128770170959</v>
      </c>
      <c r="AT17" s="70">
        <v>33192.994372552392</v>
      </c>
      <c r="AU17" s="70">
        <v>32952.247639845387</v>
      </c>
      <c r="AV17" s="70">
        <v>32769.237812628082</v>
      </c>
      <c r="AW17" s="70">
        <v>32311.470889942808</v>
      </c>
      <c r="AX17" s="70">
        <v>31546.177146836897</v>
      </c>
      <c r="AY17" s="70">
        <v>30866.822760889962</v>
      </c>
      <c r="AZ17" s="70">
        <v>30357.981520514542</v>
      </c>
    </row>
    <row r="18" spans="1:52" hidden="1" outlineLevel="1" x14ac:dyDescent="0.3">
      <c r="A18" s="71" t="s">
        <v>44</v>
      </c>
      <c r="B18" s="72">
        <v>82481.851309292106</v>
      </c>
      <c r="C18" s="72">
        <v>84707.490528187234</v>
      </c>
      <c r="D18" s="72">
        <v>82622.335482267721</v>
      </c>
      <c r="E18" s="72">
        <v>83315.759518219653</v>
      </c>
      <c r="F18" s="72">
        <v>85045.45308559257</v>
      </c>
      <c r="G18" s="72">
        <v>80768.675673967737</v>
      </c>
      <c r="H18" s="72">
        <v>78284.427006762751</v>
      </c>
      <c r="I18" s="72">
        <v>74843.937381388954</v>
      </c>
      <c r="J18" s="72">
        <v>76701.356087484179</v>
      </c>
      <c r="K18" s="72">
        <v>73830.796962203138</v>
      </c>
      <c r="L18" s="72">
        <v>83384.050685944298</v>
      </c>
      <c r="M18" s="72">
        <v>63674.168072667737</v>
      </c>
      <c r="N18" s="72">
        <v>72996.332487823645</v>
      </c>
      <c r="O18" s="72">
        <v>73162.122060559021</v>
      </c>
      <c r="P18" s="72">
        <v>59988.323871010973</v>
      </c>
      <c r="Q18" s="72">
        <v>62344.828005637421</v>
      </c>
      <c r="R18" s="72">
        <v>64526.491181259931</v>
      </c>
      <c r="S18" s="72">
        <v>61593.947548371783</v>
      </c>
      <c r="T18" s="72">
        <v>60970.196059123547</v>
      </c>
      <c r="U18" s="72">
        <v>60201.41205852772</v>
      </c>
      <c r="V18" s="72">
        <v>59458.461546805775</v>
      </c>
      <c r="W18" s="72">
        <v>59179.252873446509</v>
      </c>
      <c r="X18" s="72">
        <v>58923.822986061386</v>
      </c>
      <c r="Y18" s="72">
        <v>58168.540888070827</v>
      </c>
      <c r="Z18" s="72">
        <v>58088.446297556497</v>
      </c>
      <c r="AA18" s="72">
        <v>57624.053541479967</v>
      </c>
      <c r="AB18" s="72">
        <v>57399.690432907293</v>
      </c>
      <c r="AC18" s="72">
        <v>57375.881069746778</v>
      </c>
      <c r="AD18" s="72">
        <v>57555.385982175954</v>
      </c>
      <c r="AE18" s="72">
        <v>58124.076310767559</v>
      </c>
      <c r="AF18" s="72">
        <v>58812.947811559941</v>
      </c>
      <c r="AG18" s="72">
        <v>59257.317615925363</v>
      </c>
      <c r="AH18" s="72">
        <v>59272.674298572245</v>
      </c>
      <c r="AI18" s="72">
        <v>59314.599609098819</v>
      </c>
      <c r="AJ18" s="72">
        <v>59291.497049087695</v>
      </c>
      <c r="AK18" s="72">
        <v>59189.151938568772</v>
      </c>
      <c r="AL18" s="72">
        <v>58950.884291547176</v>
      </c>
      <c r="AM18" s="72">
        <v>58698.409291760312</v>
      </c>
      <c r="AN18" s="72">
        <v>58577.334400112974</v>
      </c>
      <c r="AO18" s="72">
        <v>58309.297562487489</v>
      </c>
      <c r="AP18" s="72">
        <v>58023.491237831215</v>
      </c>
      <c r="AQ18" s="72">
        <v>57680.460473321436</v>
      </c>
      <c r="AR18" s="72">
        <v>57309.526337785086</v>
      </c>
      <c r="AS18" s="72">
        <v>56909.731107410815</v>
      </c>
      <c r="AT18" s="72">
        <v>56486.882976883411</v>
      </c>
      <c r="AU18" s="72">
        <v>56087.92020541885</v>
      </c>
      <c r="AV18" s="72">
        <v>55709.922946749357</v>
      </c>
      <c r="AW18" s="72">
        <v>55260.735222413605</v>
      </c>
      <c r="AX18" s="72">
        <v>54852.238469406991</v>
      </c>
      <c r="AY18" s="72">
        <v>54353.481089584158</v>
      </c>
      <c r="AZ18" s="72">
        <v>53808.421716576777</v>
      </c>
    </row>
    <row r="19" spans="1:52" hidden="1" outlineLevel="1" x14ac:dyDescent="0.3">
      <c r="A19" s="71" t="s">
        <v>82</v>
      </c>
      <c r="B19" s="72">
        <v>27209.010428776553</v>
      </c>
      <c r="C19" s="72">
        <v>28191.08947653932</v>
      </c>
      <c r="D19" s="72">
        <v>23777.239836810422</v>
      </c>
      <c r="E19" s="72">
        <v>22953.903840476793</v>
      </c>
      <c r="F19" s="72">
        <v>25047.285423371595</v>
      </c>
      <c r="G19" s="72">
        <v>25549.702441316913</v>
      </c>
      <c r="H19" s="72">
        <v>22951.327875644703</v>
      </c>
      <c r="I19" s="72">
        <v>21796.991269058599</v>
      </c>
      <c r="J19" s="72">
        <v>27555.958193682945</v>
      </c>
      <c r="K19" s="72">
        <v>23271.442380936976</v>
      </c>
      <c r="L19" s="72">
        <v>24735.392168051476</v>
      </c>
      <c r="M19" s="72">
        <v>24101.482022132623</v>
      </c>
      <c r="N19" s="72">
        <v>24286.119103181569</v>
      </c>
      <c r="O19" s="72">
        <v>25021.404546822494</v>
      </c>
      <c r="P19" s="72">
        <v>22127.449855782957</v>
      </c>
      <c r="Q19" s="72">
        <v>22695.026566042372</v>
      </c>
      <c r="R19" s="72">
        <v>23195.700102480474</v>
      </c>
      <c r="S19" s="72">
        <v>22371.287977910571</v>
      </c>
      <c r="T19" s="72">
        <v>21876.098425815489</v>
      </c>
      <c r="U19" s="72">
        <v>20924.234392243514</v>
      </c>
      <c r="V19" s="72">
        <v>20373.007644945781</v>
      </c>
      <c r="W19" s="72">
        <v>20415.010151304039</v>
      </c>
      <c r="X19" s="72">
        <v>20570.369867181969</v>
      </c>
      <c r="Y19" s="72">
        <v>20522.257891390942</v>
      </c>
      <c r="Z19" s="72">
        <v>20020.115341366953</v>
      </c>
      <c r="AA19" s="72">
        <v>19982.749763239834</v>
      </c>
      <c r="AB19" s="72">
        <v>19846.526622759287</v>
      </c>
      <c r="AC19" s="72">
        <v>19636.746769999558</v>
      </c>
      <c r="AD19" s="72">
        <v>19755.076931736116</v>
      </c>
      <c r="AE19" s="72">
        <v>19866.235758130926</v>
      </c>
      <c r="AF19" s="72">
        <v>19986.539187168615</v>
      </c>
      <c r="AG19" s="72">
        <v>20489.601290010887</v>
      </c>
      <c r="AH19" s="72">
        <v>20594.938659216819</v>
      </c>
      <c r="AI19" s="72">
        <v>20691.448672246788</v>
      </c>
      <c r="AJ19" s="72">
        <v>20754.947298149262</v>
      </c>
      <c r="AK19" s="72">
        <v>20621.450900247033</v>
      </c>
      <c r="AL19" s="72">
        <v>20497.17269355831</v>
      </c>
      <c r="AM19" s="72">
        <v>20482.693883466854</v>
      </c>
      <c r="AN19" s="72">
        <v>20482.189833866392</v>
      </c>
      <c r="AO19" s="72">
        <v>20440.197359439655</v>
      </c>
      <c r="AP19" s="72">
        <v>20351.931433634811</v>
      </c>
      <c r="AQ19" s="72">
        <v>20362.59929716945</v>
      </c>
      <c r="AR19" s="72">
        <v>20330.607693462425</v>
      </c>
      <c r="AS19" s="72">
        <v>20261.921004466447</v>
      </c>
      <c r="AT19" s="72">
        <v>20218.62204186332</v>
      </c>
      <c r="AU19" s="72">
        <v>20154.807684363863</v>
      </c>
      <c r="AV19" s="72">
        <v>20107.12989632009</v>
      </c>
      <c r="AW19" s="72">
        <v>20022.156352989929</v>
      </c>
      <c r="AX19" s="72">
        <v>20004.865764881997</v>
      </c>
      <c r="AY19" s="72">
        <v>19955.135930042896</v>
      </c>
      <c r="AZ19" s="72">
        <v>19850.357712614034</v>
      </c>
    </row>
    <row r="20" spans="1:52" hidden="1" outlineLevel="1" x14ac:dyDescent="0.3">
      <c r="A20" s="71" t="s">
        <v>47</v>
      </c>
      <c r="B20" s="72">
        <v>156109.26169805729</v>
      </c>
      <c r="C20" s="72">
        <v>154456.30453269041</v>
      </c>
      <c r="D20" s="72">
        <v>155454.77695259525</v>
      </c>
      <c r="E20" s="72">
        <v>157548.56245580586</v>
      </c>
      <c r="F20" s="72">
        <v>161910.39920963044</v>
      </c>
      <c r="G20" s="72">
        <v>165623.62578510435</v>
      </c>
      <c r="H20" s="72">
        <v>167697.46978554121</v>
      </c>
      <c r="I20" s="72">
        <v>168300.40642051547</v>
      </c>
      <c r="J20" s="72">
        <v>160353.13683111835</v>
      </c>
      <c r="K20" s="72">
        <v>153868.02613283522</v>
      </c>
      <c r="L20" s="72">
        <v>150808.30046521884</v>
      </c>
      <c r="M20" s="72">
        <v>150917.19454207999</v>
      </c>
      <c r="N20" s="72">
        <v>149952.71919800632</v>
      </c>
      <c r="O20" s="72">
        <v>148628.52062028367</v>
      </c>
      <c r="P20" s="72">
        <v>150039.08197386225</v>
      </c>
      <c r="Q20" s="72">
        <v>152780.28249792228</v>
      </c>
      <c r="R20" s="72">
        <v>155920.33855807906</v>
      </c>
      <c r="S20" s="72">
        <v>158431.90053921647</v>
      </c>
      <c r="T20" s="72">
        <v>158859.0730375039</v>
      </c>
      <c r="U20" s="72">
        <v>158559.82557615818</v>
      </c>
      <c r="V20" s="72">
        <v>157659.00579840309</v>
      </c>
      <c r="W20" s="72">
        <v>156327.48193547031</v>
      </c>
      <c r="X20" s="72">
        <v>154818.90039709472</v>
      </c>
      <c r="Y20" s="72">
        <v>153121.37384584546</v>
      </c>
      <c r="Z20" s="72">
        <v>151501.08027582572</v>
      </c>
      <c r="AA20" s="72">
        <v>150281.40857328041</v>
      </c>
      <c r="AB20" s="72">
        <v>149562.32446908337</v>
      </c>
      <c r="AC20" s="72">
        <v>149082.88393957022</v>
      </c>
      <c r="AD20" s="72">
        <v>148744.68373997227</v>
      </c>
      <c r="AE20" s="72">
        <v>148391.35123243273</v>
      </c>
      <c r="AF20" s="72">
        <v>147961.45272080853</v>
      </c>
      <c r="AG20" s="72">
        <v>147495.88241505407</v>
      </c>
      <c r="AH20" s="72">
        <v>146958.39860807787</v>
      </c>
      <c r="AI20" s="72">
        <v>146297.3054711656</v>
      </c>
      <c r="AJ20" s="72">
        <v>145416.12168904714</v>
      </c>
      <c r="AK20" s="72">
        <v>144410.75964149192</v>
      </c>
      <c r="AL20" s="72">
        <v>143347.56659582682</v>
      </c>
      <c r="AM20" s="72">
        <v>142100.27409573665</v>
      </c>
      <c r="AN20" s="72">
        <v>140917.78858432078</v>
      </c>
      <c r="AO20" s="72">
        <v>139487.81798112381</v>
      </c>
      <c r="AP20" s="72">
        <v>138029.60650451749</v>
      </c>
      <c r="AQ20" s="72">
        <v>136616.35229503829</v>
      </c>
      <c r="AR20" s="72">
        <v>135142.96702734873</v>
      </c>
      <c r="AS20" s="72">
        <v>133636.65184062338</v>
      </c>
      <c r="AT20" s="72">
        <v>132042.8552299336</v>
      </c>
      <c r="AU20" s="72">
        <v>130661.63639711888</v>
      </c>
      <c r="AV20" s="72">
        <v>129301.02017264151</v>
      </c>
      <c r="AW20" s="72">
        <v>127689.26598786793</v>
      </c>
      <c r="AX20" s="72">
        <v>126234.20784062748</v>
      </c>
      <c r="AY20" s="72">
        <v>124485.98096665248</v>
      </c>
      <c r="AZ20" s="72">
        <v>122688.78262574648</v>
      </c>
    </row>
    <row r="21" spans="1:52" hidden="1" outlineLevel="1" x14ac:dyDescent="0.3">
      <c r="A21" s="67" t="s">
        <v>83</v>
      </c>
      <c r="B21" s="68">
        <v>223472.07108071292</v>
      </c>
      <c r="C21" s="68">
        <v>232616.72366949089</v>
      </c>
      <c r="D21" s="68">
        <v>232527.64124019048</v>
      </c>
      <c r="E21" s="68">
        <v>244161.47495165531</v>
      </c>
      <c r="F21" s="68">
        <v>235270.67894793808</v>
      </c>
      <c r="G21" s="68">
        <v>239410.62748808356</v>
      </c>
      <c r="H21" s="68">
        <v>244997.68254688766</v>
      </c>
      <c r="I21" s="68">
        <v>238959.24457464431</v>
      </c>
      <c r="J21" s="68">
        <v>232386.95295860613</v>
      </c>
      <c r="K21" s="68">
        <v>205060.54640317263</v>
      </c>
      <c r="L21" s="68">
        <v>209605.65677940764</v>
      </c>
      <c r="M21" s="68">
        <v>197792.93367804488</v>
      </c>
      <c r="N21" s="68">
        <v>213373.11517454052</v>
      </c>
      <c r="O21" s="68">
        <v>196355.45417283979</v>
      </c>
      <c r="P21" s="68">
        <v>169898.37010658797</v>
      </c>
      <c r="Q21" s="68">
        <v>148648.4769051981</v>
      </c>
      <c r="R21" s="68">
        <v>143927.53117439366</v>
      </c>
      <c r="S21" s="68">
        <v>132683.26809416228</v>
      </c>
      <c r="T21" s="68">
        <v>115527.83056255463</v>
      </c>
      <c r="U21" s="68">
        <v>111522.66872858911</v>
      </c>
      <c r="V21" s="68">
        <v>108113.94123079629</v>
      </c>
      <c r="W21" s="68">
        <v>108014.48714499033</v>
      </c>
      <c r="X21" s="68">
        <v>95605.404748319997</v>
      </c>
      <c r="Y21" s="68">
        <v>98724.795145251337</v>
      </c>
      <c r="Z21" s="68">
        <v>96967.886798243446</v>
      </c>
      <c r="AA21" s="68">
        <v>96933.588679708802</v>
      </c>
      <c r="AB21" s="68">
        <v>89107.415796049376</v>
      </c>
      <c r="AC21" s="68">
        <v>83314.158724277222</v>
      </c>
      <c r="AD21" s="68">
        <v>86996.718727422573</v>
      </c>
      <c r="AE21" s="68">
        <v>85556.979526206342</v>
      </c>
      <c r="AF21" s="68">
        <v>91005.352484057687</v>
      </c>
      <c r="AG21" s="68">
        <v>88360.41983506683</v>
      </c>
      <c r="AH21" s="68">
        <v>84843.767727779181</v>
      </c>
      <c r="AI21" s="68">
        <v>80775.125809691061</v>
      </c>
      <c r="AJ21" s="68">
        <v>76101.501899702111</v>
      </c>
      <c r="AK21" s="68">
        <v>75362.332310118669</v>
      </c>
      <c r="AL21" s="68">
        <v>69248.427089015429</v>
      </c>
      <c r="AM21" s="68">
        <v>66979.033399395121</v>
      </c>
      <c r="AN21" s="68">
        <v>65876.392258551481</v>
      </c>
      <c r="AO21" s="68">
        <v>64753.111665188553</v>
      </c>
      <c r="AP21" s="68">
        <v>63822.727114809131</v>
      </c>
      <c r="AQ21" s="68">
        <v>63093.329919266107</v>
      </c>
      <c r="AR21" s="68">
        <v>61909.111375202941</v>
      </c>
      <c r="AS21" s="68">
        <v>59915.709316060544</v>
      </c>
      <c r="AT21" s="68">
        <v>54236.310752164471</v>
      </c>
      <c r="AU21" s="68">
        <v>44728.470186868348</v>
      </c>
      <c r="AV21" s="68">
        <v>45244.166190693606</v>
      </c>
      <c r="AW21" s="68">
        <v>41639.453292897742</v>
      </c>
      <c r="AX21" s="68">
        <v>36668.088396951454</v>
      </c>
      <c r="AY21" s="68">
        <v>35861.498147993865</v>
      </c>
      <c r="AZ21" s="68">
        <v>34894.035390634657</v>
      </c>
    </row>
    <row r="22" spans="1:52" hidden="1" outlineLevel="1" x14ac:dyDescent="0.3">
      <c r="A22" s="71" t="s">
        <v>84</v>
      </c>
      <c r="B22" s="72">
        <v>181251.43354362188</v>
      </c>
      <c r="C22" s="72">
        <v>189209.55491766866</v>
      </c>
      <c r="D22" s="72">
        <v>188098.46161769083</v>
      </c>
      <c r="E22" s="72">
        <v>203228.83383411675</v>
      </c>
      <c r="F22" s="72">
        <v>195096.33458741885</v>
      </c>
      <c r="G22" s="72">
        <v>197687.75823093977</v>
      </c>
      <c r="H22" s="72">
        <v>206164.42923035467</v>
      </c>
      <c r="I22" s="72">
        <v>202562.94912508182</v>
      </c>
      <c r="J22" s="72">
        <v>195013.46221745358</v>
      </c>
      <c r="K22" s="72">
        <v>170718.82655377351</v>
      </c>
      <c r="L22" s="72">
        <v>174259.23126222429</v>
      </c>
      <c r="M22" s="72">
        <v>163999.40112610959</v>
      </c>
      <c r="N22" s="72">
        <v>180333.19778578819</v>
      </c>
      <c r="O22" s="72">
        <v>166633.25299446122</v>
      </c>
      <c r="P22" s="72">
        <v>141862.65798336169</v>
      </c>
      <c r="Q22" s="72">
        <v>119326.84907977907</v>
      </c>
      <c r="R22" s="72">
        <v>114754.24541176661</v>
      </c>
      <c r="S22" s="72">
        <v>103424.22574563972</v>
      </c>
      <c r="T22" s="72">
        <v>86641.899914508933</v>
      </c>
      <c r="U22" s="72">
        <v>82908.350323032442</v>
      </c>
      <c r="V22" s="72">
        <v>79723.033011891952</v>
      </c>
      <c r="W22" s="72">
        <v>79771.269589288786</v>
      </c>
      <c r="X22" s="72">
        <v>67771.749527664782</v>
      </c>
      <c r="Y22" s="72">
        <v>71235.70875814317</v>
      </c>
      <c r="Z22" s="72">
        <v>69962.26046103012</v>
      </c>
      <c r="AA22" s="72">
        <v>70067.262771879323</v>
      </c>
      <c r="AB22" s="72">
        <v>62166.466677559576</v>
      </c>
      <c r="AC22" s="72">
        <v>56254.737675755277</v>
      </c>
      <c r="AD22" s="72">
        <v>60102.049715770401</v>
      </c>
      <c r="AE22" s="72">
        <v>58813.103654294871</v>
      </c>
      <c r="AF22" s="72">
        <v>64296.854123438752</v>
      </c>
      <c r="AG22" s="72">
        <v>61574.700863719481</v>
      </c>
      <c r="AH22" s="72">
        <v>58341.50201393701</v>
      </c>
      <c r="AI22" s="72">
        <v>54548.114234519577</v>
      </c>
      <c r="AJ22" s="72">
        <v>50049.699412629379</v>
      </c>
      <c r="AK22" s="72">
        <v>49249.018078596164</v>
      </c>
      <c r="AL22" s="72">
        <v>43135.399971264436</v>
      </c>
      <c r="AM22" s="72">
        <v>40684.170540841551</v>
      </c>
      <c r="AN22" s="72">
        <v>39426.928457219154</v>
      </c>
      <c r="AO22" s="72">
        <v>38183.222841569026</v>
      </c>
      <c r="AP22" s="72">
        <v>37124.881844976408</v>
      </c>
      <c r="AQ22" s="72">
        <v>35987.326063891334</v>
      </c>
      <c r="AR22" s="72">
        <v>34754.275151222981</v>
      </c>
      <c r="AS22" s="72">
        <v>33083.145698445056</v>
      </c>
      <c r="AT22" s="72">
        <v>28062.615594416722</v>
      </c>
      <c r="AU22" s="72">
        <v>18498.620174666692</v>
      </c>
      <c r="AV22" s="72">
        <v>18991.716708899323</v>
      </c>
      <c r="AW22" s="72">
        <v>15374.368259469247</v>
      </c>
      <c r="AX22" s="72">
        <v>10786.657362960783</v>
      </c>
      <c r="AY22" s="72">
        <v>10173.66336693729</v>
      </c>
      <c r="AZ22" s="72">
        <v>9138.9812865389395</v>
      </c>
    </row>
    <row r="23" spans="1:52" hidden="1" outlineLevel="1" x14ac:dyDescent="0.3">
      <c r="A23" s="71" t="s">
        <v>85</v>
      </c>
      <c r="B23" s="72">
        <v>9141.5568329131929</v>
      </c>
      <c r="C23" s="72">
        <v>8926.0943264393063</v>
      </c>
      <c r="D23" s="72">
        <v>7973.899639022522</v>
      </c>
      <c r="E23" s="72">
        <v>5749.7431630646897</v>
      </c>
      <c r="F23" s="72">
        <v>5599.7475383716937</v>
      </c>
      <c r="G23" s="72">
        <v>5648.3212630143598</v>
      </c>
      <c r="H23" s="72">
        <v>5565.6380746336336</v>
      </c>
      <c r="I23" s="72">
        <v>5937.1373683744205</v>
      </c>
      <c r="J23" s="72">
        <v>6477.4087091513293</v>
      </c>
      <c r="K23" s="72">
        <v>5926.2315836120297</v>
      </c>
      <c r="L23" s="72">
        <v>6071.8921080315458</v>
      </c>
      <c r="M23" s="72">
        <v>6206.2873803155362</v>
      </c>
      <c r="N23" s="72">
        <v>6397.9348887523402</v>
      </c>
      <c r="O23" s="72">
        <v>5764.3664250925876</v>
      </c>
      <c r="P23" s="72">
        <v>5834.1525809640107</v>
      </c>
      <c r="Q23" s="72">
        <v>5656.6652839238777</v>
      </c>
      <c r="R23" s="72">
        <v>5640.5855815422492</v>
      </c>
      <c r="S23" s="72">
        <v>5627.7894823443903</v>
      </c>
      <c r="T23" s="72">
        <v>5625.7042996042974</v>
      </c>
      <c r="U23" s="72">
        <v>5646.4856947615908</v>
      </c>
      <c r="V23" s="72">
        <v>5703.2656824048299</v>
      </c>
      <c r="W23" s="72">
        <v>5713.4057349684035</v>
      </c>
      <c r="X23" s="72">
        <v>5537.9091980025796</v>
      </c>
      <c r="Y23" s="72">
        <v>5705.0500338567435</v>
      </c>
      <c r="Z23" s="72">
        <v>5693.0100258898638</v>
      </c>
      <c r="AA23" s="72">
        <v>5659.8385084504507</v>
      </c>
      <c r="AB23" s="72">
        <v>5767.5650977979385</v>
      </c>
      <c r="AC23" s="72">
        <v>5898.4679751613257</v>
      </c>
      <c r="AD23" s="72">
        <v>5997.8949026113669</v>
      </c>
      <c r="AE23" s="72">
        <v>6024.547502877238</v>
      </c>
      <c r="AF23" s="72">
        <v>6059.105891943881</v>
      </c>
      <c r="AG23" s="72">
        <v>6136.6692565701114</v>
      </c>
      <c r="AH23" s="72">
        <v>6186.4068466390363</v>
      </c>
      <c r="AI23" s="72">
        <v>6250.4783844941567</v>
      </c>
      <c r="AJ23" s="72">
        <v>6320.8687564437341</v>
      </c>
      <c r="AK23" s="72">
        <v>6750.200877507973</v>
      </c>
      <c r="AL23" s="72">
        <v>6810.5028525088583</v>
      </c>
      <c r="AM23" s="72">
        <v>7125.0810849949912</v>
      </c>
      <c r="AN23" s="72">
        <v>7406.5717312260213</v>
      </c>
      <c r="AO23" s="72">
        <v>7654.895078272848</v>
      </c>
      <c r="AP23" s="72">
        <v>7911.2138674068674</v>
      </c>
      <c r="AQ23" s="72">
        <v>8431.3078433467163</v>
      </c>
      <c r="AR23" s="72">
        <v>8589.1266232224589</v>
      </c>
      <c r="AS23" s="72">
        <v>8809.3748399666474</v>
      </c>
      <c r="AT23" s="72">
        <v>8729.7192029970684</v>
      </c>
      <c r="AU23" s="72">
        <v>8902.1657871871303</v>
      </c>
      <c r="AV23" s="72">
        <v>9046.2278434241416</v>
      </c>
      <c r="AW23" s="72">
        <v>9234.7232475684832</v>
      </c>
      <c r="AX23" s="72">
        <v>9259.7173971803113</v>
      </c>
      <c r="AY23" s="72">
        <v>9366.2822927789894</v>
      </c>
      <c r="AZ23" s="72">
        <v>9599.4858474150551</v>
      </c>
    </row>
    <row r="24" spans="1:52" hidden="1" outlineLevel="1" x14ac:dyDescent="0.3">
      <c r="A24" s="73" t="s">
        <v>86</v>
      </c>
      <c r="B24" s="74">
        <v>33079.080704177846</v>
      </c>
      <c r="C24" s="74">
        <v>34481.074425382911</v>
      </c>
      <c r="D24" s="74">
        <v>36455.279983477129</v>
      </c>
      <c r="E24" s="74">
        <v>35182.897954473861</v>
      </c>
      <c r="F24" s="74">
        <v>34574.596822147556</v>
      </c>
      <c r="G24" s="74">
        <v>36074.547994129425</v>
      </c>
      <c r="H24" s="74">
        <v>33267.615241899359</v>
      </c>
      <c r="I24" s="74">
        <v>30459.158081188059</v>
      </c>
      <c r="J24" s="74">
        <v>30896.082032001235</v>
      </c>
      <c r="K24" s="74">
        <v>28415.488265787066</v>
      </c>
      <c r="L24" s="74">
        <v>29274.533409151794</v>
      </c>
      <c r="M24" s="74">
        <v>27587.245171619747</v>
      </c>
      <c r="N24" s="74">
        <v>26641.982499999987</v>
      </c>
      <c r="O24" s="74">
        <v>23957.834753285988</v>
      </c>
      <c r="P24" s="74">
        <v>22201.559542262297</v>
      </c>
      <c r="Q24" s="74">
        <v>23664.962541495144</v>
      </c>
      <c r="R24" s="74">
        <v>23532.700181084801</v>
      </c>
      <c r="S24" s="74">
        <v>23631.252866178169</v>
      </c>
      <c r="T24" s="74">
        <v>23260.226348441403</v>
      </c>
      <c r="U24" s="74">
        <v>22967.832710795083</v>
      </c>
      <c r="V24" s="74">
        <v>22687.642536499512</v>
      </c>
      <c r="W24" s="74">
        <v>22529.81182073315</v>
      </c>
      <c r="X24" s="74">
        <v>22295.746022652624</v>
      </c>
      <c r="Y24" s="74">
        <v>21784.03635325142</v>
      </c>
      <c r="Z24" s="74">
        <v>21312.616311323462</v>
      </c>
      <c r="AA24" s="74">
        <v>21206.487399379024</v>
      </c>
      <c r="AB24" s="74">
        <v>21173.384020691858</v>
      </c>
      <c r="AC24" s="74">
        <v>21160.953073360623</v>
      </c>
      <c r="AD24" s="74">
        <v>20896.774109040809</v>
      </c>
      <c r="AE24" s="74">
        <v>20719.32836903424</v>
      </c>
      <c r="AF24" s="74">
        <v>20649.392468675047</v>
      </c>
      <c r="AG24" s="74">
        <v>20649.049714777244</v>
      </c>
      <c r="AH24" s="74">
        <v>20315.858867203129</v>
      </c>
      <c r="AI24" s="74">
        <v>19976.533190677324</v>
      </c>
      <c r="AJ24" s="74">
        <v>19730.933730628993</v>
      </c>
      <c r="AK24" s="74">
        <v>19363.113354014531</v>
      </c>
      <c r="AL24" s="74">
        <v>19302.524265242133</v>
      </c>
      <c r="AM24" s="74">
        <v>19169.78177355857</v>
      </c>
      <c r="AN24" s="74">
        <v>19042.892070106303</v>
      </c>
      <c r="AO24" s="74">
        <v>18914.993745346677</v>
      </c>
      <c r="AP24" s="74">
        <v>18786.631402425854</v>
      </c>
      <c r="AQ24" s="74">
        <v>18674.696012028053</v>
      </c>
      <c r="AR24" s="74">
        <v>18565.709600757502</v>
      </c>
      <c r="AS24" s="74">
        <v>18023.188777648844</v>
      </c>
      <c r="AT24" s="74">
        <v>17443.97595475068</v>
      </c>
      <c r="AU24" s="74">
        <v>17327.684225014531</v>
      </c>
      <c r="AV24" s="74">
        <v>17206.221638370138</v>
      </c>
      <c r="AW24" s="74">
        <v>17030.361785860012</v>
      </c>
      <c r="AX24" s="74">
        <v>16621.71363681036</v>
      </c>
      <c r="AY24" s="74">
        <v>16321.552488277588</v>
      </c>
      <c r="AZ24" s="74">
        <v>16155.568256680661</v>
      </c>
    </row>
    <row r="25" spans="1:52" outlineLevel="1" x14ac:dyDescent="0.3">
      <c r="A25" s="67" t="s">
        <v>87</v>
      </c>
      <c r="B25" s="68">
        <v>29230.508526117166</v>
      </c>
      <c r="C25" s="68">
        <v>28312.249183622844</v>
      </c>
      <c r="D25" s="68">
        <v>27403.070307769583</v>
      </c>
      <c r="E25" s="68">
        <v>28517.492381376724</v>
      </c>
      <c r="F25" s="68">
        <v>29803.784024709326</v>
      </c>
      <c r="G25" s="68">
        <v>28567.237984399988</v>
      </c>
      <c r="H25" s="68">
        <v>26385.197605560694</v>
      </c>
      <c r="I25" s="68">
        <v>28280.745422395936</v>
      </c>
      <c r="J25" s="68">
        <v>25367.58412702478</v>
      </c>
      <c r="K25" s="68">
        <v>20768.552440383159</v>
      </c>
      <c r="L25" s="68">
        <v>22049.461343733121</v>
      </c>
      <c r="M25" s="68">
        <v>20847.658037381636</v>
      </c>
      <c r="N25" s="68">
        <v>20252.02602600892</v>
      </c>
      <c r="O25" s="68">
        <v>22348.827921085885</v>
      </c>
      <c r="P25" s="68">
        <v>21874.840243587161</v>
      </c>
      <c r="Q25" s="68">
        <v>21052.346442303155</v>
      </c>
      <c r="R25" s="68">
        <v>19549.299398312185</v>
      </c>
      <c r="S25" s="68">
        <v>19492.250135420276</v>
      </c>
      <c r="T25" s="68">
        <v>19422.055808598776</v>
      </c>
      <c r="U25" s="68">
        <v>19337.727781930909</v>
      </c>
      <c r="V25" s="68">
        <v>19304.480440416806</v>
      </c>
      <c r="W25" s="68">
        <v>19404.036536579115</v>
      </c>
      <c r="X25" s="68">
        <v>19607.812526127116</v>
      </c>
      <c r="Y25" s="68">
        <v>19662.987969954178</v>
      </c>
      <c r="Z25" s="68">
        <v>19777.980270483236</v>
      </c>
      <c r="AA25" s="68">
        <v>19934.432803272295</v>
      </c>
      <c r="AB25" s="68">
        <v>20200.217682607967</v>
      </c>
      <c r="AC25" s="68">
        <v>20508.033620657836</v>
      </c>
      <c r="AD25" s="68">
        <v>20794.313453516173</v>
      </c>
      <c r="AE25" s="68">
        <v>21079.680314199704</v>
      </c>
      <c r="AF25" s="68">
        <v>21314.367893251161</v>
      </c>
      <c r="AG25" s="68">
        <v>21537.084533830275</v>
      </c>
      <c r="AH25" s="68">
        <v>21710.537296164021</v>
      </c>
      <c r="AI25" s="68">
        <v>21744.129448444146</v>
      </c>
      <c r="AJ25" s="68">
        <v>21662.031736180652</v>
      </c>
      <c r="AK25" s="68">
        <v>21406.035172221782</v>
      </c>
      <c r="AL25" s="68">
        <v>21417.530035387863</v>
      </c>
      <c r="AM25" s="68">
        <v>20946.862151126406</v>
      </c>
      <c r="AN25" s="68">
        <v>20404.459346517862</v>
      </c>
      <c r="AO25" s="68">
        <v>19910.613082262058</v>
      </c>
      <c r="AP25" s="68">
        <v>19365.510494281923</v>
      </c>
      <c r="AQ25" s="68">
        <v>18984.749410449716</v>
      </c>
      <c r="AR25" s="68">
        <v>18719.731955132243</v>
      </c>
      <c r="AS25" s="68">
        <v>18158.067218381304</v>
      </c>
      <c r="AT25" s="68">
        <v>17624.487067456768</v>
      </c>
      <c r="AU25" s="68">
        <v>17518.506197678376</v>
      </c>
      <c r="AV25" s="68">
        <v>17255.458667285417</v>
      </c>
      <c r="AW25" s="68">
        <v>16261.210421089781</v>
      </c>
      <c r="AX25" s="68">
        <v>16168.40609371247</v>
      </c>
      <c r="AY25" s="68">
        <v>15326.538939499631</v>
      </c>
      <c r="AZ25" s="68">
        <v>14816.412764337634</v>
      </c>
    </row>
    <row r="27" spans="1:52" x14ac:dyDescent="0.3">
      <c r="A27" s="76" t="s">
        <v>89</v>
      </c>
      <c r="B27" s="75">
        <v>2000</v>
      </c>
      <c r="C27" s="75">
        <v>2001</v>
      </c>
      <c r="D27" s="75">
        <v>2002</v>
      </c>
      <c r="E27" s="75">
        <v>2003</v>
      </c>
      <c r="F27" s="75">
        <v>2004</v>
      </c>
      <c r="G27" s="75">
        <v>2005</v>
      </c>
      <c r="H27" s="75">
        <v>2006</v>
      </c>
      <c r="I27" s="75">
        <v>2007</v>
      </c>
      <c r="J27" s="75">
        <v>2008</v>
      </c>
      <c r="K27" s="75">
        <v>2009</v>
      </c>
      <c r="L27" s="75">
        <v>2010</v>
      </c>
      <c r="M27" s="75">
        <v>2011</v>
      </c>
      <c r="N27" s="75">
        <v>2012</v>
      </c>
      <c r="O27" s="75">
        <v>2013</v>
      </c>
      <c r="P27" s="75">
        <v>2014</v>
      </c>
      <c r="Q27" s="75">
        <v>2015</v>
      </c>
      <c r="R27" s="75">
        <v>2016</v>
      </c>
      <c r="S27" s="75">
        <v>2017</v>
      </c>
      <c r="T27" s="75">
        <v>2018</v>
      </c>
      <c r="U27" s="75">
        <v>2019</v>
      </c>
      <c r="V27" s="75">
        <v>2020</v>
      </c>
      <c r="W27" s="75">
        <v>2021</v>
      </c>
      <c r="X27" s="75">
        <v>2022</v>
      </c>
      <c r="Y27" s="75">
        <v>2023</v>
      </c>
      <c r="Z27" s="75">
        <v>2024</v>
      </c>
      <c r="AA27" s="75">
        <v>2025</v>
      </c>
      <c r="AB27" s="75">
        <v>2026</v>
      </c>
      <c r="AC27" s="75">
        <v>2027</v>
      </c>
      <c r="AD27" s="75">
        <v>2028</v>
      </c>
      <c r="AE27" s="75">
        <v>2029</v>
      </c>
      <c r="AF27" s="75">
        <v>2030</v>
      </c>
      <c r="AG27" s="75">
        <v>2031</v>
      </c>
      <c r="AH27" s="75">
        <v>2032</v>
      </c>
      <c r="AI27" s="75">
        <v>2033</v>
      </c>
      <c r="AJ27" s="75">
        <v>2034</v>
      </c>
      <c r="AK27" s="75">
        <v>2035</v>
      </c>
      <c r="AL27" s="75">
        <v>2036</v>
      </c>
      <c r="AM27" s="75">
        <v>2037</v>
      </c>
      <c r="AN27" s="75">
        <v>2038</v>
      </c>
      <c r="AO27" s="75">
        <v>2039</v>
      </c>
      <c r="AP27" s="75">
        <v>2040</v>
      </c>
      <c r="AQ27" s="75">
        <v>2041</v>
      </c>
      <c r="AR27" s="75">
        <v>2042</v>
      </c>
      <c r="AS27" s="75">
        <v>2043</v>
      </c>
      <c r="AT27" s="75">
        <v>2044</v>
      </c>
      <c r="AU27" s="75">
        <v>2045</v>
      </c>
      <c r="AV27" s="75">
        <v>2046</v>
      </c>
      <c r="AW27" s="75">
        <v>2047</v>
      </c>
      <c r="AX27" s="75">
        <v>2048</v>
      </c>
      <c r="AY27" s="75">
        <v>2049</v>
      </c>
      <c r="AZ27" s="75">
        <v>2050</v>
      </c>
    </row>
    <row r="28" spans="1:52" outlineLevel="1" x14ac:dyDescent="0.3">
      <c r="A28" s="65" t="s">
        <v>80</v>
      </c>
      <c r="B28" s="66">
        <f>B2-B15</f>
        <v>3693564.1972613973</v>
      </c>
      <c r="C28" s="66">
        <f t="shared" ref="C28:AZ33" si="0">C2-C15</f>
        <v>3738038.3682287303</v>
      </c>
      <c r="D28" s="66">
        <f t="shared" si="0"/>
        <v>3732748.4115041769</v>
      </c>
      <c r="E28" s="66">
        <f t="shared" si="0"/>
        <v>3828776.9159206571</v>
      </c>
      <c r="F28" s="66">
        <f t="shared" si="0"/>
        <v>3848882.0684469044</v>
      </c>
      <c r="G28" s="66">
        <f t="shared" si="0"/>
        <v>3832658.6654564417</v>
      </c>
      <c r="H28" s="66">
        <f t="shared" si="0"/>
        <v>3852723.1759832259</v>
      </c>
      <c r="I28" s="66">
        <f t="shared" si="0"/>
        <v>3815140.3704856331</v>
      </c>
      <c r="J28" s="66">
        <f t="shared" si="0"/>
        <v>3725927.1766994279</v>
      </c>
      <c r="K28" s="66">
        <f t="shared" si="0"/>
        <v>3410178.6655937713</v>
      </c>
      <c r="L28" s="66">
        <f t="shared" si="0"/>
        <v>3528006.8837943678</v>
      </c>
      <c r="M28" s="66">
        <f t="shared" si="0"/>
        <v>3418598.5951374429</v>
      </c>
      <c r="N28" s="66">
        <f t="shared" si="0"/>
        <v>3350685.4187168591</v>
      </c>
      <c r="O28" s="66">
        <f t="shared" si="0"/>
        <v>3274834.5098803053</v>
      </c>
      <c r="P28" s="66">
        <f t="shared" si="0"/>
        <v>3144546.084498602</v>
      </c>
      <c r="Q28" s="66">
        <f t="shared" si="0"/>
        <v>3202330.315912941</v>
      </c>
      <c r="R28" s="66">
        <f t="shared" si="0"/>
        <v>3187590.2876057858</v>
      </c>
      <c r="S28" s="66">
        <f t="shared" si="0"/>
        <v>3197349.7546323622</v>
      </c>
      <c r="T28" s="66">
        <f t="shared" si="0"/>
        <v>3147909.5584207056</v>
      </c>
      <c r="U28" s="66">
        <f t="shared" si="0"/>
        <v>3091822.7229782818</v>
      </c>
      <c r="V28" s="66">
        <f t="shared" si="0"/>
        <v>3034707.9142974322</v>
      </c>
      <c r="W28" s="66">
        <f t="shared" si="0"/>
        <v>3006277.841314862</v>
      </c>
      <c r="X28" s="66">
        <f t="shared" si="0"/>
        <v>3000000.6200328474</v>
      </c>
      <c r="Y28" s="66">
        <f t="shared" si="0"/>
        <v>2980264.8995522847</v>
      </c>
      <c r="Z28" s="66">
        <f t="shared" si="0"/>
        <v>2940480.5034658387</v>
      </c>
      <c r="AA28" s="66">
        <f t="shared" si="0"/>
        <v>2904815.8717644503</v>
      </c>
      <c r="AB28" s="66">
        <f t="shared" si="0"/>
        <v>2890773.2897129534</v>
      </c>
      <c r="AC28" s="66">
        <f t="shared" si="0"/>
        <v>2864120.3298646961</v>
      </c>
      <c r="AD28" s="66">
        <f t="shared" si="0"/>
        <v>2851855.2753298231</v>
      </c>
      <c r="AE28" s="66">
        <f t="shared" si="0"/>
        <v>2823937.3830766277</v>
      </c>
      <c r="AF28" s="66">
        <f t="shared" si="0"/>
        <v>2772523.0265218616</v>
      </c>
      <c r="AG28" s="66">
        <f t="shared" si="0"/>
        <v>2737148.8266580431</v>
      </c>
      <c r="AH28" s="66">
        <f t="shared" si="0"/>
        <v>2692426.6333040753</v>
      </c>
      <c r="AI28" s="66">
        <f t="shared" si="0"/>
        <v>2653870.6049583708</v>
      </c>
      <c r="AJ28" s="66">
        <f t="shared" si="0"/>
        <v>2598245.8380199955</v>
      </c>
      <c r="AK28" s="66">
        <f t="shared" si="0"/>
        <v>2553112.4160816353</v>
      </c>
      <c r="AL28" s="66">
        <f t="shared" si="0"/>
        <v>2520346.4714971976</v>
      </c>
      <c r="AM28" s="66">
        <f t="shared" si="0"/>
        <v>2462350.7209682148</v>
      </c>
      <c r="AN28" s="66">
        <f t="shared" si="0"/>
        <v>2414287.2877023201</v>
      </c>
      <c r="AO28" s="66">
        <f t="shared" si="0"/>
        <v>2362211.7425201652</v>
      </c>
      <c r="AP28" s="66">
        <f t="shared" si="0"/>
        <v>2307600.4946208978</v>
      </c>
      <c r="AQ28" s="66">
        <f t="shared" si="0"/>
        <v>2263837.6027468825</v>
      </c>
      <c r="AR28" s="66">
        <f t="shared" si="0"/>
        <v>2218534.4370170287</v>
      </c>
      <c r="AS28" s="66">
        <f t="shared" si="0"/>
        <v>2172515.0702260802</v>
      </c>
      <c r="AT28" s="66">
        <f t="shared" si="0"/>
        <v>2123956.6722235554</v>
      </c>
      <c r="AU28" s="66">
        <f t="shared" si="0"/>
        <v>2083557.8355134102</v>
      </c>
      <c r="AV28" s="66">
        <f t="shared" si="0"/>
        <v>2038298.6998554997</v>
      </c>
      <c r="AW28" s="66">
        <f t="shared" si="0"/>
        <v>1981440.1295535245</v>
      </c>
      <c r="AX28" s="66">
        <f t="shared" si="0"/>
        <v>1944982.21153816</v>
      </c>
      <c r="AY28" s="66">
        <f t="shared" si="0"/>
        <v>1895549.2488448839</v>
      </c>
      <c r="AZ28" s="66">
        <f t="shared" si="0"/>
        <v>1844230.1984800245</v>
      </c>
    </row>
    <row r="29" spans="1:52" outlineLevel="1" x14ac:dyDescent="0.3">
      <c r="A29" s="67" t="s">
        <v>81</v>
      </c>
      <c r="B29" s="68">
        <f t="shared" ref="B29:Q38" si="1">B3-B16</f>
        <v>2087394.776944445</v>
      </c>
      <c r="C29" s="68">
        <f t="shared" si="1"/>
        <v>2121681.5821211138</v>
      </c>
      <c r="D29" s="68">
        <f t="shared" si="1"/>
        <v>2095209.5870684944</v>
      </c>
      <c r="E29" s="68">
        <f t="shared" si="1"/>
        <v>2144774.3085060292</v>
      </c>
      <c r="F29" s="68">
        <f t="shared" si="1"/>
        <v>2152164.6672195084</v>
      </c>
      <c r="G29" s="68">
        <f t="shared" si="1"/>
        <v>2139981.7020276124</v>
      </c>
      <c r="H29" s="68">
        <f t="shared" si="1"/>
        <v>2135757.1884086756</v>
      </c>
      <c r="I29" s="68">
        <f t="shared" si="1"/>
        <v>2069745.0159288624</v>
      </c>
      <c r="J29" s="68">
        <f t="shared" si="1"/>
        <v>2071198.5362783929</v>
      </c>
      <c r="K29" s="68">
        <f t="shared" si="1"/>
        <v>1915831.1614109701</v>
      </c>
      <c r="L29" s="68">
        <f t="shared" si="1"/>
        <v>1985219.516377823</v>
      </c>
      <c r="M29" s="68">
        <f t="shared" si="1"/>
        <v>1895169.6724923172</v>
      </c>
      <c r="N29" s="68">
        <f t="shared" si="1"/>
        <v>1859778.0257193004</v>
      </c>
      <c r="O29" s="68">
        <f t="shared" si="1"/>
        <v>1854549.7427113659</v>
      </c>
      <c r="P29" s="68">
        <f t="shared" si="1"/>
        <v>1782925.4343553684</v>
      </c>
      <c r="Q29" s="68">
        <f t="shared" si="1"/>
        <v>1820908.6311732328</v>
      </c>
      <c r="R29" s="68">
        <f t="shared" si="0"/>
        <v>1856195.3907710013</v>
      </c>
      <c r="S29" s="68">
        <f t="shared" si="0"/>
        <v>1871820.239748606</v>
      </c>
      <c r="T29" s="68">
        <f t="shared" si="0"/>
        <v>1860392.234835458</v>
      </c>
      <c r="U29" s="68">
        <f t="shared" si="0"/>
        <v>1849968.3570419282</v>
      </c>
      <c r="V29" s="68">
        <f t="shared" si="0"/>
        <v>1836525.7331589372</v>
      </c>
      <c r="W29" s="68">
        <f t="shared" si="0"/>
        <v>1824543.9959720909</v>
      </c>
      <c r="X29" s="68">
        <f t="shared" si="0"/>
        <v>1809426.9988215067</v>
      </c>
      <c r="Y29" s="68">
        <f t="shared" si="0"/>
        <v>1794915.47503248</v>
      </c>
      <c r="Z29" s="68">
        <f t="shared" si="0"/>
        <v>1775182.8956424375</v>
      </c>
      <c r="AA29" s="68">
        <f t="shared" si="0"/>
        <v>1760684.1724953051</v>
      </c>
      <c r="AB29" s="68">
        <f t="shared" si="0"/>
        <v>1752251.530828547</v>
      </c>
      <c r="AC29" s="68">
        <f t="shared" si="0"/>
        <v>1745147.3376181542</v>
      </c>
      <c r="AD29" s="68">
        <f t="shared" si="0"/>
        <v>1738974.468298519</v>
      </c>
      <c r="AE29" s="68">
        <f t="shared" si="0"/>
        <v>1736206.0540089346</v>
      </c>
      <c r="AF29" s="68">
        <f t="shared" si="0"/>
        <v>1730691.8560800843</v>
      </c>
      <c r="AG29" s="68">
        <f t="shared" si="0"/>
        <v>1727713.2639434217</v>
      </c>
      <c r="AH29" s="68">
        <f t="shared" si="0"/>
        <v>1717001.8499963861</v>
      </c>
      <c r="AI29" s="68">
        <f t="shared" si="0"/>
        <v>1702496.9477661822</v>
      </c>
      <c r="AJ29" s="68">
        <f t="shared" si="0"/>
        <v>1686542.2532261936</v>
      </c>
      <c r="AK29" s="68">
        <f t="shared" si="0"/>
        <v>1669412.6139731631</v>
      </c>
      <c r="AL29" s="68">
        <f t="shared" si="0"/>
        <v>1658010.8467751613</v>
      </c>
      <c r="AM29" s="68">
        <f t="shared" si="0"/>
        <v>1639885.7966425957</v>
      </c>
      <c r="AN29" s="68">
        <f t="shared" si="0"/>
        <v>1621468.6826183894</v>
      </c>
      <c r="AO29" s="68">
        <f t="shared" si="0"/>
        <v>1602957.6840515849</v>
      </c>
      <c r="AP29" s="68">
        <f t="shared" si="0"/>
        <v>1583717.0666088769</v>
      </c>
      <c r="AQ29" s="68">
        <f t="shared" si="0"/>
        <v>1567244.255224199</v>
      </c>
      <c r="AR29" s="68">
        <f t="shared" si="0"/>
        <v>1549229.6354117056</v>
      </c>
      <c r="AS29" s="68">
        <f t="shared" si="0"/>
        <v>1529412.21566754</v>
      </c>
      <c r="AT29" s="68">
        <f t="shared" si="0"/>
        <v>1509668.5264694579</v>
      </c>
      <c r="AU29" s="68">
        <f t="shared" si="0"/>
        <v>1494262.7127094395</v>
      </c>
      <c r="AV29" s="68">
        <f t="shared" si="0"/>
        <v>1477799.247605484</v>
      </c>
      <c r="AW29" s="68">
        <f t="shared" si="0"/>
        <v>1453374.7610196639</v>
      </c>
      <c r="AX29" s="68">
        <f t="shared" si="0"/>
        <v>1437644.6712154949</v>
      </c>
      <c r="AY29" s="68">
        <f t="shared" si="0"/>
        <v>1414580.4933680459</v>
      </c>
      <c r="AZ29" s="68">
        <f t="shared" si="0"/>
        <v>1392653.1236468633</v>
      </c>
    </row>
    <row r="30" spans="1:52" outlineLevel="1" x14ac:dyDescent="0.3">
      <c r="A30" s="69" t="s">
        <v>14</v>
      </c>
      <c r="B30" s="70">
        <f t="shared" si="1"/>
        <v>615061.80575074034</v>
      </c>
      <c r="C30" s="70">
        <f t="shared" si="0"/>
        <v>603494.51506671146</v>
      </c>
      <c r="D30" s="70">
        <f t="shared" si="0"/>
        <v>593412.44562570518</v>
      </c>
      <c r="E30" s="70">
        <f t="shared" si="0"/>
        <v>607658.56002364005</v>
      </c>
      <c r="F30" s="70">
        <f t="shared" si="0"/>
        <v>591667.52909367206</v>
      </c>
      <c r="G30" s="70">
        <f t="shared" si="0"/>
        <v>570570.686752629</v>
      </c>
      <c r="H30" s="70">
        <f t="shared" si="0"/>
        <v>556593.52617099928</v>
      </c>
      <c r="I30" s="70">
        <f t="shared" si="0"/>
        <v>556943.41330393869</v>
      </c>
      <c r="J30" s="70">
        <f t="shared" si="0"/>
        <v>532931.80777134828</v>
      </c>
      <c r="K30" s="70">
        <f t="shared" si="0"/>
        <v>431570.48222390749</v>
      </c>
      <c r="L30" s="70">
        <f t="shared" si="0"/>
        <v>474114.48932004528</v>
      </c>
      <c r="M30" s="70">
        <f t="shared" si="0"/>
        <v>466314.0537527909</v>
      </c>
      <c r="N30" s="70">
        <f t="shared" si="0"/>
        <v>452712.0793639468</v>
      </c>
      <c r="O30" s="70">
        <f t="shared" si="0"/>
        <v>446297.08461277001</v>
      </c>
      <c r="P30" s="70">
        <f t="shared" si="0"/>
        <v>437479.23911130021</v>
      </c>
      <c r="Q30" s="70">
        <f t="shared" si="0"/>
        <v>441212.06185579643</v>
      </c>
      <c r="R30" s="70">
        <f t="shared" si="0"/>
        <v>444660.36449778645</v>
      </c>
      <c r="S30" s="70">
        <f t="shared" si="0"/>
        <v>450667.31776657025</v>
      </c>
      <c r="T30" s="70">
        <f t="shared" si="0"/>
        <v>437322.20865771029</v>
      </c>
      <c r="U30" s="70">
        <f t="shared" si="0"/>
        <v>431443.89158663678</v>
      </c>
      <c r="V30" s="70">
        <f t="shared" si="0"/>
        <v>427142.42444141454</v>
      </c>
      <c r="W30" s="70">
        <f t="shared" si="0"/>
        <v>426674.96148616768</v>
      </c>
      <c r="X30" s="70">
        <f t="shared" si="0"/>
        <v>423243.07257719681</v>
      </c>
      <c r="Y30" s="70">
        <f t="shared" si="0"/>
        <v>415639.68834411801</v>
      </c>
      <c r="Z30" s="70">
        <f t="shared" si="0"/>
        <v>412409.28640120459</v>
      </c>
      <c r="AA30" s="70">
        <f t="shared" si="0"/>
        <v>410797.14729363628</v>
      </c>
      <c r="AB30" s="70">
        <f t="shared" si="0"/>
        <v>410792.10676303721</v>
      </c>
      <c r="AC30" s="70">
        <f t="shared" si="0"/>
        <v>409427.03135233128</v>
      </c>
      <c r="AD30" s="70">
        <f t="shared" si="0"/>
        <v>409139.73535548791</v>
      </c>
      <c r="AE30" s="70">
        <f t="shared" si="0"/>
        <v>408034.45906421746</v>
      </c>
      <c r="AF30" s="70">
        <f t="shared" si="0"/>
        <v>403553.90627954656</v>
      </c>
      <c r="AG30" s="70">
        <f t="shared" si="0"/>
        <v>401437.79784705117</v>
      </c>
      <c r="AH30" s="70">
        <f t="shared" si="0"/>
        <v>396110.92743097269</v>
      </c>
      <c r="AI30" s="70">
        <f t="shared" si="0"/>
        <v>388714.20184194302</v>
      </c>
      <c r="AJ30" s="70">
        <f t="shared" si="0"/>
        <v>380908.98457829357</v>
      </c>
      <c r="AK30" s="70">
        <f t="shared" si="0"/>
        <v>373085.67639346042</v>
      </c>
      <c r="AL30" s="70">
        <f t="shared" si="0"/>
        <v>370419.39942377928</v>
      </c>
      <c r="AM30" s="70">
        <f t="shared" si="0"/>
        <v>362389.08119831025</v>
      </c>
      <c r="AN30" s="70">
        <f t="shared" si="0"/>
        <v>354221.02281959099</v>
      </c>
      <c r="AO30" s="70">
        <f t="shared" si="0"/>
        <v>347010.08620339056</v>
      </c>
      <c r="AP30" s="70">
        <f t="shared" si="0"/>
        <v>338970.98311941163</v>
      </c>
      <c r="AQ30" s="70">
        <f t="shared" si="0"/>
        <v>333272.52505976614</v>
      </c>
      <c r="AR30" s="70">
        <f t="shared" si="0"/>
        <v>326001.08999259002</v>
      </c>
      <c r="AS30" s="70">
        <f t="shared" si="0"/>
        <v>317229.5415854223</v>
      </c>
      <c r="AT30" s="70">
        <f t="shared" si="0"/>
        <v>309050.42385975341</v>
      </c>
      <c r="AU30" s="70">
        <f t="shared" si="0"/>
        <v>304454.30015267327</v>
      </c>
      <c r="AV30" s="70">
        <f t="shared" si="0"/>
        <v>298962.36039988673</v>
      </c>
      <c r="AW30" s="70">
        <f t="shared" si="0"/>
        <v>286343.8677361944</v>
      </c>
      <c r="AX30" s="70">
        <f t="shared" si="0"/>
        <v>280976.68362237461</v>
      </c>
      <c r="AY30" s="70">
        <f t="shared" si="0"/>
        <v>270072.10813627864</v>
      </c>
      <c r="AZ30" s="70">
        <f t="shared" si="0"/>
        <v>260554.61983117549</v>
      </c>
    </row>
    <row r="31" spans="1:52" outlineLevel="1" x14ac:dyDescent="0.3">
      <c r="A31" s="71" t="s">
        <v>44</v>
      </c>
      <c r="B31" s="72">
        <f t="shared" si="1"/>
        <v>388560.76393687224</v>
      </c>
      <c r="C31" s="72">
        <f t="shared" si="0"/>
        <v>414273.81963440176</v>
      </c>
      <c r="D31" s="72">
        <f t="shared" si="0"/>
        <v>398640.19372050522</v>
      </c>
      <c r="E31" s="72">
        <f t="shared" si="0"/>
        <v>409482.41455944453</v>
      </c>
      <c r="F31" s="72">
        <f t="shared" si="0"/>
        <v>406367.82256574277</v>
      </c>
      <c r="G31" s="72">
        <f t="shared" si="0"/>
        <v>403923.33268539608</v>
      </c>
      <c r="H31" s="72">
        <f t="shared" si="0"/>
        <v>396789.19865851209</v>
      </c>
      <c r="I31" s="72">
        <f t="shared" si="0"/>
        <v>343519.66737223393</v>
      </c>
      <c r="J31" s="72">
        <f t="shared" si="0"/>
        <v>372042.53117856244</v>
      </c>
      <c r="K31" s="72">
        <f t="shared" si="0"/>
        <v>361604.96095541352</v>
      </c>
      <c r="L31" s="72">
        <f t="shared" si="0"/>
        <v>384035.02907486947</v>
      </c>
      <c r="M31" s="72">
        <f t="shared" si="0"/>
        <v>334127.66297901195</v>
      </c>
      <c r="N31" s="72">
        <f t="shared" si="0"/>
        <v>344337.90575905633</v>
      </c>
      <c r="O31" s="72">
        <f t="shared" si="0"/>
        <v>346993.18971293746</v>
      </c>
      <c r="P31" s="72">
        <f t="shared" si="0"/>
        <v>295046.17485148279</v>
      </c>
      <c r="Q31" s="72">
        <f t="shared" si="0"/>
        <v>309232.63056591887</v>
      </c>
      <c r="R31" s="72">
        <f t="shared" si="0"/>
        <v>318433.9953188331</v>
      </c>
      <c r="S31" s="72">
        <f t="shared" si="0"/>
        <v>311853.01245575136</v>
      </c>
      <c r="T31" s="72">
        <f t="shared" si="0"/>
        <v>305617.48403271911</v>
      </c>
      <c r="U31" s="72">
        <f t="shared" si="0"/>
        <v>297656.41470475873</v>
      </c>
      <c r="V31" s="72">
        <f t="shared" si="0"/>
        <v>291649.34598204482</v>
      </c>
      <c r="W31" s="72">
        <f t="shared" si="0"/>
        <v>288554.38772979775</v>
      </c>
      <c r="X31" s="72">
        <f t="shared" si="0"/>
        <v>284882.55387661303</v>
      </c>
      <c r="Y31" s="72">
        <f t="shared" si="0"/>
        <v>286823.97604005691</v>
      </c>
      <c r="Z31" s="72">
        <f t="shared" si="0"/>
        <v>281420.311441592</v>
      </c>
      <c r="AA31" s="72">
        <f t="shared" si="0"/>
        <v>278293.6257056676</v>
      </c>
      <c r="AB31" s="72">
        <f t="shared" si="0"/>
        <v>277420.22146472801</v>
      </c>
      <c r="AC31" s="72">
        <f t="shared" si="0"/>
        <v>278203.44000707497</v>
      </c>
      <c r="AD31" s="72">
        <f t="shared" si="0"/>
        <v>276743.53650449094</v>
      </c>
      <c r="AE31" s="72">
        <f t="shared" si="0"/>
        <v>279269.81776277052</v>
      </c>
      <c r="AF31" s="72">
        <f t="shared" si="0"/>
        <v>279412.00695824908</v>
      </c>
      <c r="AG31" s="72">
        <f t="shared" si="0"/>
        <v>279528.75135722256</v>
      </c>
      <c r="AH31" s="72">
        <f t="shared" si="0"/>
        <v>277445.69123501924</v>
      </c>
      <c r="AI31" s="72">
        <f t="shared" si="0"/>
        <v>275236.62798651383</v>
      </c>
      <c r="AJ31" s="72">
        <f t="shared" si="0"/>
        <v>272858.90932626219</v>
      </c>
      <c r="AK31" s="72">
        <f t="shared" si="0"/>
        <v>270427.85568332486</v>
      </c>
      <c r="AL31" s="72">
        <f t="shared" si="0"/>
        <v>267994.29589606542</v>
      </c>
      <c r="AM31" s="72">
        <f t="shared" si="0"/>
        <v>265532.46239554492</v>
      </c>
      <c r="AN31" s="72">
        <f t="shared" si="0"/>
        <v>263262.47360128805</v>
      </c>
      <c r="AO31" s="72">
        <f t="shared" si="0"/>
        <v>260773.59836402681</v>
      </c>
      <c r="AP31" s="72">
        <f t="shared" si="0"/>
        <v>258488.17620246854</v>
      </c>
      <c r="AQ31" s="72">
        <f t="shared" si="0"/>
        <v>256441.48947637266</v>
      </c>
      <c r="AR31" s="72">
        <f t="shared" si="0"/>
        <v>254324.96327209854</v>
      </c>
      <c r="AS31" s="72">
        <f t="shared" si="0"/>
        <v>252326.38206040725</v>
      </c>
      <c r="AT31" s="72">
        <f t="shared" si="0"/>
        <v>249818.71026053917</v>
      </c>
      <c r="AU31" s="72">
        <f t="shared" si="0"/>
        <v>247633.99662236468</v>
      </c>
      <c r="AV31" s="72">
        <f t="shared" si="0"/>
        <v>245332.03095351515</v>
      </c>
      <c r="AW31" s="72">
        <f t="shared" si="0"/>
        <v>243074.69114229316</v>
      </c>
      <c r="AX31" s="72">
        <f t="shared" si="0"/>
        <v>241315.82901009524</v>
      </c>
      <c r="AY31" s="72">
        <f t="shared" si="0"/>
        <v>239047.66177898712</v>
      </c>
      <c r="AZ31" s="72">
        <f t="shared" si="0"/>
        <v>236640.81230041303</v>
      </c>
    </row>
    <row r="32" spans="1:52" outlineLevel="1" x14ac:dyDescent="0.3">
      <c r="A32" s="71" t="s">
        <v>82</v>
      </c>
      <c r="B32" s="72">
        <f t="shared" si="1"/>
        <v>224590.34388453732</v>
      </c>
      <c r="C32" s="72">
        <f t="shared" si="0"/>
        <v>233322.40019058977</v>
      </c>
      <c r="D32" s="72">
        <f t="shared" si="0"/>
        <v>224840.05278618776</v>
      </c>
      <c r="E32" s="72">
        <f t="shared" si="0"/>
        <v>234773.41599618187</v>
      </c>
      <c r="F32" s="72">
        <f t="shared" si="0"/>
        <v>235997.57932671916</v>
      </c>
      <c r="G32" s="72">
        <f t="shared" si="0"/>
        <v>244255.95677080145</v>
      </c>
      <c r="H32" s="72">
        <f t="shared" si="0"/>
        <v>244821.60194967545</v>
      </c>
      <c r="I32" s="72">
        <f t="shared" si="0"/>
        <v>218435.55998033518</v>
      </c>
      <c r="J32" s="72">
        <f t="shared" si="0"/>
        <v>231063.82314796629</v>
      </c>
      <c r="K32" s="72">
        <f t="shared" si="0"/>
        <v>222837.58616812876</v>
      </c>
      <c r="L32" s="72">
        <f t="shared" si="0"/>
        <v>232171.11402426841</v>
      </c>
      <c r="M32" s="72">
        <f t="shared" si="0"/>
        <v>207673.9583916397</v>
      </c>
      <c r="N32" s="72">
        <f t="shared" si="0"/>
        <v>208594.06743050483</v>
      </c>
      <c r="O32" s="72">
        <f t="shared" si="0"/>
        <v>213024.85936003365</v>
      </c>
      <c r="P32" s="72">
        <f t="shared" si="0"/>
        <v>191834.8040824791</v>
      </c>
      <c r="Q32" s="72">
        <f t="shared" si="0"/>
        <v>196507.20971117818</v>
      </c>
      <c r="R32" s="72">
        <f t="shared" si="0"/>
        <v>197686.08263621866</v>
      </c>
      <c r="S32" s="72">
        <f t="shared" si="0"/>
        <v>196108.16131679638</v>
      </c>
      <c r="T32" s="72">
        <f t="shared" si="0"/>
        <v>197478.40028738286</v>
      </c>
      <c r="U32" s="72">
        <f t="shared" si="0"/>
        <v>198574.72033152235</v>
      </c>
      <c r="V32" s="72">
        <f t="shared" si="0"/>
        <v>197093.18937507874</v>
      </c>
      <c r="W32" s="72">
        <f t="shared" si="0"/>
        <v>194067.58208157273</v>
      </c>
      <c r="X32" s="72">
        <f t="shared" si="0"/>
        <v>192580.64011733918</v>
      </c>
      <c r="Y32" s="72">
        <f t="shared" si="0"/>
        <v>191597.50678944655</v>
      </c>
      <c r="Z32" s="72">
        <f t="shared" si="0"/>
        <v>188848.71748622577</v>
      </c>
      <c r="AA32" s="72">
        <f t="shared" si="0"/>
        <v>186843.68260680238</v>
      </c>
      <c r="AB32" s="72">
        <f t="shared" si="0"/>
        <v>185771.10824237822</v>
      </c>
      <c r="AC32" s="72">
        <f t="shared" si="0"/>
        <v>184484.98998564106</v>
      </c>
      <c r="AD32" s="72">
        <f t="shared" si="0"/>
        <v>183471.33154176504</v>
      </c>
      <c r="AE32" s="72">
        <f t="shared" si="0"/>
        <v>181972.75308816842</v>
      </c>
      <c r="AF32" s="72">
        <f t="shared" si="0"/>
        <v>183078.66937586616</v>
      </c>
      <c r="AG32" s="72">
        <f t="shared" si="0"/>
        <v>184232.77336604401</v>
      </c>
      <c r="AH32" s="72">
        <f t="shared" si="0"/>
        <v>183695.0176166787</v>
      </c>
      <c r="AI32" s="72">
        <f t="shared" si="0"/>
        <v>182410.81836922027</v>
      </c>
      <c r="AJ32" s="72">
        <f t="shared" si="0"/>
        <v>181058.59431738313</v>
      </c>
      <c r="AK32" s="72">
        <f t="shared" si="0"/>
        <v>179276.83916314202</v>
      </c>
      <c r="AL32" s="72">
        <f t="shared" si="0"/>
        <v>178532.68047450591</v>
      </c>
      <c r="AM32" s="72">
        <f t="shared" si="0"/>
        <v>177322.01618420778</v>
      </c>
      <c r="AN32" s="72">
        <f t="shared" si="0"/>
        <v>176086.03864533902</v>
      </c>
      <c r="AO32" s="72">
        <f t="shared" si="0"/>
        <v>174730.43595565605</v>
      </c>
      <c r="AP32" s="72">
        <f t="shared" si="0"/>
        <v>173519.05543042827</v>
      </c>
      <c r="AQ32" s="72">
        <f t="shared" si="0"/>
        <v>172269.96600266735</v>
      </c>
      <c r="AR32" s="72">
        <f t="shared" si="0"/>
        <v>171356.00230708264</v>
      </c>
      <c r="AS32" s="72">
        <f t="shared" si="0"/>
        <v>170119.22110072951</v>
      </c>
      <c r="AT32" s="72">
        <f t="shared" si="0"/>
        <v>169126.63153252084</v>
      </c>
      <c r="AU32" s="72">
        <f t="shared" si="0"/>
        <v>168067.0733769089</v>
      </c>
      <c r="AV32" s="72">
        <f t="shared" si="0"/>
        <v>167235.4460025377</v>
      </c>
      <c r="AW32" s="72">
        <f t="shared" si="0"/>
        <v>166447.78413505491</v>
      </c>
      <c r="AX32" s="72">
        <f t="shared" si="0"/>
        <v>165953.38700088102</v>
      </c>
      <c r="AY32" s="72">
        <f t="shared" si="0"/>
        <v>165210.36148671195</v>
      </c>
      <c r="AZ32" s="72">
        <f t="shared" si="0"/>
        <v>164470.2168616945</v>
      </c>
    </row>
    <row r="33" spans="1:52" outlineLevel="1" x14ac:dyDescent="0.3">
      <c r="A33" s="71" t="s">
        <v>47</v>
      </c>
      <c r="B33" s="72">
        <f t="shared" si="1"/>
        <v>859181.86337229516</v>
      </c>
      <c r="C33" s="72">
        <f t="shared" si="0"/>
        <v>870590.84722941089</v>
      </c>
      <c r="D33" s="72">
        <f t="shared" si="0"/>
        <v>878316.89493609627</v>
      </c>
      <c r="E33" s="72">
        <f t="shared" si="0"/>
        <v>892859.91792676237</v>
      </c>
      <c r="F33" s="72">
        <f t="shared" si="0"/>
        <v>918131.7362333748</v>
      </c>
      <c r="G33" s="72">
        <f t="shared" si="0"/>
        <v>921231.72581878549</v>
      </c>
      <c r="H33" s="72">
        <f t="shared" si="0"/>
        <v>937552.86162948923</v>
      </c>
      <c r="I33" s="72">
        <f t="shared" si="0"/>
        <v>950846.37527235446</v>
      </c>
      <c r="J33" s="72">
        <f t="shared" si="0"/>
        <v>935160.37418051611</v>
      </c>
      <c r="K33" s="72">
        <f t="shared" si="0"/>
        <v>899818.13206352049</v>
      </c>
      <c r="L33" s="72">
        <f t="shared" si="0"/>
        <v>894898.88395863981</v>
      </c>
      <c r="M33" s="72">
        <f t="shared" si="0"/>
        <v>887053.99736887473</v>
      </c>
      <c r="N33" s="72">
        <f t="shared" si="0"/>
        <v>854133.97316579253</v>
      </c>
      <c r="O33" s="72">
        <f t="shared" si="0"/>
        <v>848234.6090256247</v>
      </c>
      <c r="P33" s="72">
        <f t="shared" si="0"/>
        <v>858565.2163101061</v>
      </c>
      <c r="Q33" s="72">
        <f t="shared" si="0"/>
        <v>873956.72904033924</v>
      </c>
      <c r="R33" s="72">
        <f t="shared" si="0"/>
        <v>895414.94831816305</v>
      </c>
      <c r="S33" s="72">
        <f t="shared" si="0"/>
        <v>913191.74820948753</v>
      </c>
      <c r="T33" s="72">
        <f t="shared" si="0"/>
        <v>919974.14185764559</v>
      </c>
      <c r="U33" s="72">
        <f t="shared" si="0"/>
        <v>922293.33041901048</v>
      </c>
      <c r="V33" s="72">
        <f t="shared" si="0"/>
        <v>920640.77336039895</v>
      </c>
      <c r="W33" s="72">
        <f t="shared" ref="C33:AZ38" si="2">W7-W20</f>
        <v>915247.06467455276</v>
      </c>
      <c r="X33" s="72">
        <f t="shared" si="2"/>
        <v>908720.73225035775</v>
      </c>
      <c r="Y33" s="72">
        <f t="shared" si="2"/>
        <v>900854.30385885853</v>
      </c>
      <c r="Z33" s="72">
        <f t="shared" si="2"/>
        <v>892504.58031341515</v>
      </c>
      <c r="AA33" s="72">
        <f t="shared" si="2"/>
        <v>884749.71688919875</v>
      </c>
      <c r="AB33" s="72">
        <f t="shared" si="2"/>
        <v>878268.0943584037</v>
      </c>
      <c r="AC33" s="72">
        <f t="shared" si="2"/>
        <v>873031.87627310702</v>
      </c>
      <c r="AD33" s="72">
        <f t="shared" si="2"/>
        <v>869619.86489677534</v>
      </c>
      <c r="AE33" s="72">
        <f t="shared" si="2"/>
        <v>866929.02409377834</v>
      </c>
      <c r="AF33" s="72">
        <f t="shared" si="2"/>
        <v>864647.27346642257</v>
      </c>
      <c r="AG33" s="72">
        <f t="shared" si="2"/>
        <v>862513.941373104</v>
      </c>
      <c r="AH33" s="72">
        <f t="shared" si="2"/>
        <v>859750.21371371532</v>
      </c>
      <c r="AI33" s="72">
        <f t="shared" si="2"/>
        <v>856135.29956850491</v>
      </c>
      <c r="AJ33" s="72">
        <f t="shared" si="2"/>
        <v>851715.76500425488</v>
      </c>
      <c r="AK33" s="72">
        <f t="shared" si="2"/>
        <v>846622.24273323582</v>
      </c>
      <c r="AL33" s="72">
        <f t="shared" si="2"/>
        <v>841064.4709808107</v>
      </c>
      <c r="AM33" s="72">
        <f t="shared" si="2"/>
        <v>834642.23686453269</v>
      </c>
      <c r="AN33" s="72">
        <f t="shared" si="2"/>
        <v>827899.14755217137</v>
      </c>
      <c r="AO33" s="72">
        <f t="shared" si="2"/>
        <v>820443.56352851167</v>
      </c>
      <c r="AP33" s="72">
        <f t="shared" si="2"/>
        <v>812738.85185656871</v>
      </c>
      <c r="AQ33" s="72">
        <f t="shared" si="2"/>
        <v>805260.27468539309</v>
      </c>
      <c r="AR33" s="72">
        <f t="shared" si="2"/>
        <v>797547.57983993459</v>
      </c>
      <c r="AS33" s="72">
        <f t="shared" si="2"/>
        <v>789737.07092098123</v>
      </c>
      <c r="AT33" s="72">
        <f t="shared" si="2"/>
        <v>781672.76081664453</v>
      </c>
      <c r="AU33" s="72">
        <f t="shared" si="2"/>
        <v>774107.34255749255</v>
      </c>
      <c r="AV33" s="72">
        <f t="shared" si="2"/>
        <v>766269.41024954442</v>
      </c>
      <c r="AW33" s="72">
        <f t="shared" si="2"/>
        <v>757508.4180061213</v>
      </c>
      <c r="AX33" s="72">
        <f t="shared" si="2"/>
        <v>749398.77158214396</v>
      </c>
      <c r="AY33" s="72">
        <f t="shared" si="2"/>
        <v>740250.36196606827</v>
      </c>
      <c r="AZ33" s="72">
        <f t="shared" si="2"/>
        <v>730987.47465358046</v>
      </c>
    </row>
    <row r="34" spans="1:52" outlineLevel="1" x14ac:dyDescent="0.3">
      <c r="A34" s="67" t="s">
        <v>83</v>
      </c>
      <c r="B34" s="68">
        <f t="shared" si="1"/>
        <v>1349513.8714078763</v>
      </c>
      <c r="C34" s="68">
        <f t="shared" si="2"/>
        <v>1370170.4041817142</v>
      </c>
      <c r="D34" s="68">
        <f t="shared" si="2"/>
        <v>1393856.6390583517</v>
      </c>
      <c r="E34" s="68">
        <f t="shared" si="2"/>
        <v>1434843.1557149373</v>
      </c>
      <c r="F34" s="68">
        <f t="shared" si="2"/>
        <v>1435519.4302498184</v>
      </c>
      <c r="G34" s="68">
        <f t="shared" si="2"/>
        <v>1424206.9844597299</v>
      </c>
      <c r="H34" s="68">
        <f t="shared" si="2"/>
        <v>1445746.9281402254</v>
      </c>
      <c r="I34" s="68">
        <f t="shared" si="2"/>
        <v>1460823.2914390513</v>
      </c>
      <c r="J34" s="68">
        <f t="shared" si="2"/>
        <v>1388143.2168839767</v>
      </c>
      <c r="K34" s="68">
        <f t="shared" si="2"/>
        <v>1272616.4781111763</v>
      </c>
      <c r="L34" s="68">
        <f t="shared" si="2"/>
        <v>1308395.1554210191</v>
      </c>
      <c r="M34" s="68">
        <f t="shared" si="2"/>
        <v>1290707.684590579</v>
      </c>
      <c r="N34" s="68">
        <f t="shared" si="2"/>
        <v>1275570.522743216</v>
      </c>
      <c r="O34" s="68">
        <f t="shared" si="2"/>
        <v>1208115.2510324037</v>
      </c>
      <c r="P34" s="68">
        <f t="shared" si="2"/>
        <v>1143674.5035290942</v>
      </c>
      <c r="Q34" s="68">
        <f t="shared" si="2"/>
        <v>1163205.7848228645</v>
      </c>
      <c r="R34" s="68">
        <f t="shared" si="2"/>
        <v>1110377.488487419</v>
      </c>
      <c r="S34" s="68">
        <f t="shared" si="2"/>
        <v>1101507.7468941477</v>
      </c>
      <c r="T34" s="68">
        <f t="shared" si="2"/>
        <v>1061978.9290538854</v>
      </c>
      <c r="U34" s="68">
        <f t="shared" si="2"/>
        <v>1015092.6308697606</v>
      </c>
      <c r="V34" s="68">
        <f t="shared" si="2"/>
        <v>970583.24654900422</v>
      </c>
      <c r="W34" s="68">
        <f t="shared" si="2"/>
        <v>952844.37162223714</v>
      </c>
      <c r="X34" s="68">
        <f t="shared" si="2"/>
        <v>959486.36067963263</v>
      </c>
      <c r="Y34" s="68">
        <f t="shared" si="2"/>
        <v>953614.41140933218</v>
      </c>
      <c r="Z34" s="68">
        <f t="shared" si="2"/>
        <v>933011.21897012927</v>
      </c>
      <c r="AA34" s="68">
        <f t="shared" si="2"/>
        <v>910450.33508265996</v>
      </c>
      <c r="AB34" s="68">
        <f t="shared" si="2"/>
        <v>902812.77125783428</v>
      </c>
      <c r="AC34" s="68">
        <f t="shared" si="2"/>
        <v>881140.21641026554</v>
      </c>
      <c r="AD34" s="68">
        <f t="shared" si="2"/>
        <v>873199.93209402496</v>
      </c>
      <c r="AE34" s="68">
        <f t="shared" si="2"/>
        <v>846153.47529049404</v>
      </c>
      <c r="AF34" s="68">
        <f t="shared" si="2"/>
        <v>799226.7070504576</v>
      </c>
      <c r="AG34" s="68">
        <f t="shared" si="2"/>
        <v>765952.93887164933</v>
      </c>
      <c r="AH34" s="68">
        <f t="shared" si="2"/>
        <v>731673.31729648355</v>
      </c>
      <c r="AI34" s="68">
        <f t="shared" si="2"/>
        <v>709188.14953568135</v>
      </c>
      <c r="AJ34" s="68">
        <f t="shared" si="2"/>
        <v>673004.94747855561</v>
      </c>
      <c r="AK34" s="68">
        <f t="shared" si="2"/>
        <v>649408.12543683033</v>
      </c>
      <c r="AL34" s="68">
        <f t="shared" si="2"/>
        <v>629826.04084985447</v>
      </c>
      <c r="AM34" s="68">
        <f t="shared" si="2"/>
        <v>596925.22602547216</v>
      </c>
      <c r="AN34" s="68">
        <f t="shared" si="2"/>
        <v>575278.58829717396</v>
      </c>
      <c r="AO34" s="68">
        <f t="shared" si="2"/>
        <v>548765.18767349736</v>
      </c>
      <c r="AP34" s="68">
        <f t="shared" si="2"/>
        <v>521324.56428319501</v>
      </c>
      <c r="AQ34" s="68">
        <f t="shared" si="2"/>
        <v>497900.98721579189</v>
      </c>
      <c r="AR34" s="68">
        <f t="shared" si="2"/>
        <v>476584.7223275812</v>
      </c>
      <c r="AS34" s="68">
        <f t="shared" si="2"/>
        <v>456177.84724682791</v>
      </c>
      <c r="AT34" s="68">
        <f t="shared" si="2"/>
        <v>434585.63629110553</v>
      </c>
      <c r="AU34" s="68">
        <f t="shared" si="2"/>
        <v>410661.10026031063</v>
      </c>
      <c r="AV34" s="68">
        <f t="shared" si="2"/>
        <v>386327.3694380247</v>
      </c>
      <c r="AW34" s="68">
        <f t="shared" si="2"/>
        <v>367333.99613850837</v>
      </c>
      <c r="AX34" s="68">
        <f t="shared" si="2"/>
        <v>347732.32889581838</v>
      </c>
      <c r="AY34" s="68">
        <f t="shared" si="2"/>
        <v>329820.54002599703</v>
      </c>
      <c r="AZ34" s="68">
        <f t="shared" si="2"/>
        <v>307652.75212073792</v>
      </c>
    </row>
    <row r="35" spans="1:52" outlineLevel="1" x14ac:dyDescent="0.3">
      <c r="A35" s="71" t="s">
        <v>84</v>
      </c>
      <c r="B35" s="72">
        <f t="shared" si="1"/>
        <v>1166168.4493221373</v>
      </c>
      <c r="C35" s="72">
        <f t="shared" si="2"/>
        <v>1187664.3028113637</v>
      </c>
      <c r="D35" s="72">
        <f t="shared" si="2"/>
        <v>1213596.9777453612</v>
      </c>
      <c r="E35" s="72">
        <f t="shared" si="2"/>
        <v>1245745.4052206106</v>
      </c>
      <c r="F35" s="72">
        <f t="shared" si="2"/>
        <v>1249054.9449131966</v>
      </c>
      <c r="G35" s="72">
        <f t="shared" si="2"/>
        <v>1240894.0864885424</v>
      </c>
      <c r="H35" s="72">
        <f t="shared" si="2"/>
        <v>1265158.8163097769</v>
      </c>
      <c r="I35" s="72">
        <f t="shared" si="2"/>
        <v>1279302.9139029572</v>
      </c>
      <c r="J35" s="72">
        <f t="shared" si="2"/>
        <v>1207652.560856197</v>
      </c>
      <c r="K35" s="72">
        <f t="shared" si="2"/>
        <v>1104110.7235579002</v>
      </c>
      <c r="L35" s="72">
        <f t="shared" si="2"/>
        <v>1132374.2937824822</v>
      </c>
      <c r="M35" s="72">
        <f t="shared" si="2"/>
        <v>1124545.972782695</v>
      </c>
      <c r="N35" s="72">
        <f t="shared" si="2"/>
        <v>1108194.1498963402</v>
      </c>
      <c r="O35" s="72">
        <f t="shared" si="2"/>
        <v>1049139.8283112545</v>
      </c>
      <c r="P35" s="72">
        <f t="shared" si="2"/>
        <v>991004.10864814324</v>
      </c>
      <c r="Q35" s="72">
        <f t="shared" si="2"/>
        <v>1005076.2547897422</v>
      </c>
      <c r="R35" s="72">
        <f t="shared" si="2"/>
        <v>948275.95726991643</v>
      </c>
      <c r="S35" s="72">
        <f t="shared" si="2"/>
        <v>937650.08940475225</v>
      </c>
      <c r="T35" s="72">
        <f t="shared" si="2"/>
        <v>900885.33577746921</v>
      </c>
      <c r="U35" s="72">
        <f t="shared" si="2"/>
        <v>856896.97669436806</v>
      </c>
      <c r="V35" s="72">
        <f t="shared" si="2"/>
        <v>814631.1407717648</v>
      </c>
      <c r="W35" s="72">
        <f t="shared" si="2"/>
        <v>796611.72718903108</v>
      </c>
      <c r="X35" s="72">
        <f t="shared" si="2"/>
        <v>804805.01275286055</v>
      </c>
      <c r="Y35" s="72">
        <f t="shared" si="2"/>
        <v>802014.23635295266</v>
      </c>
      <c r="Z35" s="72">
        <f t="shared" si="2"/>
        <v>782620.80857888097</v>
      </c>
      <c r="AA35" s="72">
        <f t="shared" si="2"/>
        <v>761055.06414318469</v>
      </c>
      <c r="AB35" s="72">
        <f t="shared" si="2"/>
        <v>754923.62969708885</v>
      </c>
      <c r="AC35" s="72">
        <f t="shared" si="2"/>
        <v>734715.49490215303</v>
      </c>
      <c r="AD35" s="72">
        <f t="shared" si="2"/>
        <v>726705.99346389051</v>
      </c>
      <c r="AE35" s="72">
        <f t="shared" si="2"/>
        <v>701462.58381406765</v>
      </c>
      <c r="AF35" s="72">
        <f t="shared" si="2"/>
        <v>657118.27745446994</v>
      </c>
      <c r="AG35" s="72">
        <f t="shared" si="2"/>
        <v>625251.12107011583</v>
      </c>
      <c r="AH35" s="72">
        <f t="shared" si="2"/>
        <v>593144.88597330288</v>
      </c>
      <c r="AI35" s="72">
        <f t="shared" si="2"/>
        <v>573197.03813966259</v>
      </c>
      <c r="AJ35" s="72">
        <f t="shared" si="2"/>
        <v>539420.95716991799</v>
      </c>
      <c r="AK35" s="72">
        <f t="shared" si="2"/>
        <v>517918.12784871802</v>
      </c>
      <c r="AL35" s="72">
        <f t="shared" si="2"/>
        <v>499259.00830046623</v>
      </c>
      <c r="AM35" s="72">
        <f t="shared" si="2"/>
        <v>468309.49420427677</v>
      </c>
      <c r="AN35" s="72">
        <f t="shared" si="2"/>
        <v>448595.62574685883</v>
      </c>
      <c r="AO35" s="72">
        <f t="shared" si="2"/>
        <v>424441.08358652942</v>
      </c>
      <c r="AP35" s="72">
        <f t="shared" si="2"/>
        <v>398668.76958338724</v>
      </c>
      <c r="AQ35" s="72">
        <f t="shared" si="2"/>
        <v>376887.72538249468</v>
      </c>
      <c r="AR35" s="72">
        <f t="shared" si="2"/>
        <v>357877.21723090368</v>
      </c>
      <c r="AS35" s="72">
        <f t="shared" si="2"/>
        <v>340590.98553401546</v>
      </c>
      <c r="AT35" s="72">
        <f t="shared" si="2"/>
        <v>320688.39693253243</v>
      </c>
      <c r="AU35" s="72">
        <f t="shared" si="2"/>
        <v>298133.9931766917</v>
      </c>
      <c r="AV35" s="72">
        <f t="shared" si="2"/>
        <v>275830.03491344734</v>
      </c>
      <c r="AW35" s="72">
        <f t="shared" si="2"/>
        <v>259427.33736394052</v>
      </c>
      <c r="AX35" s="72">
        <f t="shared" si="2"/>
        <v>241273.6630853111</v>
      </c>
      <c r="AY35" s="72">
        <f t="shared" si="2"/>
        <v>225320.88722468016</v>
      </c>
      <c r="AZ35" s="72">
        <f t="shared" si="2"/>
        <v>205499.36712285859</v>
      </c>
    </row>
    <row r="36" spans="1:52" outlineLevel="1" x14ac:dyDescent="0.3">
      <c r="A36" s="71" t="s">
        <v>85</v>
      </c>
      <c r="B36" s="72">
        <f t="shared" si="1"/>
        <v>43688.048173771982</v>
      </c>
      <c r="C36" s="72">
        <f t="shared" si="2"/>
        <v>44926.005775243095</v>
      </c>
      <c r="D36" s="72">
        <f t="shared" si="2"/>
        <v>43421.125324939312</v>
      </c>
      <c r="E36" s="72">
        <f t="shared" si="2"/>
        <v>54528.221122810348</v>
      </c>
      <c r="F36" s="72">
        <f t="shared" si="2"/>
        <v>48272.341055335957</v>
      </c>
      <c r="G36" s="72">
        <f t="shared" si="2"/>
        <v>43804.905443052317</v>
      </c>
      <c r="H36" s="72">
        <f t="shared" si="2"/>
        <v>40962.988571659989</v>
      </c>
      <c r="I36" s="72">
        <f t="shared" si="2"/>
        <v>39306.508640890897</v>
      </c>
      <c r="J36" s="72">
        <f t="shared" si="2"/>
        <v>39210.811409987014</v>
      </c>
      <c r="K36" s="72">
        <f t="shared" si="2"/>
        <v>38970.438199098098</v>
      </c>
      <c r="L36" s="72">
        <f t="shared" si="2"/>
        <v>44997.698840321078</v>
      </c>
      <c r="M36" s="72">
        <f t="shared" si="2"/>
        <v>40235.91862141234</v>
      </c>
      <c r="N36" s="72">
        <f t="shared" si="2"/>
        <v>43009.78000005347</v>
      </c>
      <c r="O36" s="72">
        <f t="shared" si="2"/>
        <v>40065.140086252191</v>
      </c>
      <c r="P36" s="72">
        <f t="shared" si="2"/>
        <v>36218.712791323356</v>
      </c>
      <c r="Q36" s="72">
        <f t="shared" si="2"/>
        <v>36132.626947191733</v>
      </c>
      <c r="R36" s="72">
        <f t="shared" si="2"/>
        <v>38184.655736338937</v>
      </c>
      <c r="S36" s="72">
        <f t="shared" si="2"/>
        <v>38600.740838022968</v>
      </c>
      <c r="T36" s="72">
        <f t="shared" si="2"/>
        <v>38504.310717118744</v>
      </c>
      <c r="U36" s="72">
        <f t="shared" si="2"/>
        <v>37358.149060098731</v>
      </c>
      <c r="V36" s="72">
        <f t="shared" si="2"/>
        <v>36726.018062456307</v>
      </c>
      <c r="W36" s="72">
        <f t="shared" si="2"/>
        <v>37761.868515916474</v>
      </c>
      <c r="X36" s="72">
        <f t="shared" si="2"/>
        <v>38058.024538753642</v>
      </c>
      <c r="Y36" s="72">
        <f t="shared" si="2"/>
        <v>37158.639745843204</v>
      </c>
      <c r="Z36" s="72">
        <f t="shared" si="2"/>
        <v>37688.422792374011</v>
      </c>
      <c r="AA36" s="72">
        <f t="shared" si="2"/>
        <v>37974.480028070247</v>
      </c>
      <c r="AB36" s="72">
        <f t="shared" si="2"/>
        <v>37679.273974696218</v>
      </c>
      <c r="AC36" s="72">
        <f t="shared" si="2"/>
        <v>37934.739672211115</v>
      </c>
      <c r="AD36" s="72">
        <f t="shared" si="2"/>
        <v>38991.085251169927</v>
      </c>
      <c r="AE36" s="72">
        <f t="shared" si="2"/>
        <v>38546.735659594706</v>
      </c>
      <c r="AF36" s="72">
        <f t="shared" si="2"/>
        <v>38119.571480200422</v>
      </c>
      <c r="AG36" s="72">
        <f t="shared" si="2"/>
        <v>38071.381787308368</v>
      </c>
      <c r="AH36" s="72">
        <f t="shared" si="2"/>
        <v>37649.403473581064</v>
      </c>
      <c r="AI36" s="72">
        <f t="shared" si="2"/>
        <v>36887.788981193742</v>
      </c>
      <c r="AJ36" s="72">
        <f t="shared" si="2"/>
        <v>36232.038936999539</v>
      </c>
      <c r="AK36" s="72">
        <f t="shared" si="2"/>
        <v>35798.883423859203</v>
      </c>
      <c r="AL36" s="72">
        <f t="shared" si="2"/>
        <v>35742.311871290105</v>
      </c>
      <c r="AM36" s="72">
        <f t="shared" si="2"/>
        <v>35363.99547182073</v>
      </c>
      <c r="AN36" s="72">
        <f t="shared" si="2"/>
        <v>35042.753108509503</v>
      </c>
      <c r="AO36" s="72">
        <f t="shared" si="2"/>
        <v>34669.127508624122</v>
      </c>
      <c r="AP36" s="72">
        <f t="shared" si="2"/>
        <v>34368.338942461633</v>
      </c>
      <c r="AQ36" s="72">
        <f t="shared" si="2"/>
        <v>34365.882918404932</v>
      </c>
      <c r="AR36" s="72">
        <f t="shared" si="2"/>
        <v>34172.487633340417</v>
      </c>
      <c r="AS36" s="72">
        <f t="shared" si="2"/>
        <v>33788.084455221295</v>
      </c>
      <c r="AT36" s="72">
        <f t="shared" si="2"/>
        <v>33661.677837999196</v>
      </c>
      <c r="AU36" s="72">
        <f t="shared" si="2"/>
        <v>33516.720973881529</v>
      </c>
      <c r="AV36" s="72">
        <f t="shared" si="2"/>
        <v>33107.948108872486</v>
      </c>
      <c r="AW36" s="72">
        <f t="shared" si="2"/>
        <v>32632.527048099477</v>
      </c>
      <c r="AX36" s="72">
        <f t="shared" si="2"/>
        <v>32499.381424622465</v>
      </c>
      <c r="AY36" s="72">
        <f t="shared" si="2"/>
        <v>32257.672670764492</v>
      </c>
      <c r="AZ36" s="72">
        <f t="shared" si="2"/>
        <v>31825.858796501074</v>
      </c>
    </row>
    <row r="37" spans="1:52" outlineLevel="1" x14ac:dyDescent="0.3">
      <c r="A37" s="73" t="s">
        <v>86</v>
      </c>
      <c r="B37" s="74">
        <f t="shared" si="1"/>
        <v>139657.37391196689</v>
      </c>
      <c r="C37" s="74">
        <f t="shared" si="2"/>
        <v>137580.09559510727</v>
      </c>
      <c r="D37" s="74">
        <f t="shared" si="2"/>
        <v>136838.53598805139</v>
      </c>
      <c r="E37" s="74">
        <f t="shared" si="2"/>
        <v>134569.52937151649</v>
      </c>
      <c r="F37" s="74">
        <f t="shared" si="2"/>
        <v>138192.14428128584</v>
      </c>
      <c r="G37" s="74">
        <f t="shared" si="2"/>
        <v>139507.99252813507</v>
      </c>
      <c r="H37" s="74">
        <f t="shared" si="2"/>
        <v>139625.12325878866</v>
      </c>
      <c r="I37" s="74">
        <f t="shared" si="2"/>
        <v>142213.86889520334</v>
      </c>
      <c r="J37" s="74">
        <f t="shared" si="2"/>
        <v>141279.84461779273</v>
      </c>
      <c r="K37" s="74">
        <f t="shared" si="2"/>
        <v>129535.31635417811</v>
      </c>
      <c r="L37" s="74">
        <f t="shared" si="2"/>
        <v>131023.16279821572</v>
      </c>
      <c r="M37" s="74">
        <f t="shared" si="2"/>
        <v>125925.79318647186</v>
      </c>
      <c r="N37" s="74">
        <f t="shared" si="2"/>
        <v>124366.59284682249</v>
      </c>
      <c r="O37" s="74">
        <f t="shared" si="2"/>
        <v>118910.28263489691</v>
      </c>
      <c r="P37" s="74">
        <f t="shared" si="2"/>
        <v>116451.68208962741</v>
      </c>
      <c r="Q37" s="74">
        <f t="shared" si="2"/>
        <v>121996.90308593052</v>
      </c>
      <c r="R37" s="74">
        <f t="shared" si="2"/>
        <v>123916.87548116341</v>
      </c>
      <c r="S37" s="74">
        <f t="shared" si="2"/>
        <v>125256.91665137254</v>
      </c>
      <c r="T37" s="74">
        <f t="shared" si="2"/>
        <v>122589.28255929732</v>
      </c>
      <c r="U37" s="74">
        <f t="shared" si="2"/>
        <v>120837.50511529384</v>
      </c>
      <c r="V37" s="74">
        <f t="shared" si="2"/>
        <v>119226.08771478315</v>
      </c>
      <c r="W37" s="74">
        <f t="shared" si="2"/>
        <v>118470.77591728972</v>
      </c>
      <c r="X37" s="74">
        <f t="shared" si="2"/>
        <v>116623.32338801856</v>
      </c>
      <c r="Y37" s="74">
        <f t="shared" si="2"/>
        <v>114441.53531053632</v>
      </c>
      <c r="Z37" s="74">
        <f t="shared" si="2"/>
        <v>112701.98759887433</v>
      </c>
      <c r="AA37" s="74">
        <f t="shared" si="2"/>
        <v>111420.790911405</v>
      </c>
      <c r="AB37" s="74">
        <f t="shared" si="2"/>
        <v>110209.86758604922</v>
      </c>
      <c r="AC37" s="74">
        <f t="shared" si="2"/>
        <v>108489.98183590155</v>
      </c>
      <c r="AD37" s="74">
        <f t="shared" si="2"/>
        <v>107502.85337896454</v>
      </c>
      <c r="AE37" s="74">
        <f t="shared" si="2"/>
        <v>106144.15581683171</v>
      </c>
      <c r="AF37" s="74">
        <f t="shared" si="2"/>
        <v>103988.85811578721</v>
      </c>
      <c r="AG37" s="74">
        <f t="shared" si="2"/>
        <v>102630.43601422517</v>
      </c>
      <c r="AH37" s="74">
        <f t="shared" si="2"/>
        <v>100879.0278495997</v>
      </c>
      <c r="AI37" s="74">
        <f t="shared" si="2"/>
        <v>99103.322414825045</v>
      </c>
      <c r="AJ37" s="74">
        <f t="shared" si="2"/>
        <v>97351.951371638104</v>
      </c>
      <c r="AK37" s="74">
        <f t="shared" si="2"/>
        <v>95691.114164253202</v>
      </c>
      <c r="AL37" s="74">
        <f t="shared" si="2"/>
        <v>94824.720678098049</v>
      </c>
      <c r="AM37" s="74">
        <f t="shared" si="2"/>
        <v>93251.736349374827</v>
      </c>
      <c r="AN37" s="74">
        <f t="shared" si="2"/>
        <v>91640.209441805491</v>
      </c>
      <c r="AO37" s="74">
        <f t="shared" si="2"/>
        <v>89654.976578343834</v>
      </c>
      <c r="AP37" s="74">
        <f t="shared" si="2"/>
        <v>88287.455757346179</v>
      </c>
      <c r="AQ37" s="74">
        <f t="shared" si="2"/>
        <v>86647.378914892266</v>
      </c>
      <c r="AR37" s="74">
        <f t="shared" si="2"/>
        <v>84535.017463337077</v>
      </c>
      <c r="AS37" s="74">
        <f t="shared" si="2"/>
        <v>81798.777257591108</v>
      </c>
      <c r="AT37" s="74">
        <f t="shared" si="2"/>
        <v>80235.561520573916</v>
      </c>
      <c r="AU37" s="74">
        <f t="shared" si="2"/>
        <v>79010.386109737374</v>
      </c>
      <c r="AV37" s="74">
        <f t="shared" si="2"/>
        <v>77389.386415704939</v>
      </c>
      <c r="AW37" s="74">
        <f t="shared" si="2"/>
        <v>75274.13172646836</v>
      </c>
      <c r="AX37" s="74">
        <f t="shared" si="2"/>
        <v>73959.28438588485</v>
      </c>
      <c r="AY37" s="74">
        <f t="shared" si="2"/>
        <v>72241.980130552416</v>
      </c>
      <c r="AZ37" s="74">
        <f t="shared" si="2"/>
        <v>70327.526201378278</v>
      </c>
    </row>
    <row r="38" spans="1:52" outlineLevel="1" x14ac:dyDescent="0.3">
      <c r="A38" s="67" t="s">
        <v>87</v>
      </c>
      <c r="B38" s="68">
        <f t="shared" si="1"/>
        <v>256655.54890907553</v>
      </c>
      <c r="C38" s="68">
        <f t="shared" si="2"/>
        <v>246186.3819259028</v>
      </c>
      <c r="D38" s="68">
        <f t="shared" si="2"/>
        <v>243682.1853773311</v>
      </c>
      <c r="E38" s="68">
        <f t="shared" si="2"/>
        <v>249159.4516996906</v>
      </c>
      <c r="F38" s="68">
        <f t="shared" si="2"/>
        <v>261197.97097757802</v>
      </c>
      <c r="G38" s="68">
        <f t="shared" si="2"/>
        <v>268469.97896910022</v>
      </c>
      <c r="H38" s="68">
        <f t="shared" si="2"/>
        <v>271219.05943432462</v>
      </c>
      <c r="I38" s="68">
        <f t="shared" si="2"/>
        <v>284572.06311771955</v>
      </c>
      <c r="J38" s="68">
        <f t="shared" si="2"/>
        <v>266585.42353705788</v>
      </c>
      <c r="K38" s="68">
        <f t="shared" si="2"/>
        <v>221731.02607162457</v>
      </c>
      <c r="L38" s="68">
        <f t="shared" si="2"/>
        <v>234392.21199552563</v>
      </c>
      <c r="M38" s="68">
        <f t="shared" si="2"/>
        <v>232721.23805454638</v>
      </c>
      <c r="N38" s="68">
        <f t="shared" si="2"/>
        <v>215336.87025434259</v>
      </c>
      <c r="O38" s="68">
        <f t="shared" si="2"/>
        <v>212169.51613653536</v>
      </c>
      <c r="P38" s="68">
        <f t="shared" si="2"/>
        <v>217946.14661413972</v>
      </c>
      <c r="Q38" s="68">
        <f t="shared" si="2"/>
        <v>218215.89991684339</v>
      </c>
      <c r="R38" s="68">
        <f t="shared" si="2"/>
        <v>221017.40834736539</v>
      </c>
      <c r="S38" s="68">
        <f t="shared" si="2"/>
        <v>224021.76798960919</v>
      </c>
      <c r="T38" s="68">
        <f t="shared" si="2"/>
        <v>225538.39453136246</v>
      </c>
      <c r="U38" s="68">
        <f t="shared" si="2"/>
        <v>226761.73506659266</v>
      </c>
      <c r="V38" s="68">
        <f t="shared" si="2"/>
        <v>227598.93458949093</v>
      </c>
      <c r="W38" s="68">
        <f t="shared" si="2"/>
        <v>228889.47372053369</v>
      </c>
      <c r="X38" s="68">
        <f t="shared" si="2"/>
        <v>231087.26053170828</v>
      </c>
      <c r="Y38" s="68">
        <f t="shared" si="2"/>
        <v>231735.01311047337</v>
      </c>
      <c r="Z38" s="68">
        <f t="shared" si="2"/>
        <v>232286.38885327199</v>
      </c>
      <c r="AA38" s="68">
        <f t="shared" si="2"/>
        <v>233681.36418648547</v>
      </c>
      <c r="AB38" s="68">
        <f t="shared" ref="AB38:AZ38" si="3">AB12-AB25</f>
        <v>235708.98762657176</v>
      </c>
      <c r="AC38" s="68">
        <f t="shared" si="3"/>
        <v>237832.77583627586</v>
      </c>
      <c r="AD38" s="68">
        <f t="shared" si="3"/>
        <v>239680.8749372793</v>
      </c>
      <c r="AE38" s="68">
        <f t="shared" si="3"/>
        <v>241577.85377719876</v>
      </c>
      <c r="AF38" s="68">
        <f t="shared" si="3"/>
        <v>242604.46339131982</v>
      </c>
      <c r="AG38" s="68">
        <f t="shared" si="3"/>
        <v>243482.62384297239</v>
      </c>
      <c r="AH38" s="68">
        <f t="shared" si="3"/>
        <v>243751.46601120615</v>
      </c>
      <c r="AI38" s="68">
        <f t="shared" si="3"/>
        <v>242185.50765650716</v>
      </c>
      <c r="AJ38" s="68">
        <f t="shared" si="3"/>
        <v>238698.63731524616</v>
      </c>
      <c r="AK38" s="68">
        <f t="shared" si="3"/>
        <v>234291.67667164194</v>
      </c>
      <c r="AL38" s="68">
        <f t="shared" si="3"/>
        <v>232509.58387218221</v>
      </c>
      <c r="AM38" s="68">
        <f t="shared" si="3"/>
        <v>225539.69830014638</v>
      </c>
      <c r="AN38" s="68">
        <f t="shared" si="3"/>
        <v>217540.01678675637</v>
      </c>
      <c r="AO38" s="68">
        <f t="shared" si="3"/>
        <v>210488.87079508291</v>
      </c>
      <c r="AP38" s="68">
        <f t="shared" si="3"/>
        <v>202558.86372882608</v>
      </c>
      <c r="AQ38" s="68">
        <f t="shared" si="3"/>
        <v>198692.36030689132</v>
      </c>
      <c r="AR38" s="68">
        <f t="shared" si="3"/>
        <v>192720.07927774198</v>
      </c>
      <c r="AS38" s="68">
        <f t="shared" si="3"/>
        <v>186925.00731171202</v>
      </c>
      <c r="AT38" s="68">
        <f t="shared" si="3"/>
        <v>179702.50946299193</v>
      </c>
      <c r="AU38" s="68">
        <f t="shared" si="3"/>
        <v>178634.02254365978</v>
      </c>
      <c r="AV38" s="68">
        <f t="shared" si="3"/>
        <v>174172.08281199061</v>
      </c>
      <c r="AW38" s="68">
        <f t="shared" si="3"/>
        <v>160731.37239535252</v>
      </c>
      <c r="AX38" s="68">
        <f t="shared" si="3"/>
        <v>159605.21142684694</v>
      </c>
      <c r="AY38" s="68">
        <f t="shared" si="3"/>
        <v>151148.21545084059</v>
      </c>
      <c r="AZ38" s="68">
        <f t="shared" si="3"/>
        <v>143924.32271242311</v>
      </c>
    </row>
    <row r="40" spans="1:52" x14ac:dyDescent="0.3">
      <c r="A40" s="76" t="s">
        <v>90</v>
      </c>
      <c r="B40" s="75">
        <v>2000</v>
      </c>
      <c r="C40" s="75">
        <v>2001</v>
      </c>
      <c r="D40" s="75">
        <v>2002</v>
      </c>
      <c r="E40" s="75">
        <v>2003</v>
      </c>
      <c r="F40" s="75">
        <v>2004</v>
      </c>
      <c r="G40" s="75">
        <v>2005</v>
      </c>
      <c r="H40" s="75">
        <v>2006</v>
      </c>
      <c r="I40" s="75">
        <v>2007</v>
      </c>
      <c r="J40" s="75">
        <v>2008</v>
      </c>
      <c r="K40" s="75">
        <v>2009</v>
      </c>
      <c r="L40" s="75">
        <v>2010</v>
      </c>
      <c r="M40" s="75">
        <v>2011</v>
      </c>
      <c r="N40" s="75">
        <v>2012</v>
      </c>
      <c r="O40" s="75">
        <v>2013</v>
      </c>
      <c r="P40" s="75">
        <v>2014</v>
      </c>
      <c r="Q40" s="75">
        <v>2015</v>
      </c>
      <c r="R40" s="75">
        <v>2016</v>
      </c>
      <c r="S40" s="75">
        <v>2017</v>
      </c>
      <c r="T40" s="75">
        <v>2018</v>
      </c>
      <c r="U40" s="75">
        <v>2019</v>
      </c>
      <c r="V40" s="75">
        <v>2020</v>
      </c>
      <c r="W40" s="75">
        <v>2021</v>
      </c>
      <c r="X40" s="75">
        <v>2022</v>
      </c>
      <c r="Y40" s="75">
        <v>2023</v>
      </c>
      <c r="Z40" s="75">
        <v>2024</v>
      </c>
      <c r="AA40" s="75">
        <v>2025</v>
      </c>
      <c r="AB40" s="75">
        <v>2026</v>
      </c>
      <c r="AC40" s="75">
        <v>2027</v>
      </c>
      <c r="AD40" s="75">
        <v>2028</v>
      </c>
      <c r="AE40" s="75">
        <v>2029</v>
      </c>
      <c r="AF40" s="75">
        <v>2030</v>
      </c>
      <c r="AG40" s="75">
        <v>2031</v>
      </c>
      <c r="AH40" s="75">
        <v>2032</v>
      </c>
      <c r="AI40" s="75">
        <v>2033</v>
      </c>
      <c r="AJ40" s="75">
        <v>2034</v>
      </c>
      <c r="AK40" s="75">
        <v>2035</v>
      </c>
      <c r="AL40" s="75">
        <v>2036</v>
      </c>
      <c r="AM40" s="75">
        <v>2037</v>
      </c>
      <c r="AN40" s="75">
        <v>2038</v>
      </c>
      <c r="AO40" s="75">
        <v>2039</v>
      </c>
      <c r="AP40" s="75">
        <v>2040</v>
      </c>
      <c r="AQ40" s="75">
        <v>2041</v>
      </c>
      <c r="AR40" s="75">
        <v>2042</v>
      </c>
      <c r="AS40" s="75">
        <v>2043</v>
      </c>
      <c r="AT40" s="75">
        <v>2044</v>
      </c>
      <c r="AU40" s="75">
        <v>2045</v>
      </c>
      <c r="AV40" s="75">
        <v>2046</v>
      </c>
      <c r="AW40" s="75">
        <v>2047</v>
      </c>
      <c r="AX40" s="75">
        <v>2048</v>
      </c>
      <c r="AY40" s="75">
        <v>2049</v>
      </c>
      <c r="AZ40" s="75">
        <v>2050</v>
      </c>
    </row>
    <row r="41" spans="1:52" x14ac:dyDescent="0.3">
      <c r="A41" s="65" t="s">
        <v>80</v>
      </c>
      <c r="B41" s="77">
        <f>B28/B2</f>
        <v>0.86109884539170278</v>
      </c>
      <c r="C41" s="77">
        <f t="shared" ref="C41:AZ46" si="4">C28/C2</f>
        <v>0.8604755678285485</v>
      </c>
      <c r="D41" s="77">
        <f t="shared" si="4"/>
        <v>0.86283700733944058</v>
      </c>
      <c r="E41" s="77">
        <f t="shared" si="4"/>
        <v>0.86261158139907257</v>
      </c>
      <c r="F41" s="77">
        <f t="shared" si="4"/>
        <v>0.86370820436133977</v>
      </c>
      <c r="G41" s="77">
        <f t="shared" si="4"/>
        <v>0.86322427049584582</v>
      </c>
      <c r="H41" s="77">
        <f t="shared" si="4"/>
        <v>0.86384939626272184</v>
      </c>
      <c r="I41" s="77">
        <f t="shared" si="4"/>
        <v>0.86442707295679122</v>
      </c>
      <c r="J41" s="77">
        <f t="shared" si="4"/>
        <v>0.86453091868057441</v>
      </c>
      <c r="K41" s="77">
        <f t="shared" si="4"/>
        <v>0.8663663213370878</v>
      </c>
      <c r="L41" s="77">
        <f t="shared" si="4"/>
        <v>0.8667620860107722</v>
      </c>
      <c r="M41" s="77">
        <f t="shared" si="4"/>
        <v>0.87157717656394551</v>
      </c>
      <c r="N41" s="77">
        <f t="shared" si="4"/>
        <v>0.8638636459196557</v>
      </c>
      <c r="O41" s="77">
        <f t="shared" si="4"/>
        <v>0.86396021640840859</v>
      </c>
      <c r="P41" s="77">
        <f t="shared" si="4"/>
        <v>0.86883196563449117</v>
      </c>
      <c r="Q41" s="77">
        <f t="shared" si="4"/>
        <v>0.87543391147707528</v>
      </c>
      <c r="R41" s="77">
        <f t="shared" si="4"/>
        <v>0.87622534030803811</v>
      </c>
      <c r="S41" s="77">
        <f t="shared" si="4"/>
        <v>0.87963231260521646</v>
      </c>
      <c r="T41" s="77">
        <f t="shared" si="4"/>
        <v>0.88266767330297591</v>
      </c>
      <c r="U41" s="77">
        <f t="shared" si="4"/>
        <v>0.88256406820653532</v>
      </c>
      <c r="V41" s="77">
        <f t="shared" si="4"/>
        <v>0.88216315345526164</v>
      </c>
      <c r="W41" s="77">
        <f t="shared" si="4"/>
        <v>0.88156995251849013</v>
      </c>
      <c r="X41" s="77">
        <f t="shared" si="4"/>
        <v>0.88492050399827227</v>
      </c>
      <c r="Y41" s="77">
        <f t="shared" si="4"/>
        <v>0.88433817040077667</v>
      </c>
      <c r="Z41" s="77">
        <f t="shared" si="4"/>
        <v>0.8841468401258239</v>
      </c>
      <c r="AA41" s="77">
        <f t="shared" si="4"/>
        <v>0.88327971789816118</v>
      </c>
      <c r="AB41" s="77">
        <f>AB28/AB2</f>
        <v>0.8849956690465518</v>
      </c>
      <c r="AC41" s="77">
        <f t="shared" si="4"/>
        <v>0.88561812016974861</v>
      </c>
      <c r="AD41" s="77">
        <f t="shared" si="4"/>
        <v>0.88418515448010826</v>
      </c>
      <c r="AE41" s="77">
        <f t="shared" si="4"/>
        <v>0.88339095073694573</v>
      </c>
      <c r="AF41" s="77">
        <f t="shared" si="4"/>
        <v>0.87977102491914672</v>
      </c>
      <c r="AG41" s="77">
        <f t="shared" si="4"/>
        <v>0.87885603497398845</v>
      </c>
      <c r="AH41" s="77">
        <f t="shared" si="4"/>
        <v>0.87826832825382772</v>
      </c>
      <c r="AI41" s="77">
        <f t="shared" si="4"/>
        <v>0.87819612198726971</v>
      </c>
      <c r="AJ41" s="77">
        <f t="shared" si="4"/>
        <v>0.87768572376513654</v>
      </c>
      <c r="AK41" s="77">
        <f t="shared" si="4"/>
        <v>0.87681406392767058</v>
      </c>
      <c r="AL41" s="77">
        <f t="shared" si="4"/>
        <v>0.87768534661532238</v>
      </c>
      <c r="AM41" s="77">
        <f t="shared" si="4"/>
        <v>0.87663283468099396</v>
      </c>
      <c r="AN41" s="77">
        <f t="shared" si="4"/>
        <v>0.87557335495728816</v>
      </c>
      <c r="AO41" s="77">
        <f t="shared" si="4"/>
        <v>0.87439372950982797</v>
      </c>
      <c r="AP41" s="77">
        <f t="shared" si="4"/>
        <v>0.87301743690574618</v>
      </c>
      <c r="AQ41" s="77">
        <f t="shared" si="4"/>
        <v>0.87200155103894872</v>
      </c>
      <c r="AR41" s="77">
        <f t="shared" si="4"/>
        <v>0.87092227011794587</v>
      </c>
      <c r="AS41" s="77">
        <f t="shared" si="4"/>
        <v>0.87053179890795507</v>
      </c>
      <c r="AT41" s="77">
        <f t="shared" si="4"/>
        <v>0.87127432407754568</v>
      </c>
      <c r="AU41" s="77">
        <f t="shared" si="4"/>
        <v>0.87336694750801658</v>
      </c>
      <c r="AV41" s="77">
        <f t="shared" si="4"/>
        <v>0.87155736918154647</v>
      </c>
      <c r="AW41" s="77">
        <f t="shared" si="4"/>
        <v>0.87110650471895867</v>
      </c>
      <c r="AX41" s="77">
        <f t="shared" si="4"/>
        <v>0.87201094362655884</v>
      </c>
      <c r="AY41" s="77">
        <f t="shared" si="4"/>
        <v>0.87095679804775072</v>
      </c>
      <c r="AZ41" s="77">
        <f t="shared" si="4"/>
        <v>0.86965482832240248</v>
      </c>
    </row>
    <row r="42" spans="1:52" x14ac:dyDescent="0.3">
      <c r="A42" s="67" t="s">
        <v>81</v>
      </c>
      <c r="B42" s="78">
        <f t="shared" ref="B42:Q51" si="5">B29/B3</f>
        <v>0.85883720733448288</v>
      </c>
      <c r="C42" s="78">
        <f t="shared" si="5"/>
        <v>0.86007090223745264</v>
      </c>
      <c r="D42" s="78">
        <f t="shared" si="5"/>
        <v>0.8627003526014414</v>
      </c>
      <c r="E42" s="78">
        <f t="shared" si="5"/>
        <v>0.86416425112503048</v>
      </c>
      <c r="F42" s="78">
        <f t="shared" si="5"/>
        <v>0.86278548224529561</v>
      </c>
      <c r="G42" s="78">
        <f t="shared" si="5"/>
        <v>0.8631467765735823</v>
      </c>
      <c r="H42" s="78">
        <f t="shared" si="5"/>
        <v>0.86411965911741839</v>
      </c>
      <c r="I42" s="78">
        <f t="shared" si="5"/>
        <v>0.86208670871411064</v>
      </c>
      <c r="J42" s="78">
        <f t="shared" si="5"/>
        <v>0.8639770410914841</v>
      </c>
      <c r="K42" s="78">
        <f t="shared" si="5"/>
        <v>0.86454122562813274</v>
      </c>
      <c r="L42" s="78">
        <f t="shared" si="5"/>
        <v>0.86468537313994642</v>
      </c>
      <c r="M42" s="78">
        <f t="shared" si="5"/>
        <v>0.86924675168555188</v>
      </c>
      <c r="N42" s="78">
        <f t="shared" si="5"/>
        <v>0.86333145901298758</v>
      </c>
      <c r="O42" s="78">
        <f t="shared" si="5"/>
        <v>0.86197860956570382</v>
      </c>
      <c r="P42" s="78">
        <f t="shared" si="5"/>
        <v>0.86303183503761971</v>
      </c>
      <c r="Q42" s="78">
        <f t="shared" si="5"/>
        <v>0.86427211930758208</v>
      </c>
      <c r="R42" s="78">
        <f t="shared" si="4"/>
        <v>0.86616912595616014</v>
      </c>
      <c r="S42" s="78">
        <f t="shared" si="4"/>
        <v>0.86772204572979883</v>
      </c>
      <c r="T42" s="78">
        <f t="shared" si="4"/>
        <v>0.86776416685628011</v>
      </c>
      <c r="U42" s="78">
        <f t="shared" si="4"/>
        <v>0.86832071728523963</v>
      </c>
      <c r="V42" s="78">
        <f t="shared" si="4"/>
        <v>0.868549290171162</v>
      </c>
      <c r="W42" s="78">
        <f t="shared" si="4"/>
        <v>0.86842164076304162</v>
      </c>
      <c r="X42" s="78">
        <f t="shared" si="4"/>
        <v>0.86810178708204766</v>
      </c>
      <c r="Y42" s="78">
        <f t="shared" si="4"/>
        <v>0.86865572911480016</v>
      </c>
      <c r="Z42" s="78">
        <f t="shared" si="4"/>
        <v>0.86859548405682419</v>
      </c>
      <c r="AA42" s="78">
        <f t="shared" si="4"/>
        <v>0.86832846283570275</v>
      </c>
      <c r="AB42" s="78">
        <f t="shared" si="4"/>
        <v>0.86805412528237424</v>
      </c>
      <c r="AC42" s="78">
        <f t="shared" si="4"/>
        <v>0.86769712809834165</v>
      </c>
      <c r="AD42" s="78">
        <f t="shared" si="4"/>
        <v>0.8674343529858447</v>
      </c>
      <c r="AE42" s="78">
        <f t="shared" si="4"/>
        <v>0.86709124250208547</v>
      </c>
      <c r="AF42" s="78">
        <f t="shared" si="4"/>
        <v>0.86653158057588298</v>
      </c>
      <c r="AG42" s="78">
        <f t="shared" si="4"/>
        <v>0.86597307812797297</v>
      </c>
      <c r="AH42" s="78">
        <f t="shared" si="4"/>
        <v>0.86558610988759188</v>
      </c>
      <c r="AI42" s="78">
        <f t="shared" si="4"/>
        <v>0.86506189869801398</v>
      </c>
      <c r="AJ42" s="78">
        <f t="shared" si="4"/>
        <v>0.86450765287367748</v>
      </c>
      <c r="AK42" s="78">
        <f t="shared" si="4"/>
        <v>0.86438147864284598</v>
      </c>
      <c r="AL42" s="78">
        <f t="shared" si="4"/>
        <v>0.86418573775349949</v>
      </c>
      <c r="AM42" s="78">
        <f t="shared" si="4"/>
        <v>0.86378760846786784</v>
      </c>
      <c r="AN42" s="78">
        <f t="shared" si="4"/>
        <v>0.86327350924743629</v>
      </c>
      <c r="AO42" s="78">
        <f t="shared" si="4"/>
        <v>0.86290721048690233</v>
      </c>
      <c r="AP42" s="78">
        <f t="shared" si="4"/>
        <v>0.8625087488428429</v>
      </c>
      <c r="AQ42" s="78">
        <f t="shared" si="4"/>
        <v>0.86232289061461376</v>
      </c>
      <c r="AR42" s="78">
        <f t="shared" si="4"/>
        <v>0.86192547521362273</v>
      </c>
      <c r="AS42" s="78">
        <f t="shared" si="4"/>
        <v>0.86191181155775709</v>
      </c>
      <c r="AT42" s="78">
        <f t="shared" si="4"/>
        <v>0.86187486309989247</v>
      </c>
      <c r="AU42" s="78">
        <f t="shared" si="4"/>
        <v>0.86168390576175125</v>
      </c>
      <c r="AV42" s="78">
        <f t="shared" si="4"/>
        <v>0.86134570463412841</v>
      </c>
      <c r="AW42" s="78">
        <f t="shared" si="4"/>
        <v>0.86066830928032811</v>
      </c>
      <c r="AX42" s="78">
        <f t="shared" si="4"/>
        <v>0.86071964681652757</v>
      </c>
      <c r="AY42" s="78">
        <f t="shared" si="4"/>
        <v>0.86032382535951057</v>
      </c>
      <c r="AZ42" s="78">
        <f t="shared" si="4"/>
        <v>0.86000288375624667</v>
      </c>
    </row>
    <row r="43" spans="1:52" x14ac:dyDescent="0.3">
      <c r="A43" s="69" t="s">
        <v>14</v>
      </c>
      <c r="B43" s="79">
        <f t="shared" si="5"/>
        <v>0.88836015665788981</v>
      </c>
      <c r="C43" s="79">
        <f t="shared" si="4"/>
        <v>0.88576433408232336</v>
      </c>
      <c r="D43" s="79">
        <f t="shared" si="4"/>
        <v>0.89233229731168973</v>
      </c>
      <c r="E43" s="79">
        <f t="shared" si="4"/>
        <v>0.89234017362967943</v>
      </c>
      <c r="F43" s="79">
        <f t="shared" si="4"/>
        <v>0.8938420355305513</v>
      </c>
      <c r="G43" s="79">
        <f t="shared" si="4"/>
        <v>0.89441514854145732</v>
      </c>
      <c r="H43" s="79">
        <f t="shared" si="4"/>
        <v>0.89268923814901691</v>
      </c>
      <c r="I43" s="79">
        <f t="shared" si="4"/>
        <v>0.89380967299645342</v>
      </c>
      <c r="J43" s="79">
        <f t="shared" si="4"/>
        <v>0.89657719709104422</v>
      </c>
      <c r="K43" s="79">
        <f t="shared" si="4"/>
        <v>0.89765007355282755</v>
      </c>
      <c r="L43" s="79">
        <f t="shared" si="4"/>
        <v>0.90160898250564037</v>
      </c>
      <c r="M43" s="79">
        <f t="shared" si="4"/>
        <v>0.90953476030332447</v>
      </c>
      <c r="N43" s="79">
        <f t="shared" si="4"/>
        <v>0.9056295536451322</v>
      </c>
      <c r="O43" s="79">
        <f t="shared" si="4"/>
        <v>0.89899772730864336</v>
      </c>
      <c r="P43" s="79">
        <f t="shared" si="4"/>
        <v>0.89595059053042847</v>
      </c>
      <c r="Q43" s="79">
        <f t="shared" si="4"/>
        <v>0.90162353536132667</v>
      </c>
      <c r="R43" s="79">
        <f t="shared" si="4"/>
        <v>0.9115318093706275</v>
      </c>
      <c r="S43" s="79">
        <f t="shared" si="4"/>
        <v>0.91299236411374984</v>
      </c>
      <c r="T43" s="79">
        <f t="shared" si="4"/>
        <v>0.9127687186867629</v>
      </c>
      <c r="U43" s="79">
        <f t="shared" si="4"/>
        <v>0.91348999517015639</v>
      </c>
      <c r="V43" s="79">
        <f t="shared" si="4"/>
        <v>0.91347592380043963</v>
      </c>
      <c r="W43" s="79">
        <f t="shared" si="4"/>
        <v>0.91326395906747948</v>
      </c>
      <c r="X43" s="79">
        <f t="shared" si="4"/>
        <v>0.91245308438192818</v>
      </c>
      <c r="Y43" s="79">
        <f t="shared" si="4"/>
        <v>0.91304027317296632</v>
      </c>
      <c r="Z43" s="79">
        <f t="shared" si="4"/>
        <v>0.91371126985585538</v>
      </c>
      <c r="AA43" s="79">
        <f t="shared" si="4"/>
        <v>0.91309468802663818</v>
      </c>
      <c r="AB43" s="79">
        <f t="shared" si="4"/>
        <v>0.91220417456286085</v>
      </c>
      <c r="AC43" s="79">
        <f t="shared" si="4"/>
        <v>0.91100317655309304</v>
      </c>
      <c r="AD43" s="79">
        <f t="shared" si="4"/>
        <v>0.91154238815385225</v>
      </c>
      <c r="AE43" s="79">
        <f t="shared" si="4"/>
        <v>0.91123769798954535</v>
      </c>
      <c r="AF43" s="79">
        <f t="shared" si="4"/>
        <v>0.9102078520225827</v>
      </c>
      <c r="AG43" s="79">
        <f t="shared" si="4"/>
        <v>0.90906592400541564</v>
      </c>
      <c r="AH43" s="79">
        <f t="shared" si="4"/>
        <v>0.90869423222287482</v>
      </c>
      <c r="AI43" s="79">
        <f t="shared" si="4"/>
        <v>0.90825822082809771</v>
      </c>
      <c r="AJ43" s="79">
        <f t="shared" si="4"/>
        <v>0.90741355052426587</v>
      </c>
      <c r="AK43" s="79">
        <f t="shared" si="4"/>
        <v>0.90821621845680889</v>
      </c>
      <c r="AL43" s="79">
        <f t="shared" si="4"/>
        <v>0.90745804301843913</v>
      </c>
      <c r="AM43" s="79">
        <f t="shared" si="4"/>
        <v>0.90664233239673386</v>
      </c>
      <c r="AN43" s="79">
        <f t="shared" si="4"/>
        <v>0.90581047695720562</v>
      </c>
      <c r="AO43" s="79">
        <f t="shared" si="4"/>
        <v>0.90499255165857551</v>
      </c>
      <c r="AP43" s="79">
        <f t="shared" si="4"/>
        <v>0.90386486504594987</v>
      </c>
      <c r="AQ43" s="79">
        <f t="shared" si="4"/>
        <v>0.90357707580503077</v>
      </c>
      <c r="AR43" s="79">
        <f t="shared" si="4"/>
        <v>0.90206581826345034</v>
      </c>
      <c r="AS43" s="79">
        <f t="shared" si="4"/>
        <v>0.90262892730992239</v>
      </c>
      <c r="AT43" s="79">
        <f t="shared" si="4"/>
        <v>0.9030134909708567</v>
      </c>
      <c r="AU43" s="79">
        <f t="shared" si="4"/>
        <v>0.90233666816653268</v>
      </c>
      <c r="AV43" s="79">
        <f t="shared" si="4"/>
        <v>0.90121761692524882</v>
      </c>
      <c r="AW43" s="79">
        <f t="shared" si="4"/>
        <v>0.89860056627561402</v>
      </c>
      <c r="AX43" s="79">
        <f t="shared" si="4"/>
        <v>0.89905961736945461</v>
      </c>
      <c r="AY43" s="79">
        <f t="shared" si="4"/>
        <v>0.89743160624360296</v>
      </c>
      <c r="AZ43" s="79">
        <f t="shared" si="4"/>
        <v>0.89564569778187719</v>
      </c>
    </row>
    <row r="44" spans="1:52" x14ac:dyDescent="0.3">
      <c r="A44" s="71" t="s">
        <v>44</v>
      </c>
      <c r="B44" s="80">
        <f t="shared" si="5"/>
        <v>0.82489513976100126</v>
      </c>
      <c r="C44" s="80">
        <f t="shared" si="4"/>
        <v>0.83023915164159956</v>
      </c>
      <c r="D44" s="80">
        <f t="shared" si="4"/>
        <v>0.82832169456630189</v>
      </c>
      <c r="E44" s="80">
        <f t="shared" si="4"/>
        <v>0.83093330312321889</v>
      </c>
      <c r="F44" s="80">
        <f t="shared" si="4"/>
        <v>0.82693700536911519</v>
      </c>
      <c r="G44" s="80">
        <f t="shared" si="4"/>
        <v>0.83336082650225241</v>
      </c>
      <c r="H44" s="80">
        <f>H31/H5</f>
        <v>0.83521622170219145</v>
      </c>
      <c r="I44" s="80">
        <f t="shared" si="4"/>
        <v>0.82110313485451236</v>
      </c>
      <c r="J44" s="80">
        <f t="shared" si="4"/>
        <v>0.82907542974059445</v>
      </c>
      <c r="K44" s="80">
        <f t="shared" si="4"/>
        <v>0.83044388151472903</v>
      </c>
      <c r="L44" s="80">
        <f t="shared" si="4"/>
        <v>0.82160751604617144</v>
      </c>
      <c r="M44" s="80">
        <f t="shared" si="4"/>
        <v>0.83993495478808988</v>
      </c>
      <c r="N44" s="80">
        <f t="shared" si="4"/>
        <v>0.8250890394364393</v>
      </c>
      <c r="O44" s="80">
        <f t="shared" si="4"/>
        <v>0.82586886322646247</v>
      </c>
      <c r="P44" s="80">
        <f t="shared" si="4"/>
        <v>0.83103522590941292</v>
      </c>
      <c r="Q44" s="80">
        <f t="shared" si="4"/>
        <v>0.83221579628294007</v>
      </c>
      <c r="R44" s="80">
        <f t="shared" si="4"/>
        <v>0.83150613847665389</v>
      </c>
      <c r="S44" s="80">
        <f t="shared" si="4"/>
        <v>0.83506641064184384</v>
      </c>
      <c r="T44" s="80">
        <f t="shared" si="4"/>
        <v>0.83368181919302786</v>
      </c>
      <c r="U44" s="80">
        <f t="shared" si="4"/>
        <v>0.83177282273513231</v>
      </c>
      <c r="V44" s="80">
        <f t="shared" si="4"/>
        <v>0.8306546870453172</v>
      </c>
      <c r="W44" s="80">
        <f t="shared" si="4"/>
        <v>0.82981441550842472</v>
      </c>
      <c r="X44" s="80">
        <f t="shared" si="4"/>
        <v>0.82861335056156571</v>
      </c>
      <c r="Y44" s="80">
        <f t="shared" si="4"/>
        <v>0.8313918765368784</v>
      </c>
      <c r="Z44" s="80">
        <f t="shared" si="4"/>
        <v>0.82890442448560619</v>
      </c>
      <c r="AA44" s="80">
        <f t="shared" si="4"/>
        <v>0.82845781243003958</v>
      </c>
      <c r="AB44" s="80">
        <f t="shared" si="4"/>
        <v>0.82856548134312824</v>
      </c>
      <c r="AC44" s="80">
        <f t="shared" si="4"/>
        <v>0.82902438420330393</v>
      </c>
      <c r="AD44" s="80">
        <f t="shared" si="4"/>
        <v>0.82783257105929953</v>
      </c>
      <c r="AE44" s="80">
        <f t="shared" si="4"/>
        <v>0.82772635387972116</v>
      </c>
      <c r="AF44" s="80">
        <f t="shared" si="4"/>
        <v>0.8261129257845945</v>
      </c>
      <c r="AG44" s="80">
        <f t="shared" si="4"/>
        <v>0.82508927301664803</v>
      </c>
      <c r="AH44" s="80">
        <f t="shared" si="4"/>
        <v>0.8239695829936573</v>
      </c>
      <c r="AI44" s="80">
        <f t="shared" si="4"/>
        <v>0.8227039845724462</v>
      </c>
      <c r="AJ44" s="80">
        <f t="shared" si="4"/>
        <v>0.82149202315867476</v>
      </c>
      <c r="AK44" s="80">
        <f t="shared" si="4"/>
        <v>0.82043052824972817</v>
      </c>
      <c r="AL44" s="80">
        <f t="shared" si="4"/>
        <v>0.81969183868158235</v>
      </c>
      <c r="AM44" s="80">
        <f t="shared" si="4"/>
        <v>0.81896107244108995</v>
      </c>
      <c r="AN44" s="80">
        <f t="shared" si="4"/>
        <v>0.81799226527049762</v>
      </c>
      <c r="AO44" s="80">
        <f t="shared" si="4"/>
        <v>0.81725972057143337</v>
      </c>
      <c r="AP44" s="80">
        <f t="shared" si="4"/>
        <v>0.81667819165378608</v>
      </c>
      <c r="AQ44" s="80">
        <f t="shared" si="4"/>
        <v>0.81637558125893839</v>
      </c>
      <c r="AR44" s="80">
        <f t="shared" si="4"/>
        <v>0.81610018066508805</v>
      </c>
      <c r="AS44" s="80">
        <f t="shared" si="4"/>
        <v>0.81596673647063112</v>
      </c>
      <c r="AT44" s="80">
        <f t="shared" si="4"/>
        <v>0.81558651156232886</v>
      </c>
      <c r="AU44" s="80">
        <f t="shared" si="4"/>
        <v>0.81533133732584129</v>
      </c>
      <c r="AV44" s="80">
        <f t="shared" si="4"/>
        <v>0.81494299307794782</v>
      </c>
      <c r="AW44" s="80">
        <f t="shared" si="4"/>
        <v>0.81476978481644047</v>
      </c>
      <c r="AX44" s="80">
        <f t="shared" si="4"/>
        <v>0.81479354294938189</v>
      </c>
      <c r="AY44" s="80">
        <f t="shared" si="4"/>
        <v>0.81474686649761374</v>
      </c>
      <c r="AZ44" s="80">
        <f t="shared" si="4"/>
        <v>0.81474070021672262</v>
      </c>
    </row>
    <row r="45" spans="1:52" x14ac:dyDescent="0.3">
      <c r="A45" s="71" t="s">
        <v>82</v>
      </c>
      <c r="B45" s="80">
        <f t="shared" si="5"/>
        <v>0.89194169896511966</v>
      </c>
      <c r="C45" s="80">
        <f t="shared" si="4"/>
        <v>0.89220024744259763</v>
      </c>
      <c r="D45" s="80">
        <f t="shared" si="4"/>
        <v>0.90436208364288606</v>
      </c>
      <c r="E45" s="80">
        <f t="shared" si="4"/>
        <v>0.91093725005550663</v>
      </c>
      <c r="F45" s="80">
        <f t="shared" si="4"/>
        <v>0.90404988258493257</v>
      </c>
      <c r="G45" s="80">
        <f t="shared" si="4"/>
        <v>0.90530331159128874</v>
      </c>
      <c r="H45" s="80">
        <f t="shared" si="4"/>
        <v>0.91428809517595055</v>
      </c>
      <c r="I45" s="80">
        <f t="shared" si="4"/>
        <v>0.90926711989820896</v>
      </c>
      <c r="J45" s="80">
        <f t="shared" si="4"/>
        <v>0.89344992076503149</v>
      </c>
      <c r="K45" s="80">
        <f t="shared" si="4"/>
        <v>0.90544254910868727</v>
      </c>
      <c r="L45" s="80">
        <f t="shared" si="4"/>
        <v>0.90371831163538308</v>
      </c>
      <c r="M45" s="80">
        <f t="shared" si="4"/>
        <v>0.89601365019906354</v>
      </c>
      <c r="N45" s="80">
        <f t="shared" si="4"/>
        <v>0.89571410318469247</v>
      </c>
      <c r="O45" s="80">
        <f t="shared" si="4"/>
        <v>0.89488848034761437</v>
      </c>
      <c r="P45" s="80">
        <f t="shared" si="4"/>
        <v>0.89658246046441559</v>
      </c>
      <c r="Q45" s="80">
        <f t="shared" si="4"/>
        <v>0.89646535112287618</v>
      </c>
      <c r="R45" s="80">
        <f t="shared" si="4"/>
        <v>0.89498590687344848</v>
      </c>
      <c r="S45" s="80">
        <f t="shared" si="4"/>
        <v>0.89760461201211683</v>
      </c>
      <c r="T45" s="80">
        <f t="shared" si="4"/>
        <v>0.90027057318565384</v>
      </c>
      <c r="U45" s="80">
        <f t="shared" si="4"/>
        <v>0.90467273787897451</v>
      </c>
      <c r="V45" s="80">
        <f t="shared" si="4"/>
        <v>0.90631643940934037</v>
      </c>
      <c r="W45" s="80">
        <f t="shared" si="4"/>
        <v>0.90481740294737656</v>
      </c>
      <c r="X45" s="80">
        <f t="shared" si="4"/>
        <v>0.90349391321825889</v>
      </c>
      <c r="Y45" s="80">
        <f t="shared" si="4"/>
        <v>0.90325155262042922</v>
      </c>
      <c r="Z45" s="80">
        <f t="shared" si="4"/>
        <v>0.90414981943288675</v>
      </c>
      <c r="AA45" s="80">
        <f t="shared" si="4"/>
        <v>0.90338396531692899</v>
      </c>
      <c r="AB45" s="80">
        <f t="shared" si="4"/>
        <v>0.9034784801616047</v>
      </c>
      <c r="AC45" s="80">
        <f t="shared" si="4"/>
        <v>0.90379884532578114</v>
      </c>
      <c r="AD45" s="80">
        <f t="shared" si="4"/>
        <v>0.90279276654976659</v>
      </c>
      <c r="AE45" s="80">
        <f t="shared" si="4"/>
        <v>0.90157384422263875</v>
      </c>
      <c r="AF45" s="80">
        <f t="shared" si="4"/>
        <v>0.90157575820791347</v>
      </c>
      <c r="AG45" s="80">
        <f t="shared" si="4"/>
        <v>0.8999151835531678</v>
      </c>
      <c r="AH45" s="80">
        <f t="shared" si="4"/>
        <v>0.89918770832079886</v>
      </c>
      <c r="AI45" s="80">
        <f t="shared" si="4"/>
        <v>0.89812300486029406</v>
      </c>
      <c r="AJ45" s="80">
        <f t="shared" si="4"/>
        <v>0.89715780649799626</v>
      </c>
      <c r="AK45" s="80">
        <f t="shared" si="4"/>
        <v>0.89684028365771495</v>
      </c>
      <c r="AL45" s="80">
        <f t="shared" si="4"/>
        <v>0.89701458164544723</v>
      </c>
      <c r="AM45" s="80">
        <f t="shared" si="4"/>
        <v>0.89644991832368837</v>
      </c>
      <c r="AN45" s="80">
        <f t="shared" si="4"/>
        <v>0.89580111703538512</v>
      </c>
      <c r="AO45" s="80">
        <f t="shared" si="4"/>
        <v>0.89527011819221947</v>
      </c>
      <c r="AP45" s="80">
        <f t="shared" si="4"/>
        <v>0.8950233257547453</v>
      </c>
      <c r="AQ45" s="80">
        <f t="shared" si="4"/>
        <v>0.89429305857254915</v>
      </c>
      <c r="AR45" s="80">
        <f t="shared" si="4"/>
        <v>0.89393830015876108</v>
      </c>
      <c r="AS45" s="80">
        <f t="shared" si="4"/>
        <v>0.89357180663791458</v>
      </c>
      <c r="AT45" s="80">
        <f t="shared" si="4"/>
        <v>0.89321822617581248</v>
      </c>
      <c r="AU45" s="80">
        <f t="shared" si="4"/>
        <v>0.89291995398875668</v>
      </c>
      <c r="AV45" s="80">
        <f t="shared" si="4"/>
        <v>0.89267186169589396</v>
      </c>
      <c r="AW45" s="80">
        <f t="shared" si="4"/>
        <v>0.89262528694659171</v>
      </c>
      <c r="AX45" s="80">
        <f t="shared" si="4"/>
        <v>0.89242281282304492</v>
      </c>
      <c r="AY45" s="80">
        <f t="shared" si="4"/>
        <v>0.89223080860939463</v>
      </c>
      <c r="AZ45" s="80">
        <f t="shared" si="4"/>
        <v>0.89230525263683247</v>
      </c>
    </row>
    <row r="46" spans="1:52" x14ac:dyDescent="0.3">
      <c r="A46" s="71" t="s">
        <v>47</v>
      </c>
      <c r="B46" s="80">
        <f t="shared" si="5"/>
        <v>0.84624187305169241</v>
      </c>
      <c r="C46" s="80">
        <f t="shared" si="4"/>
        <v>0.84931785404488636</v>
      </c>
      <c r="D46" s="80">
        <f t="shared" si="4"/>
        <v>0.84962368269525057</v>
      </c>
      <c r="E46" s="80">
        <f t="shared" si="4"/>
        <v>0.85001209967533276</v>
      </c>
      <c r="F46" s="80">
        <f t="shared" si="4"/>
        <v>0.85008881237469591</v>
      </c>
      <c r="G46" s="80">
        <f t="shared" si="4"/>
        <v>0.84761208053979686</v>
      </c>
      <c r="H46" s="80">
        <f t="shared" si="4"/>
        <v>0.84827195702276659</v>
      </c>
      <c r="I46" s="80">
        <f t="shared" si="4"/>
        <v>0.84961721806862811</v>
      </c>
      <c r="J46" s="80">
        <f t="shared" si="4"/>
        <v>0.85362742200865893</v>
      </c>
      <c r="K46" s="80">
        <f t="shared" si="4"/>
        <v>0.85397167369435856</v>
      </c>
      <c r="L46" s="80">
        <f t="shared" si="4"/>
        <v>0.85578343277013247</v>
      </c>
      <c r="M46" s="80">
        <f t="shared" si="4"/>
        <v>0.85460367713651642</v>
      </c>
      <c r="N46" s="80">
        <f t="shared" si="4"/>
        <v>0.85065759725886725</v>
      </c>
      <c r="O46" s="80">
        <f t="shared" si="4"/>
        <v>0.85090378387946053</v>
      </c>
      <c r="P46" s="80">
        <f t="shared" si="4"/>
        <v>0.85124088581702695</v>
      </c>
      <c r="Q46" s="80">
        <f t="shared" si="4"/>
        <v>0.85119823208766354</v>
      </c>
      <c r="R46" s="80">
        <f t="shared" si="4"/>
        <v>0.85169304169238524</v>
      </c>
      <c r="S46" s="80">
        <f t="shared" si="4"/>
        <v>0.85215714423229494</v>
      </c>
      <c r="T46" s="80">
        <f t="shared" si="4"/>
        <v>0.85274918231643138</v>
      </c>
      <c r="U46" s="80">
        <f t="shared" si="4"/>
        <v>0.85330123273760694</v>
      </c>
      <c r="V46" s="80">
        <f t="shared" si="4"/>
        <v>0.85378926264698374</v>
      </c>
      <c r="W46" s="80">
        <f t="shared" ref="C46:AZ51" si="6">W33/W7</f>
        <v>0.85411422618237831</v>
      </c>
      <c r="X46" s="80">
        <f t="shared" si="6"/>
        <v>0.85443053023637072</v>
      </c>
      <c r="Y46" s="80">
        <f t="shared" si="6"/>
        <v>0.85472020172296048</v>
      </c>
      <c r="Z46" s="80">
        <f t="shared" si="6"/>
        <v>0.85488480954182</v>
      </c>
      <c r="AA46" s="80">
        <f t="shared" si="6"/>
        <v>0.85480493786490652</v>
      </c>
      <c r="AB46" s="80">
        <f t="shared" si="6"/>
        <v>0.8544873534296652</v>
      </c>
      <c r="AC46" s="80">
        <f t="shared" si="6"/>
        <v>0.85414271494469995</v>
      </c>
      <c r="AD46" s="80">
        <f t="shared" si="6"/>
        <v>0.8539376847523884</v>
      </c>
      <c r="AE46" s="80">
        <f t="shared" si="6"/>
        <v>0.85384775600040896</v>
      </c>
      <c r="AF46" s="80">
        <f t="shared" si="6"/>
        <v>0.85388092271540372</v>
      </c>
      <c r="AG46" s="80">
        <f t="shared" si="6"/>
        <v>0.85396589326046968</v>
      </c>
      <c r="AH46" s="80">
        <f t="shared" si="6"/>
        <v>0.85402091845708494</v>
      </c>
      <c r="AI46" s="80">
        <f t="shared" si="6"/>
        <v>0.85405771446812029</v>
      </c>
      <c r="AJ46" s="80">
        <f t="shared" si="6"/>
        <v>0.85416560875284275</v>
      </c>
      <c r="AK46" s="80">
        <f t="shared" si="6"/>
        <v>0.85428259271340834</v>
      </c>
      <c r="AL46" s="80">
        <f t="shared" si="6"/>
        <v>0.85438255412976183</v>
      </c>
      <c r="AM46" s="80">
        <f t="shared" si="6"/>
        <v>0.8545161365444891</v>
      </c>
      <c r="AN46" s="80">
        <f t="shared" si="6"/>
        <v>0.85454652646114815</v>
      </c>
      <c r="AO46" s="80">
        <f t="shared" si="6"/>
        <v>0.85468980317972476</v>
      </c>
      <c r="AP46" s="80">
        <f t="shared" si="6"/>
        <v>0.8548231114624375</v>
      </c>
      <c r="AQ46" s="80">
        <f t="shared" si="6"/>
        <v>0.85495302847357246</v>
      </c>
      <c r="AR46" s="80">
        <f t="shared" si="6"/>
        <v>0.85510417417516849</v>
      </c>
      <c r="AS46" s="80">
        <f t="shared" si="6"/>
        <v>0.85527349485217541</v>
      </c>
      <c r="AT46" s="80">
        <f t="shared" si="6"/>
        <v>0.85548801737541658</v>
      </c>
      <c r="AU46" s="80">
        <f t="shared" si="6"/>
        <v>0.85558563629349005</v>
      </c>
      <c r="AV46" s="80">
        <f t="shared" si="6"/>
        <v>0.8556216063189056</v>
      </c>
      <c r="AW46" s="80">
        <f t="shared" si="6"/>
        <v>0.85575056476454248</v>
      </c>
      <c r="AX46" s="80">
        <f t="shared" si="6"/>
        <v>0.85583662241246017</v>
      </c>
      <c r="AY46" s="80">
        <f t="shared" si="6"/>
        <v>0.85604169180115297</v>
      </c>
      <c r="AZ46" s="80">
        <f t="shared" si="6"/>
        <v>0.85628183801578761</v>
      </c>
    </row>
    <row r="47" spans="1:52" x14ac:dyDescent="0.3">
      <c r="A47" s="67" t="s">
        <v>83</v>
      </c>
      <c r="B47" s="78">
        <f t="shared" si="5"/>
        <v>0.85793129802090784</v>
      </c>
      <c r="C47" s="78">
        <f t="shared" si="6"/>
        <v>0.85486736221712045</v>
      </c>
      <c r="D47" s="78">
        <f t="shared" si="6"/>
        <v>0.85702785986254904</v>
      </c>
      <c r="E47" s="78">
        <f t="shared" si="6"/>
        <v>0.85457962980440427</v>
      </c>
      <c r="F47" s="78">
        <f t="shared" si="6"/>
        <v>0.85918597575316913</v>
      </c>
      <c r="G47" s="78">
        <f t="shared" si="6"/>
        <v>0.85609035046955628</v>
      </c>
      <c r="H47" s="78">
        <f t="shared" si="6"/>
        <v>0.85509480201902199</v>
      </c>
      <c r="I47" s="78">
        <f t="shared" si="6"/>
        <v>0.85941775520588182</v>
      </c>
      <c r="J47" s="78">
        <f t="shared" si="6"/>
        <v>0.85659819404585347</v>
      </c>
      <c r="K47" s="78">
        <f t="shared" si="6"/>
        <v>0.86122776289996961</v>
      </c>
      <c r="L47" s="78">
        <f t="shared" si="6"/>
        <v>0.86191993107330922</v>
      </c>
      <c r="M47" s="78">
        <f t="shared" si="6"/>
        <v>0.86711934731467477</v>
      </c>
      <c r="N47" s="78">
        <f t="shared" si="6"/>
        <v>0.8566949683381323</v>
      </c>
      <c r="O47" s="78">
        <f t="shared" si="6"/>
        <v>0.86019255976994879</v>
      </c>
      <c r="P47" s="78">
        <f t="shared" si="6"/>
        <v>0.8706593493847461</v>
      </c>
      <c r="Q47" s="78">
        <f t="shared" si="6"/>
        <v>0.88668826923702004</v>
      </c>
      <c r="R47" s="78">
        <f t="shared" si="6"/>
        <v>0.88525316496524942</v>
      </c>
      <c r="S47" s="78">
        <f t="shared" si="6"/>
        <v>0.8924937335608305</v>
      </c>
      <c r="T47" s="78">
        <f t="shared" si="6"/>
        <v>0.90188775595633397</v>
      </c>
      <c r="U47" s="78">
        <f t="shared" si="6"/>
        <v>0.90101086966567201</v>
      </c>
      <c r="V47" s="78">
        <f t="shared" si="6"/>
        <v>0.89977359498515164</v>
      </c>
      <c r="W47" s="78">
        <f t="shared" si="6"/>
        <v>0.89818203783441208</v>
      </c>
      <c r="X47" s="78">
        <f t="shared" si="6"/>
        <v>0.90938664495259158</v>
      </c>
      <c r="Y47" s="78">
        <f t="shared" si="6"/>
        <v>0.9061853872493435</v>
      </c>
      <c r="Z47" s="78">
        <f t="shared" si="6"/>
        <v>0.9058545107806778</v>
      </c>
      <c r="AA47" s="78">
        <f t="shared" si="6"/>
        <v>0.90377691524232184</v>
      </c>
      <c r="AB47" s="78">
        <f t="shared" si="6"/>
        <v>0.91016674833414912</v>
      </c>
      <c r="AC47" s="78">
        <f t="shared" si="6"/>
        <v>0.91361524103962422</v>
      </c>
      <c r="AD47" s="78">
        <f t="shared" si="6"/>
        <v>0.90939697753267845</v>
      </c>
      <c r="AE47" s="78">
        <f t="shared" si="6"/>
        <v>0.90817213750913806</v>
      </c>
      <c r="AF47" s="78">
        <f t="shared" si="6"/>
        <v>0.89777344961981875</v>
      </c>
      <c r="AG47" s="78">
        <f t="shared" si="6"/>
        <v>0.89657141734406531</v>
      </c>
      <c r="AH47" s="78">
        <f t="shared" si="6"/>
        <v>0.89609064000754113</v>
      </c>
      <c r="AI47" s="78">
        <f t="shared" si="6"/>
        <v>0.89774825193693197</v>
      </c>
      <c r="AJ47" s="78">
        <f t="shared" si="6"/>
        <v>0.89841029674372086</v>
      </c>
      <c r="AK47" s="78">
        <f t="shared" si="6"/>
        <v>0.89601903402024263</v>
      </c>
      <c r="AL47" s="78">
        <f t="shared" si="6"/>
        <v>0.90094270315266223</v>
      </c>
      <c r="AM47" s="78">
        <f t="shared" si="6"/>
        <v>0.89911341515203058</v>
      </c>
      <c r="AN47" s="78">
        <f t="shared" si="6"/>
        <v>0.89725355919180005</v>
      </c>
      <c r="AO47" s="78">
        <f t="shared" si="6"/>
        <v>0.89445610386033114</v>
      </c>
      <c r="AP47" s="78">
        <f t="shared" si="6"/>
        <v>0.89092878314051982</v>
      </c>
      <c r="AQ47" s="78">
        <f t="shared" si="6"/>
        <v>0.8875330319895619</v>
      </c>
      <c r="AR47" s="78">
        <f t="shared" si="6"/>
        <v>0.885032831389165</v>
      </c>
      <c r="AS47" s="78">
        <f t="shared" si="6"/>
        <v>0.88390533353082168</v>
      </c>
      <c r="AT47" s="78">
        <f t="shared" si="6"/>
        <v>0.88904689922327995</v>
      </c>
      <c r="AU47" s="78">
        <f t="shared" si="6"/>
        <v>0.90177976596401554</v>
      </c>
      <c r="AV47" s="78">
        <f t="shared" si="6"/>
        <v>0.8951641559845197</v>
      </c>
      <c r="AW47" s="78">
        <f t="shared" si="6"/>
        <v>0.89818543636319459</v>
      </c>
      <c r="AX47" s="78">
        <f t="shared" si="6"/>
        <v>0.90460965506958846</v>
      </c>
      <c r="AY47" s="78">
        <f t="shared" si="6"/>
        <v>0.90193256872263705</v>
      </c>
      <c r="AZ47" s="78">
        <f t="shared" si="6"/>
        <v>0.89813352025823279</v>
      </c>
    </row>
    <row r="48" spans="1:52" x14ac:dyDescent="0.3">
      <c r="A48" s="71" t="s">
        <v>84</v>
      </c>
      <c r="B48" s="80">
        <f t="shared" si="5"/>
        <v>0.86548258946711742</v>
      </c>
      <c r="C48" s="80">
        <f t="shared" si="6"/>
        <v>0.86258032727141443</v>
      </c>
      <c r="D48" s="80">
        <f t="shared" si="6"/>
        <v>0.86580646812750917</v>
      </c>
      <c r="E48" s="80">
        <f t="shared" si="6"/>
        <v>0.8597429627412162</v>
      </c>
      <c r="F48" s="80">
        <f t="shared" si="6"/>
        <v>0.86490588807643276</v>
      </c>
      <c r="G48" s="80">
        <f t="shared" si="6"/>
        <v>0.8625815006934916</v>
      </c>
      <c r="H48" s="80">
        <f t="shared" si="6"/>
        <v>0.85987822196428998</v>
      </c>
      <c r="I48" s="80">
        <f t="shared" si="6"/>
        <v>0.86330547576609573</v>
      </c>
      <c r="J48" s="80">
        <f t="shared" si="6"/>
        <v>0.86096942607184412</v>
      </c>
      <c r="K48" s="80">
        <f t="shared" si="6"/>
        <v>0.86608497854570532</v>
      </c>
      <c r="L48" s="80">
        <f t="shared" si="6"/>
        <v>0.86663496081943714</v>
      </c>
      <c r="M48" s="80">
        <f t="shared" si="6"/>
        <v>0.8727251640129543</v>
      </c>
      <c r="N48" s="80">
        <f t="shared" si="6"/>
        <v>0.86004705440658191</v>
      </c>
      <c r="O48" s="80">
        <f t="shared" si="6"/>
        <v>0.86294049806111806</v>
      </c>
      <c r="P48" s="80">
        <f t="shared" si="6"/>
        <v>0.87477551450716506</v>
      </c>
      <c r="Q48" s="80">
        <f t="shared" si="6"/>
        <v>0.89387538270827638</v>
      </c>
      <c r="R48" s="80">
        <f t="shared" si="6"/>
        <v>0.89204987297418403</v>
      </c>
      <c r="S48" s="80">
        <f t="shared" si="6"/>
        <v>0.90065625072048838</v>
      </c>
      <c r="T48" s="80">
        <f t="shared" si="6"/>
        <v>0.91226378697920429</v>
      </c>
      <c r="U48" s="80">
        <f t="shared" si="6"/>
        <v>0.91178135733050869</v>
      </c>
      <c r="V48" s="80">
        <f t="shared" si="6"/>
        <v>0.91085966236998084</v>
      </c>
      <c r="W48" s="80">
        <f t="shared" si="6"/>
        <v>0.90897670324214785</v>
      </c>
      <c r="X48" s="80">
        <f t="shared" si="6"/>
        <v>0.92233147562795537</v>
      </c>
      <c r="Y48" s="80">
        <f t="shared" si="6"/>
        <v>0.91842460551305227</v>
      </c>
      <c r="Z48" s="80">
        <f t="shared" si="6"/>
        <v>0.91794082828807022</v>
      </c>
      <c r="AA48" s="80">
        <f t="shared" si="6"/>
        <v>0.91569560761055113</v>
      </c>
      <c r="AB48" s="80">
        <f t="shared" si="6"/>
        <v>0.923917243700069</v>
      </c>
      <c r="AC48" s="80">
        <f t="shared" si="6"/>
        <v>0.92887881824274043</v>
      </c>
      <c r="AD48" s="80">
        <f t="shared" si="6"/>
        <v>0.92361281733612555</v>
      </c>
      <c r="AE48" s="80">
        <f t="shared" si="6"/>
        <v>0.92264239850923513</v>
      </c>
      <c r="AF48" s="80">
        <f t="shared" si="6"/>
        <v>0.9108739873769961</v>
      </c>
      <c r="AG48" s="80">
        <f t="shared" si="6"/>
        <v>0.9103488848302923</v>
      </c>
      <c r="AH48" s="80">
        <f t="shared" si="6"/>
        <v>0.91044862473000787</v>
      </c>
      <c r="AI48" s="80">
        <f t="shared" si="6"/>
        <v>0.91310468264356281</v>
      </c>
      <c r="AJ48" s="80">
        <f t="shared" si="6"/>
        <v>0.91509382383375593</v>
      </c>
      <c r="AK48" s="80">
        <f t="shared" si="6"/>
        <v>0.91316665918990358</v>
      </c>
      <c r="AL48" s="80">
        <f t="shared" si="6"/>
        <v>0.92047226277883332</v>
      </c>
      <c r="AM48" s="80">
        <f t="shared" si="6"/>
        <v>0.92006939701063983</v>
      </c>
      <c r="AN48" s="80">
        <f t="shared" si="6"/>
        <v>0.91921084770042849</v>
      </c>
      <c r="AO48" s="80">
        <f t="shared" si="6"/>
        <v>0.91746386363401444</v>
      </c>
      <c r="AP48" s="80">
        <f t="shared" si="6"/>
        <v>0.91481087041241804</v>
      </c>
      <c r="AQ48" s="80">
        <f t="shared" si="6"/>
        <v>0.91283724715789838</v>
      </c>
      <c r="AR48" s="80">
        <f t="shared" si="6"/>
        <v>0.91148373009926931</v>
      </c>
      <c r="AS48" s="80">
        <f t="shared" si="6"/>
        <v>0.91146525024536895</v>
      </c>
      <c r="AT48" s="80">
        <f t="shared" si="6"/>
        <v>0.91953395234301072</v>
      </c>
      <c r="AU48" s="80">
        <f t="shared" si="6"/>
        <v>0.94157702209235383</v>
      </c>
      <c r="AV48" s="80">
        <f t="shared" si="6"/>
        <v>0.93558237611576622</v>
      </c>
      <c r="AW48" s="80">
        <f t="shared" si="6"/>
        <v>0.94405286450245551</v>
      </c>
      <c r="AX48" s="80">
        <f t="shared" si="6"/>
        <v>0.95720604756917926</v>
      </c>
      <c r="AY48" s="80">
        <f t="shared" si="6"/>
        <v>0.95679873125990111</v>
      </c>
      <c r="AZ48" s="80">
        <f t="shared" si="6"/>
        <v>0.95742148896381085</v>
      </c>
    </row>
    <row r="49" spans="1:52" x14ac:dyDescent="0.3">
      <c r="A49" s="71" t="s">
        <v>85</v>
      </c>
      <c r="B49" s="80">
        <f t="shared" si="5"/>
        <v>0.82696147677506959</v>
      </c>
      <c r="C49" s="80">
        <f t="shared" si="6"/>
        <v>0.83424798086638696</v>
      </c>
      <c r="D49" s="80">
        <f t="shared" si="6"/>
        <v>0.84485074879107824</v>
      </c>
      <c r="E49" s="80">
        <f t="shared" si="6"/>
        <v>0.90461285096165678</v>
      </c>
      <c r="F49" s="80">
        <f t="shared" si="6"/>
        <v>0.89605475331383833</v>
      </c>
      <c r="G49" s="80">
        <f t="shared" si="6"/>
        <v>0.88578457586628112</v>
      </c>
      <c r="H49" s="80">
        <f t="shared" si="6"/>
        <v>0.8803824983500349</v>
      </c>
      <c r="I49" s="80">
        <f t="shared" si="6"/>
        <v>0.8687741176482866</v>
      </c>
      <c r="J49" s="80">
        <f t="shared" si="6"/>
        <v>0.85822584700693982</v>
      </c>
      <c r="K49" s="80">
        <f t="shared" si="6"/>
        <v>0.86800286942675986</v>
      </c>
      <c r="L49" s="80">
        <f t="shared" si="6"/>
        <v>0.88110552688444022</v>
      </c>
      <c r="M49" s="80">
        <f t="shared" si="6"/>
        <v>0.86636536214311965</v>
      </c>
      <c r="N49" s="80">
        <f t="shared" si="6"/>
        <v>0.8705073711028497</v>
      </c>
      <c r="O49" s="80">
        <f t="shared" si="6"/>
        <v>0.87422150348344563</v>
      </c>
      <c r="P49" s="80">
        <f t="shared" si="6"/>
        <v>0.86126622932075669</v>
      </c>
      <c r="Q49" s="80">
        <f t="shared" si="6"/>
        <v>0.86463840419599125</v>
      </c>
      <c r="R49" s="80">
        <f t="shared" si="6"/>
        <v>0.87129367889548104</v>
      </c>
      <c r="S49" s="80">
        <f t="shared" si="6"/>
        <v>0.87275657948433394</v>
      </c>
      <c r="T49" s="80">
        <f t="shared" si="6"/>
        <v>0.87251977373059042</v>
      </c>
      <c r="U49" s="80">
        <f t="shared" si="6"/>
        <v>0.86870053130439773</v>
      </c>
      <c r="V49" s="80">
        <f t="shared" si="6"/>
        <v>0.86558185340341531</v>
      </c>
      <c r="W49" s="80">
        <f t="shared" si="6"/>
        <v>0.86858264074430502</v>
      </c>
      <c r="X49" s="80">
        <f t="shared" si="6"/>
        <v>0.87297188697822281</v>
      </c>
      <c r="Y49" s="80">
        <f t="shared" si="6"/>
        <v>0.86690249805422426</v>
      </c>
      <c r="Z49" s="80">
        <f t="shared" si="6"/>
        <v>0.86876851094938778</v>
      </c>
      <c r="AA49" s="80">
        <f t="shared" si="6"/>
        <v>0.87028928837943642</v>
      </c>
      <c r="AB49" s="80">
        <f t="shared" si="6"/>
        <v>0.86725006419513406</v>
      </c>
      <c r="AC49" s="80">
        <f t="shared" si="6"/>
        <v>0.86543380483096122</v>
      </c>
      <c r="AD49" s="80">
        <f t="shared" si="6"/>
        <v>0.86668079867315573</v>
      </c>
      <c r="AE49" s="80">
        <f t="shared" si="6"/>
        <v>0.8648334291629779</v>
      </c>
      <c r="AF49" s="80">
        <f t="shared" si="6"/>
        <v>0.86284999342772795</v>
      </c>
      <c r="AG49" s="80">
        <f t="shared" si="6"/>
        <v>0.86118661393873286</v>
      </c>
      <c r="AH49" s="80">
        <f t="shared" si="6"/>
        <v>0.85887321800492777</v>
      </c>
      <c r="AI49" s="80">
        <f t="shared" si="6"/>
        <v>0.85510594731336442</v>
      </c>
      <c r="AJ49" s="80">
        <f t="shared" si="6"/>
        <v>0.85145859357061793</v>
      </c>
      <c r="AK49" s="80">
        <f t="shared" si="6"/>
        <v>0.84135496713166447</v>
      </c>
      <c r="AL49" s="80">
        <f t="shared" si="6"/>
        <v>0.83995176590046172</v>
      </c>
      <c r="AM49" s="80">
        <f t="shared" si="6"/>
        <v>0.83230793271142411</v>
      </c>
      <c r="AN49" s="80">
        <f t="shared" si="6"/>
        <v>0.82551968119189123</v>
      </c>
      <c r="AO49" s="80">
        <f t="shared" si="6"/>
        <v>0.81913592776876754</v>
      </c>
      <c r="AP49" s="80">
        <f t="shared" si="6"/>
        <v>0.81288321797102103</v>
      </c>
      <c r="AQ49" s="80">
        <f t="shared" si="6"/>
        <v>0.80299389531702925</v>
      </c>
      <c r="AR49" s="80">
        <f t="shared" si="6"/>
        <v>0.79913932688113531</v>
      </c>
      <c r="AS49" s="80">
        <f t="shared" si="6"/>
        <v>0.79319482932256002</v>
      </c>
      <c r="AT49" s="80">
        <f t="shared" si="6"/>
        <v>0.7940686126820814</v>
      </c>
      <c r="AU49" s="80">
        <f t="shared" si="6"/>
        <v>0.79013674174595772</v>
      </c>
      <c r="AV49" s="80">
        <f t="shared" si="6"/>
        <v>0.78540138339648191</v>
      </c>
      <c r="AW49" s="80">
        <f t="shared" si="6"/>
        <v>0.77942847494515277</v>
      </c>
      <c r="AX49" s="80">
        <f t="shared" si="6"/>
        <v>0.77825868712603208</v>
      </c>
      <c r="AY49" s="80">
        <f t="shared" si="6"/>
        <v>0.7749785597984985</v>
      </c>
      <c r="AZ49" s="80">
        <f t="shared" si="6"/>
        <v>0.76827022370169062</v>
      </c>
    </row>
    <row r="50" spans="1:52" x14ac:dyDescent="0.3">
      <c r="A50" s="73" t="s">
        <v>86</v>
      </c>
      <c r="B50" s="81">
        <f t="shared" si="5"/>
        <v>0.80849971259577924</v>
      </c>
      <c r="C50" s="81">
        <f t="shared" si="6"/>
        <v>0.79959990728136576</v>
      </c>
      <c r="D50" s="81">
        <f t="shared" si="6"/>
        <v>0.78963311657083834</v>
      </c>
      <c r="E50" s="81">
        <f t="shared" si="6"/>
        <v>0.79273994187482766</v>
      </c>
      <c r="F50" s="81">
        <f t="shared" si="6"/>
        <v>0.79987700988439581</v>
      </c>
      <c r="G50" s="81">
        <f t="shared" si="6"/>
        <v>0.79454364946066469</v>
      </c>
      <c r="H50" s="81">
        <f t="shared" si="6"/>
        <v>0.80758234538712581</v>
      </c>
      <c r="I50" s="81">
        <f t="shared" si="6"/>
        <v>0.82360210732071903</v>
      </c>
      <c r="J50" s="81">
        <f t="shared" si="6"/>
        <v>0.82055515754624686</v>
      </c>
      <c r="K50" s="81">
        <f t="shared" si="6"/>
        <v>0.8200991230519169</v>
      </c>
      <c r="L50" s="81">
        <f t="shared" si="6"/>
        <v>0.81737396043870092</v>
      </c>
      <c r="M50" s="81">
        <f t="shared" si="6"/>
        <v>0.82029379740847508</v>
      </c>
      <c r="N50" s="81">
        <f t="shared" si="6"/>
        <v>0.823573049154254</v>
      </c>
      <c r="O50" s="81">
        <f t="shared" si="6"/>
        <v>0.8323080391114076</v>
      </c>
      <c r="P50" s="81">
        <f t="shared" si="6"/>
        <v>0.83987709713123626</v>
      </c>
      <c r="Q50" s="81">
        <f t="shared" si="6"/>
        <v>0.83753494822024688</v>
      </c>
      <c r="R50" s="81">
        <f t="shared" si="6"/>
        <v>0.84040170970047812</v>
      </c>
      <c r="S50" s="81">
        <f t="shared" si="6"/>
        <v>0.84128186314096265</v>
      </c>
      <c r="T50" s="81">
        <f t="shared" si="6"/>
        <v>0.84051899438924182</v>
      </c>
      <c r="U50" s="81">
        <f t="shared" si="6"/>
        <v>0.84028525604125182</v>
      </c>
      <c r="V50" s="81">
        <f t="shared" si="6"/>
        <v>0.84013074354167749</v>
      </c>
      <c r="W50" s="81">
        <f t="shared" si="6"/>
        <v>0.8402147666037163</v>
      </c>
      <c r="X50" s="81">
        <f t="shared" si="6"/>
        <v>0.83950550405184354</v>
      </c>
      <c r="Y50" s="81">
        <f t="shared" si="6"/>
        <v>0.84008849375933892</v>
      </c>
      <c r="Z50" s="81">
        <f t="shared" si="6"/>
        <v>0.8409679565549073</v>
      </c>
      <c r="AA50" s="81">
        <f t="shared" si="6"/>
        <v>0.84010463255012968</v>
      </c>
      <c r="AB50" s="81">
        <f t="shared" si="6"/>
        <v>0.83884259400072969</v>
      </c>
      <c r="AC50" s="81">
        <f t="shared" si="6"/>
        <v>0.83678518717840034</v>
      </c>
      <c r="AD50" s="81">
        <f t="shared" si="6"/>
        <v>0.83725206592991941</v>
      </c>
      <c r="AE50" s="81">
        <f t="shared" si="6"/>
        <v>0.8366801250809206</v>
      </c>
      <c r="AF50" s="81">
        <f t="shared" si="6"/>
        <v>0.83432539872916633</v>
      </c>
      <c r="AG50" s="81">
        <f t="shared" si="6"/>
        <v>0.83250214265032907</v>
      </c>
      <c r="AH50" s="81">
        <f t="shared" si="6"/>
        <v>0.83237032999027938</v>
      </c>
      <c r="AI50" s="81">
        <f t="shared" si="6"/>
        <v>0.83224254774999695</v>
      </c>
      <c r="AJ50" s="81">
        <f t="shared" si="6"/>
        <v>0.8314789244098757</v>
      </c>
      <c r="AK50" s="81">
        <f t="shared" si="6"/>
        <v>0.83170445996049869</v>
      </c>
      <c r="AL50" s="81">
        <f t="shared" si="6"/>
        <v>0.83086839365284693</v>
      </c>
      <c r="AM50" s="81">
        <f t="shared" si="6"/>
        <v>0.82948298427533829</v>
      </c>
      <c r="AN50" s="81">
        <f t="shared" si="6"/>
        <v>0.8279512246225148</v>
      </c>
      <c r="AO50" s="81">
        <f t="shared" si="6"/>
        <v>0.82578061236497069</v>
      </c>
      <c r="AP50" s="81">
        <f t="shared" si="6"/>
        <v>0.82454549087686246</v>
      </c>
      <c r="AQ50" s="81">
        <f t="shared" si="6"/>
        <v>0.82268963059277134</v>
      </c>
      <c r="AR50" s="81">
        <f t="shared" si="6"/>
        <v>0.81992649199053891</v>
      </c>
      <c r="AS50" s="81">
        <f t="shared" si="6"/>
        <v>0.81944666596442162</v>
      </c>
      <c r="AT50" s="81">
        <f t="shared" si="6"/>
        <v>0.82141627196835054</v>
      </c>
      <c r="AU50" s="81">
        <f t="shared" si="6"/>
        <v>0.82013668983814036</v>
      </c>
      <c r="AV50" s="81">
        <f t="shared" si="6"/>
        <v>0.81810760570898511</v>
      </c>
      <c r="AW50" s="81">
        <f t="shared" si="6"/>
        <v>0.81549802032568008</v>
      </c>
      <c r="AX50" s="81">
        <f t="shared" si="6"/>
        <v>0.8164988904996856</v>
      </c>
      <c r="AY50" s="81">
        <f t="shared" si="6"/>
        <v>0.8157079781525407</v>
      </c>
      <c r="AZ50" s="81">
        <f t="shared" si="6"/>
        <v>0.81319391543609132</v>
      </c>
    </row>
    <row r="51" spans="1:52" x14ac:dyDescent="0.3">
      <c r="A51" s="67" t="s">
        <v>87</v>
      </c>
      <c r="B51" s="78">
        <f t="shared" si="5"/>
        <v>0.89775469014349041</v>
      </c>
      <c r="C51" s="78">
        <f t="shared" si="6"/>
        <v>0.89685832286600298</v>
      </c>
      <c r="D51" s="78">
        <f t="shared" si="6"/>
        <v>0.89891346086486656</v>
      </c>
      <c r="E51" s="78">
        <f t="shared" si="6"/>
        <v>0.89729974710089322</v>
      </c>
      <c r="F51" s="78">
        <f t="shared" si="6"/>
        <v>0.89758211587254844</v>
      </c>
      <c r="G51" s="78">
        <f t="shared" si="6"/>
        <v>0.90382606503860397</v>
      </c>
      <c r="H51" s="78">
        <f t="shared" si="6"/>
        <v>0.9113413300333788</v>
      </c>
      <c r="I51" s="78">
        <f t="shared" si="6"/>
        <v>0.90960367095835215</v>
      </c>
      <c r="J51" s="78">
        <f t="shared" si="6"/>
        <v>0.91311072857241327</v>
      </c>
      <c r="K51" s="78">
        <f t="shared" si="6"/>
        <v>0.91435633592511678</v>
      </c>
      <c r="L51" s="78">
        <f t="shared" si="6"/>
        <v>0.91401763583657925</v>
      </c>
      <c r="M51" s="78">
        <f t="shared" si="6"/>
        <v>0.91778306267570142</v>
      </c>
      <c r="N51" s="78">
        <f t="shared" si="6"/>
        <v>0.91403658514572372</v>
      </c>
      <c r="O51" s="78">
        <f t="shared" si="6"/>
        <v>0.90470328446633252</v>
      </c>
      <c r="P51" s="78">
        <f t="shared" si="6"/>
        <v>0.9087867974767182</v>
      </c>
      <c r="Q51" s="78">
        <f t="shared" si="6"/>
        <v>0.91201362168758848</v>
      </c>
      <c r="R51" s="78">
        <f t="shared" si="6"/>
        <v>0.91873647196860131</v>
      </c>
      <c r="S51" s="78">
        <f t="shared" si="6"/>
        <v>0.91995429961074271</v>
      </c>
      <c r="T51" s="78">
        <f t="shared" si="6"/>
        <v>0.92071350382625261</v>
      </c>
      <c r="U51" s="78">
        <f t="shared" si="6"/>
        <v>0.92142312072483701</v>
      </c>
      <c r="V51" s="78">
        <f t="shared" si="6"/>
        <v>0.92181363535178951</v>
      </c>
      <c r="W51" s="78">
        <f t="shared" si="6"/>
        <v>0.92185040794467066</v>
      </c>
      <c r="X51" s="78">
        <f t="shared" si="6"/>
        <v>0.92178620709628545</v>
      </c>
      <c r="Y51" s="78">
        <f t="shared" si="6"/>
        <v>0.92178542436515409</v>
      </c>
      <c r="Z51" s="78">
        <f t="shared" si="6"/>
        <v>0.92153599360656602</v>
      </c>
      <c r="AA51" s="78">
        <f t="shared" si="6"/>
        <v>0.92139908854306363</v>
      </c>
      <c r="AB51" s="78">
        <f t="shared" ref="AB51:AZ51" si="7">AB38/AB12</f>
        <v>0.92106490402249175</v>
      </c>
      <c r="AC51" s="78">
        <f t="shared" si="7"/>
        <v>0.92061636075319109</v>
      </c>
      <c r="AD51" s="78">
        <f t="shared" si="7"/>
        <v>0.9201677765088393</v>
      </c>
      <c r="AE51" s="78">
        <f t="shared" si="7"/>
        <v>0.91974461959707388</v>
      </c>
      <c r="AF51" s="78">
        <f t="shared" si="7"/>
        <v>0.91923892740238422</v>
      </c>
      <c r="AG51" s="78">
        <f t="shared" si="7"/>
        <v>0.91873402674185634</v>
      </c>
      <c r="AH51" s="78">
        <f t="shared" si="7"/>
        <v>0.91821602705594718</v>
      </c>
      <c r="AI51" s="78">
        <f t="shared" si="7"/>
        <v>0.91761391525803671</v>
      </c>
      <c r="AJ51" s="78">
        <f t="shared" si="7"/>
        <v>0.91679990754708829</v>
      </c>
      <c r="AK51" s="78">
        <f t="shared" si="7"/>
        <v>0.91628382194795355</v>
      </c>
      <c r="AL51" s="78">
        <f t="shared" si="7"/>
        <v>0.91565481249401393</v>
      </c>
      <c r="AM51" s="78">
        <f t="shared" si="7"/>
        <v>0.91501823826509465</v>
      </c>
      <c r="AN51" s="78">
        <f t="shared" si="7"/>
        <v>0.91424697190663429</v>
      </c>
      <c r="AO51" s="78">
        <f t="shared" si="7"/>
        <v>0.91358221491129021</v>
      </c>
      <c r="AP51" s="78">
        <f t="shared" si="7"/>
        <v>0.91273824444892604</v>
      </c>
      <c r="AQ51" s="78">
        <f t="shared" si="7"/>
        <v>0.91278481492563979</v>
      </c>
      <c r="AR51" s="78">
        <f t="shared" si="7"/>
        <v>0.91146543384625511</v>
      </c>
      <c r="AS51" s="78">
        <f t="shared" si="7"/>
        <v>0.9114599424648433</v>
      </c>
      <c r="AT51" s="78">
        <f t="shared" si="7"/>
        <v>0.91068385280603403</v>
      </c>
      <c r="AU51" s="78">
        <f t="shared" si="7"/>
        <v>0.91068936857408744</v>
      </c>
      <c r="AV51" s="78">
        <f t="shared" si="7"/>
        <v>0.90985905928717425</v>
      </c>
      <c r="AW51" s="78">
        <f t="shared" si="7"/>
        <v>0.9081249046579869</v>
      </c>
      <c r="AX51" s="78">
        <f t="shared" si="7"/>
        <v>0.90801574023575338</v>
      </c>
      <c r="AY51" s="78">
        <f t="shared" si="7"/>
        <v>0.90793475565933046</v>
      </c>
      <c r="AZ51" s="78">
        <f t="shared" si="7"/>
        <v>0.90666281896806045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11CA-C4A3-496E-BFDB-E7FD12865EDB}">
  <dimension ref="A1:AG96"/>
  <sheetViews>
    <sheetView tabSelected="1" topLeftCell="A15" zoomScale="80" zoomScaleNormal="80" workbookViewId="0">
      <selection activeCell="B27" sqref="B27"/>
    </sheetView>
  </sheetViews>
  <sheetFormatPr defaultRowHeight="14.4" x14ac:dyDescent="0.3"/>
  <cols>
    <col min="1" max="1" width="29.109375" customWidth="1"/>
    <col min="2" max="2" width="10.109375" bestFit="1" customWidth="1"/>
    <col min="6" max="6" width="12.33203125" bestFit="1" customWidth="1"/>
  </cols>
  <sheetData>
    <row r="1" spans="1:32" x14ac:dyDescent="0.3">
      <c r="A1" s="35" t="s">
        <v>91</v>
      </c>
    </row>
    <row r="2" spans="1:32" x14ac:dyDescent="0.3">
      <c r="A2" t="s">
        <v>92</v>
      </c>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3">
      <c r="A3" t="s">
        <v>93</v>
      </c>
      <c r="B3">
        <f>'EU28 BAU - Potencia'!V3/10^3</f>
        <v>3440.0755715210635</v>
      </c>
      <c r="C3">
        <f>'EU28 BAU - Potencia'!W3/10^3</f>
        <v>3410.141002113849</v>
      </c>
      <c r="D3">
        <f>'EU28 BAU - Potencia'!X3/10^3</f>
        <v>3390.1357313771819</v>
      </c>
      <c r="E3">
        <f>'EU28 BAU - Potencia'!Y3/10^3</f>
        <v>3370.0511855115865</v>
      </c>
      <c r="F3">
        <f>'EU28 BAU - Potencia'!Z3/10^3</f>
        <v>3325.7829695431315</v>
      </c>
      <c r="G3">
        <f>'EU28 BAU - Potencia'!AA3/10^3</f>
        <v>3288.6704097278562</v>
      </c>
      <c r="H3">
        <f>'EU28 BAU - Potencia'!AB3/10^3</f>
        <v>3266.4264818689135</v>
      </c>
      <c r="I3">
        <f>'EU28 BAU - Potencia'!AC3/10^3</f>
        <v>3234.0353755586239</v>
      </c>
      <c r="J3">
        <f>'EU28 BAU - Potencia'!AD3/10^3</f>
        <v>3225.4050646288952</v>
      </c>
      <c r="K3">
        <f>'EU28 BAU - Potencia'!AE3/10^3</f>
        <v>3196.7017329313053</v>
      </c>
      <c r="L3">
        <f>'EU28 BAU - Potencia'!AF3/10^3</f>
        <v>3151.4143430407516</v>
      </c>
      <c r="M3">
        <f>'EU28 BAU - Potencia'!AG3/10^3</f>
        <v>3114.4450487150089</v>
      </c>
      <c r="N3">
        <f>'EU28 BAU - Potencia'!AH3/10^3</f>
        <v>3065.6082505641025</v>
      </c>
      <c r="O3">
        <f>'EU28 BAU - Potencia'!AI3/10^3</f>
        <v>3021.9566432984561</v>
      </c>
      <c r="P3">
        <f>'EU28 BAU - Potencia'!AJ3/10^3</f>
        <v>2960.3373595663843</v>
      </c>
      <c r="Q3">
        <f>'EU28 BAU - Potencia'!AK3/10^3</f>
        <v>2911.805958774225</v>
      </c>
      <c r="R3">
        <f>'EU28 BAU - Potencia'!AL3/10^3</f>
        <v>2871.5831718241407</v>
      </c>
      <c r="S3">
        <f>'EU28 BAU - Potencia'!AM3/10^3</f>
        <v>2808.8734799264762</v>
      </c>
      <c r="T3">
        <f>'EU28 BAU - Potencia'!AN3/10^3</f>
        <v>2757.3786639728114</v>
      </c>
      <c r="U3">
        <f>'EU28 BAU - Potencia'!AO3/10^3</f>
        <v>2701.5424090979996</v>
      </c>
      <c r="V3">
        <f>'EU28 BAU - Potencia'!AP3/10^3</f>
        <v>2643.2467406375918</v>
      </c>
      <c r="W3">
        <f>'EU28 BAU - Potencia'!AQ3/10^3</f>
        <v>2596.1394220567918</v>
      </c>
      <c r="X3">
        <f>'EU28 BAU - Potencia'!AR3/10^3</f>
        <v>2547.3391979247253</v>
      </c>
      <c r="Y3">
        <f>'EU28 BAU - Potencia'!AS3/10^3</f>
        <v>2495.6182794831934</v>
      </c>
      <c r="Z3">
        <f>'EU28 BAU - Potencia'!AT3/10^3</f>
        <v>2437.7588246644095</v>
      </c>
      <c r="AA3">
        <f>'EU28 BAU - Potencia'!AU3/10^3</f>
        <v>2385.6614238247039</v>
      </c>
      <c r="AB3">
        <f>'EU28 BAU - Potencia'!AV3/10^3</f>
        <v>2338.6856355418176</v>
      </c>
      <c r="AC3">
        <f>'EU28 BAU - Potencia'!AW3/10^3</f>
        <v>2274.6244217207259</v>
      </c>
      <c r="AD3">
        <f>'EU28 BAU - Potencia'!AX3/10^3</f>
        <v>2230.4561952505778</v>
      </c>
      <c r="AE3">
        <f>'EU28 BAU - Potencia'!AY3/10^3</f>
        <v>2176.3987066795466</v>
      </c>
      <c r="AF3">
        <f>'EU28 BAU - Potencia'!AZ3/10^3</f>
        <v>2120.6461902104484</v>
      </c>
    </row>
    <row r="4" spans="1:32" x14ac:dyDescent="0.3">
      <c r="A4" t="s">
        <v>94</v>
      </c>
      <c r="B4">
        <f>B3</f>
        <v>3440.0755715210635</v>
      </c>
      <c r="C4">
        <f>($L$4-$B$4)/COUNT($C$2:$L$2)+B4</f>
        <v>3332.4240900970135</v>
      </c>
      <c r="D4">
        <f>($L$4-$B$4)/COUNT($C$2:$L$2)+C4</f>
        <v>3224.7726086729635</v>
      </c>
      <c r="E4">
        <f t="shared" ref="E4:K4" si="0">($L$4-$B$4)/COUNT($C$2:$L$2)+D4</f>
        <v>3117.1211272489136</v>
      </c>
      <c r="F4">
        <f t="shared" si="0"/>
        <v>3009.4696458248636</v>
      </c>
      <c r="G4">
        <f t="shared" si="0"/>
        <v>2901.8181644008137</v>
      </c>
      <c r="H4">
        <f>($L$4-$B$4)/COUNT($C$2:$L$2)+G4</f>
        <v>2794.1666829767637</v>
      </c>
      <c r="I4">
        <f t="shared" si="0"/>
        <v>2686.5152015527137</v>
      </c>
      <c r="J4">
        <f t="shared" si="0"/>
        <v>2578.8637201286638</v>
      </c>
      <c r="K4">
        <f t="shared" si="0"/>
        <v>2471.2122387046138</v>
      </c>
      <c r="L4">
        <f>L3/0.6*0.45</f>
        <v>2363.5607572805638</v>
      </c>
      <c r="M4">
        <f>($AF$4-$L$4)/COUNT($M$2:$AF$2)+L4</f>
        <v>2245.3827194165356</v>
      </c>
      <c r="N4">
        <f t="shared" ref="N4:AE4" si="1">($AF$4-$L$4)/COUNT($M$2:$AF$2)+M4</f>
        <v>2127.2046815525073</v>
      </c>
      <c r="O4">
        <f t="shared" si="1"/>
        <v>2009.026643688479</v>
      </c>
      <c r="P4">
        <f t="shared" si="1"/>
        <v>1890.8486058244507</v>
      </c>
      <c r="Q4">
        <f t="shared" si="1"/>
        <v>1772.6705679604224</v>
      </c>
      <c r="R4">
        <f t="shared" si="1"/>
        <v>1654.4925300963941</v>
      </c>
      <c r="S4">
        <f t="shared" si="1"/>
        <v>1536.3144922323659</v>
      </c>
      <c r="T4">
        <f t="shared" si="1"/>
        <v>1418.1364543683376</v>
      </c>
      <c r="U4">
        <f t="shared" si="1"/>
        <v>1299.9584165043093</v>
      </c>
      <c r="V4">
        <f t="shared" si="1"/>
        <v>1181.780378640281</v>
      </c>
      <c r="W4">
        <f t="shared" si="1"/>
        <v>1063.6023407762527</v>
      </c>
      <c r="X4">
        <f t="shared" si="1"/>
        <v>945.42430291222456</v>
      </c>
      <c r="Y4">
        <f t="shared" si="1"/>
        <v>827.24626504819639</v>
      </c>
      <c r="Z4">
        <f t="shared" si="1"/>
        <v>709.06822718416822</v>
      </c>
      <c r="AA4">
        <f t="shared" si="1"/>
        <v>590.89018932014005</v>
      </c>
      <c r="AB4">
        <f t="shared" si="1"/>
        <v>472.71215145611188</v>
      </c>
      <c r="AC4">
        <f t="shared" si="1"/>
        <v>354.53411359208371</v>
      </c>
      <c r="AD4">
        <f t="shared" si="1"/>
        <v>236.35607572805552</v>
      </c>
      <c r="AE4">
        <f t="shared" si="1"/>
        <v>118.17803786402732</v>
      </c>
      <c r="AF4">
        <v>0</v>
      </c>
    </row>
    <row r="5" spans="1:32" x14ac:dyDescent="0.3">
      <c r="L5" t="s">
        <v>95</v>
      </c>
    </row>
    <row r="6" spans="1:32" x14ac:dyDescent="0.3">
      <c r="A6" t="s">
        <v>96</v>
      </c>
      <c r="B6" s="47">
        <f>SUM(B3:AF3)-SUM(B4:AF4)</f>
        <v>34385.118888983015</v>
      </c>
      <c r="L6" t="s">
        <v>97</v>
      </c>
    </row>
    <row r="7" spans="1:32" x14ac:dyDescent="0.3">
      <c r="A7" t="s">
        <v>98</v>
      </c>
      <c r="B7" s="47">
        <f>L3-L4</f>
        <v>787.8535857601878</v>
      </c>
    </row>
    <row r="10" spans="1:32" x14ac:dyDescent="0.3">
      <c r="A10" s="35" t="s">
        <v>99</v>
      </c>
    </row>
    <row r="11" spans="1:32" x14ac:dyDescent="0.3">
      <c r="A11" s="35"/>
    </row>
    <row r="12" spans="1:32" ht="18" x14ac:dyDescent="0.35">
      <c r="A12" s="51" t="s">
        <v>100</v>
      </c>
      <c r="B12" s="52"/>
      <c r="C12" s="52"/>
      <c r="D12" s="52"/>
      <c r="E12" s="52"/>
      <c r="F12" s="52"/>
      <c r="G12" s="52"/>
      <c r="H12" s="52"/>
      <c r="I12" s="50"/>
      <c r="J12" s="50"/>
    </row>
    <row r="13" spans="1:32" x14ac:dyDescent="0.3">
      <c r="A13" s="53" t="s">
        <v>101</v>
      </c>
      <c r="B13" s="52"/>
      <c r="C13" s="52"/>
      <c r="D13" s="52"/>
      <c r="E13" s="52"/>
      <c r="F13" s="52"/>
      <c r="G13" s="52"/>
      <c r="H13" s="52"/>
      <c r="I13" s="50"/>
      <c r="J13" s="50"/>
    </row>
    <row r="14" spans="1:32" x14ac:dyDescent="0.3">
      <c r="A14" t="s">
        <v>92</v>
      </c>
      <c r="B14" s="49">
        <v>2020</v>
      </c>
      <c r="C14" s="49">
        <v>2021</v>
      </c>
      <c r="D14">
        <v>2022</v>
      </c>
      <c r="E14">
        <v>2023</v>
      </c>
      <c r="F14">
        <v>2024</v>
      </c>
      <c r="G14">
        <v>2025</v>
      </c>
      <c r="H14">
        <v>2026</v>
      </c>
      <c r="I14">
        <v>2027</v>
      </c>
      <c r="J14">
        <v>2028</v>
      </c>
      <c r="K14">
        <v>2029</v>
      </c>
      <c r="L14">
        <v>2030</v>
      </c>
      <c r="M14">
        <v>2031</v>
      </c>
      <c r="N14">
        <v>2032</v>
      </c>
      <c r="O14">
        <v>2033</v>
      </c>
      <c r="P14">
        <v>2034</v>
      </c>
      <c r="Q14">
        <v>2035</v>
      </c>
      <c r="R14">
        <v>2036</v>
      </c>
      <c r="S14">
        <v>2037</v>
      </c>
      <c r="T14">
        <v>2038</v>
      </c>
      <c r="U14">
        <v>2039</v>
      </c>
      <c r="V14">
        <v>2040</v>
      </c>
      <c r="W14">
        <v>2041</v>
      </c>
      <c r="X14">
        <v>2042</v>
      </c>
      <c r="Y14">
        <v>2043</v>
      </c>
      <c r="Z14">
        <v>2044</v>
      </c>
      <c r="AA14">
        <v>2045</v>
      </c>
      <c r="AB14">
        <v>2046</v>
      </c>
      <c r="AC14">
        <v>2047</v>
      </c>
      <c r="AD14">
        <v>2048</v>
      </c>
      <c r="AE14">
        <v>2049</v>
      </c>
      <c r="AF14">
        <v>2050</v>
      </c>
    </row>
    <row r="15" spans="1:32" x14ac:dyDescent="0.3">
      <c r="A15" t="s">
        <v>102</v>
      </c>
      <c r="B15" s="49">
        <f>'EU28 BAU - Potencia'!V3/10^3</f>
        <v>3440.0755715210635</v>
      </c>
      <c r="C15" s="49">
        <f>'EU28 BAU - Potencia'!W3/10^3</f>
        <v>3410.141002113849</v>
      </c>
      <c r="D15">
        <f>'EU28 BAU - Potencia'!X3/10^3</f>
        <v>3390.1357313771819</v>
      </c>
      <c r="E15">
        <f>'EU28 BAU - Potencia'!Y3/10^3</f>
        <v>3370.0511855115865</v>
      </c>
      <c r="F15">
        <f>'EU28 BAU - Potencia'!Z3/10^3</f>
        <v>3325.7829695431315</v>
      </c>
      <c r="G15">
        <f>'EU28 BAU - Potencia'!AA3/10^3</f>
        <v>3288.6704097278562</v>
      </c>
      <c r="H15">
        <f>'EU28 BAU - Potencia'!AB3/10^3</f>
        <v>3266.4264818689135</v>
      </c>
      <c r="I15">
        <f>'EU28 BAU - Potencia'!AC3/10^3</f>
        <v>3234.0353755586239</v>
      </c>
      <c r="J15">
        <f>'EU28 BAU - Potencia'!AD3/10^3</f>
        <v>3225.4050646288952</v>
      </c>
      <c r="K15">
        <f>'EU28 BAU - Potencia'!AE3/10^3</f>
        <v>3196.7017329313053</v>
      </c>
      <c r="L15">
        <f>'EU28 BAU - Potencia'!AF3/10^3</f>
        <v>3151.4143430407516</v>
      </c>
      <c r="M15">
        <f>'EU28 BAU - Potencia'!AG3/10^3</f>
        <v>3114.4450487150089</v>
      </c>
      <c r="N15">
        <f>'EU28 BAU - Potencia'!AH3/10^3</f>
        <v>3065.6082505641025</v>
      </c>
      <c r="O15">
        <f>'EU28 BAU - Potencia'!AI3/10^3</f>
        <v>3021.9566432984561</v>
      </c>
      <c r="P15">
        <f>'EU28 BAU - Potencia'!AJ3/10^3</f>
        <v>2960.3373595663843</v>
      </c>
      <c r="Q15">
        <f>'EU28 BAU - Potencia'!AK3/10^3</f>
        <v>2911.805958774225</v>
      </c>
      <c r="R15">
        <f>'EU28 BAU - Potencia'!AL3/10^3</f>
        <v>2871.5831718241407</v>
      </c>
      <c r="S15">
        <f>'EU28 BAU - Potencia'!AM3/10^3</f>
        <v>2808.8734799264762</v>
      </c>
      <c r="T15">
        <f>'EU28 BAU - Potencia'!AN3/10^3</f>
        <v>2757.3786639728114</v>
      </c>
      <c r="U15">
        <f>'EU28 BAU - Potencia'!AO3/10^3</f>
        <v>2701.5424090979996</v>
      </c>
      <c r="V15">
        <f>'EU28 BAU - Potencia'!AP3/10^3</f>
        <v>2643.2467406375918</v>
      </c>
      <c r="W15">
        <f>'EU28 BAU - Potencia'!AQ3/10^3</f>
        <v>2596.1394220567918</v>
      </c>
      <c r="X15">
        <f>'EU28 BAU - Potencia'!AR3/10^3</f>
        <v>2547.3391979247253</v>
      </c>
      <c r="Y15">
        <f>'EU28 BAU - Potencia'!AS3/10^3</f>
        <v>2495.6182794831934</v>
      </c>
      <c r="Z15">
        <f>'EU28 BAU - Potencia'!AT3/10^3</f>
        <v>2437.7588246644095</v>
      </c>
      <c r="AA15">
        <f>'EU28 BAU - Potencia'!AU3/10^3</f>
        <v>2385.6614238247039</v>
      </c>
      <c r="AB15">
        <f>'EU28 BAU - Potencia'!AV3/10^3</f>
        <v>2338.6856355418176</v>
      </c>
      <c r="AC15">
        <f>'EU28 BAU - Potencia'!AW3/10^3</f>
        <v>2274.6244217207259</v>
      </c>
      <c r="AD15">
        <f>'EU28 BAU - Potencia'!AX3/10^3</f>
        <v>2230.4561952505778</v>
      </c>
      <c r="AE15">
        <f>'EU28 BAU - Potencia'!AY3/10^3</f>
        <v>2176.3987066795466</v>
      </c>
      <c r="AF15">
        <f>'EU28 BAU - Potencia'!AZ3/10^3</f>
        <v>2120.6461902104484</v>
      </c>
    </row>
    <row r="16" spans="1:32" x14ac:dyDescent="0.3">
      <c r="A16" t="s">
        <v>94</v>
      </c>
      <c r="B16" s="49">
        <f>B15</f>
        <v>3440.0755715210635</v>
      </c>
      <c r="C16" s="49">
        <f t="shared" ref="C16:K16" si="2">($L$16-$B$16)/COUNT($C$14:$L$14)+B16</f>
        <v>3345.278014368957</v>
      </c>
      <c r="D16">
        <f t="shared" si="2"/>
        <v>3250.4804572168505</v>
      </c>
      <c r="E16">
        <f t="shared" si="2"/>
        <v>3155.682900064744</v>
      </c>
      <c r="F16">
        <f t="shared" si="2"/>
        <v>3060.8853429126375</v>
      </c>
      <c r="G16">
        <f t="shared" si="2"/>
        <v>2966.087785760531</v>
      </c>
      <c r="H16">
        <f t="shared" si="2"/>
        <v>2871.2902286084245</v>
      </c>
      <c r="I16">
        <f t="shared" si="2"/>
        <v>2776.492671456318</v>
      </c>
      <c r="J16">
        <f t="shared" si="2"/>
        <v>2681.6951143042115</v>
      </c>
      <c r="K16">
        <f t="shared" si="2"/>
        <v>2586.897557152105</v>
      </c>
      <c r="L16" s="41">
        <f>A43</f>
        <v>2492.1</v>
      </c>
      <c r="M16">
        <f>($AF$16-$L$16)/COUNT($M$14:$AF$14)+L16</f>
        <v>2367.4949999999999</v>
      </c>
      <c r="N16">
        <f t="shared" ref="N16:AE16" si="3">($AF$16-$L$16)/COUNT($M$14:$AF$14)+M16</f>
        <v>2242.89</v>
      </c>
      <c r="O16">
        <f t="shared" si="3"/>
        <v>2118.2849999999999</v>
      </c>
      <c r="P16">
        <f t="shared" si="3"/>
        <v>1993.6799999999998</v>
      </c>
      <c r="Q16">
        <f t="shared" si="3"/>
        <v>1869.0749999999998</v>
      </c>
      <c r="R16">
        <f t="shared" si="3"/>
        <v>1744.4699999999998</v>
      </c>
      <c r="S16">
        <f t="shared" si="3"/>
        <v>1619.8649999999998</v>
      </c>
      <c r="T16">
        <f t="shared" si="3"/>
        <v>1495.2599999999998</v>
      </c>
      <c r="U16">
        <f t="shared" si="3"/>
        <v>1370.6549999999997</v>
      </c>
      <c r="V16">
        <f t="shared" si="3"/>
        <v>1246.0499999999997</v>
      </c>
      <c r="W16">
        <f t="shared" si="3"/>
        <v>1121.4449999999997</v>
      </c>
      <c r="X16">
        <f t="shared" si="3"/>
        <v>996.83999999999969</v>
      </c>
      <c r="Y16">
        <f t="shared" si="3"/>
        <v>872.23499999999967</v>
      </c>
      <c r="Z16">
        <f t="shared" si="3"/>
        <v>747.62999999999965</v>
      </c>
      <c r="AA16">
        <f t="shared" si="3"/>
        <v>623.02499999999964</v>
      </c>
      <c r="AB16">
        <f t="shared" si="3"/>
        <v>498.41999999999962</v>
      </c>
      <c r="AC16">
        <f t="shared" si="3"/>
        <v>373.8149999999996</v>
      </c>
      <c r="AD16">
        <f>($AF$16-$L$16)/COUNT($M$14:$AF$14)+AC16</f>
        <v>249.20999999999961</v>
      </c>
      <c r="AE16">
        <f t="shared" si="3"/>
        <v>124.60499999999962</v>
      </c>
      <c r="AF16" s="41">
        <f>L16*(1+AF19)</f>
        <v>0</v>
      </c>
    </row>
    <row r="18" spans="1:33" x14ac:dyDescent="0.3">
      <c r="A18" t="s">
        <v>96</v>
      </c>
      <c r="B18" s="47">
        <f>SUM(D15:AH15)-SUM(D16:AH16)</f>
        <v>32392.167260446578</v>
      </c>
      <c r="L18" s="54">
        <f>(L16-B16)/B16</f>
        <v>-0.27556824023546284</v>
      </c>
      <c r="M18" s="55" t="s">
        <v>103</v>
      </c>
      <c r="AF18" s="37">
        <f>(AF15-L15)/L15</f>
        <v>-0.32708112632238984</v>
      </c>
      <c r="AG18" t="s">
        <v>104</v>
      </c>
    </row>
    <row r="19" spans="1:33" x14ac:dyDescent="0.3">
      <c r="B19" s="44">
        <f>B18*(1+$A$63)</f>
        <v>38146.805462314449</v>
      </c>
      <c r="C19" t="s">
        <v>105</v>
      </c>
      <c r="AF19" s="45">
        <v>-1</v>
      </c>
      <c r="AG19" t="s">
        <v>106</v>
      </c>
    </row>
    <row r="20" spans="1:33" x14ac:dyDescent="0.3">
      <c r="A20" t="s">
        <v>107</v>
      </c>
      <c r="B20" s="48">
        <f>L15-L16</f>
        <v>659.31434304075174</v>
      </c>
    </row>
    <row r="21" spans="1:33" x14ac:dyDescent="0.3">
      <c r="A21">
        <v>2030</v>
      </c>
      <c r="B21" s="44">
        <f>B20*(1+$A$63)</f>
        <v>776.44498993434956</v>
      </c>
      <c r="C21" t="s">
        <v>105</v>
      </c>
    </row>
    <row r="23" spans="1:33" ht="18" x14ac:dyDescent="0.35">
      <c r="A23" s="51" t="s">
        <v>108</v>
      </c>
      <c r="B23" s="52"/>
      <c r="C23" s="52"/>
      <c r="D23" s="52"/>
      <c r="E23" s="52"/>
      <c r="F23" s="52"/>
      <c r="G23" s="52"/>
      <c r="H23" s="52"/>
      <c r="I23" s="52"/>
      <c r="J23" s="52"/>
    </row>
    <row r="24" spans="1:33" x14ac:dyDescent="0.3">
      <c r="A24" s="52" t="s">
        <v>109</v>
      </c>
      <c r="B24" s="52"/>
      <c r="C24" s="52"/>
      <c r="D24" s="52"/>
      <c r="E24" s="52"/>
      <c r="F24" s="52"/>
      <c r="G24" s="52"/>
      <c r="H24" s="52"/>
      <c r="I24" s="52"/>
      <c r="J24" s="52"/>
    </row>
    <row r="25" spans="1:33" x14ac:dyDescent="0.3">
      <c r="A25" t="s">
        <v>92</v>
      </c>
      <c r="B25" s="49">
        <v>2020</v>
      </c>
      <c r="C25" s="49">
        <v>2021</v>
      </c>
      <c r="D25">
        <v>2022</v>
      </c>
      <c r="E25">
        <v>2023</v>
      </c>
      <c r="F25">
        <v>2024</v>
      </c>
      <c r="G25">
        <v>2025</v>
      </c>
      <c r="H25">
        <v>2026</v>
      </c>
      <c r="I25">
        <v>2027</v>
      </c>
      <c r="J25">
        <v>2028</v>
      </c>
      <c r="K25">
        <v>2029</v>
      </c>
      <c r="L25">
        <v>2030</v>
      </c>
      <c r="M25">
        <v>2031</v>
      </c>
      <c r="N25">
        <v>2032</v>
      </c>
      <c r="O25">
        <v>2033</v>
      </c>
      <c r="P25">
        <v>2034</v>
      </c>
      <c r="Q25">
        <v>2035</v>
      </c>
      <c r="R25">
        <v>2036</v>
      </c>
      <c r="S25">
        <v>2037</v>
      </c>
      <c r="T25">
        <v>2038</v>
      </c>
      <c r="U25">
        <v>2039</v>
      </c>
      <c r="V25">
        <v>2040</v>
      </c>
      <c r="W25">
        <v>2041</v>
      </c>
      <c r="X25">
        <v>2042</v>
      </c>
      <c r="Y25">
        <v>2043</v>
      </c>
      <c r="Z25">
        <v>2044</v>
      </c>
      <c r="AA25">
        <v>2045</v>
      </c>
      <c r="AB25">
        <v>2046</v>
      </c>
      <c r="AC25">
        <v>2047</v>
      </c>
      <c r="AD25">
        <v>2048</v>
      </c>
      <c r="AE25">
        <v>2049</v>
      </c>
      <c r="AF25">
        <v>2050</v>
      </c>
    </row>
    <row r="26" spans="1:33" x14ac:dyDescent="0.3">
      <c r="A26" t="s">
        <v>110</v>
      </c>
      <c r="B26" s="49">
        <f>('EU28 BAU - Potencia'!V3-'UK BAU - Potencia'!V3)/1000</f>
        <v>3034.7079142974326</v>
      </c>
      <c r="C26" s="49">
        <f>('EU28 BAU - Potencia'!W3-'UK BAU - Potencia'!W3)/1000</f>
        <v>3006.2778413148621</v>
      </c>
      <c r="D26">
        <f>('EU28 BAU - Potencia'!X3-'UK BAU - Potencia'!X3)/1000</f>
        <v>3000.0006200328476</v>
      </c>
      <c r="E26">
        <f>('EU28 BAU - Potencia'!Y3-'UK BAU - Potencia'!Y3)/1000</f>
        <v>2980.264899552285</v>
      </c>
      <c r="F26">
        <f>('EU28 BAU - Potencia'!Z3-'UK BAU - Potencia'!Z3)/1000</f>
        <v>2940.4805034658389</v>
      </c>
      <c r="G26">
        <f>('EU28 BAU - Potencia'!AA3-'UK BAU - Potencia'!AA3)/1000</f>
        <v>2904.8158717644515</v>
      </c>
      <c r="H26">
        <f>('EU28 BAU - Potencia'!AB3-'UK BAU - Potencia'!AB3)/1000</f>
        <v>2890.7732897129531</v>
      </c>
      <c r="I26">
        <f>('EU28 BAU - Potencia'!AC3-'UK BAU - Potencia'!AC3)/1000</f>
        <v>2864.1203298646956</v>
      </c>
      <c r="J26">
        <f>('EU28 BAU - Potencia'!AD3-'UK BAU - Potencia'!AD3)/1000</f>
        <v>2851.8552753298236</v>
      </c>
      <c r="K26">
        <f>('EU28 BAU - Potencia'!AE3-'UK BAU - Potencia'!AE3)/1000</f>
        <v>2823.9373830766276</v>
      </c>
      <c r="L26">
        <f>('EU28 BAU - Potencia'!AF3-'UK BAU - Potencia'!AF3)/1000</f>
        <v>2772.5230265218615</v>
      </c>
      <c r="M26">
        <f>('EU28 BAU - Potencia'!AG3-'UK BAU - Potencia'!AG3)/1000</f>
        <v>2737.1488266580432</v>
      </c>
      <c r="N26">
        <f>('EU28 BAU - Potencia'!AH3-'UK BAU - Potencia'!AH3)/1000</f>
        <v>2692.4266333040764</v>
      </c>
      <c r="O26">
        <f>('EU28 BAU - Potencia'!AI3-'UK BAU - Potencia'!AI3)/1000</f>
        <v>2653.8706049583707</v>
      </c>
      <c r="P26">
        <f>('EU28 BAU - Potencia'!AJ3-'UK BAU - Potencia'!AJ3)/1000</f>
        <v>2598.2458380199955</v>
      </c>
      <c r="Q26">
        <f>('EU28 BAU - Potencia'!AK3-'UK BAU - Potencia'!AK3)/1000</f>
        <v>2553.1124160816353</v>
      </c>
      <c r="R26">
        <f>('EU28 BAU - Potencia'!AL3-'UK BAU - Potencia'!AL3)/1000</f>
        <v>2520.3464714971979</v>
      </c>
      <c r="S26">
        <f>('EU28 BAU - Potencia'!AM3-'UK BAU - Potencia'!AM3)/1000</f>
        <v>2462.3507209682148</v>
      </c>
      <c r="T26">
        <f>('EU28 BAU - Potencia'!AN3-'UK BAU - Potencia'!AN3)/1000</f>
        <v>2414.2872877023192</v>
      </c>
      <c r="U26">
        <f>('EU28 BAU - Potencia'!AO3-'UK BAU - Potencia'!AO3)/1000</f>
        <v>2362.211742520165</v>
      </c>
      <c r="V26">
        <f>('EU28 BAU - Potencia'!AP3-'UK BAU - Potencia'!AP3)/1000</f>
        <v>2307.6004946208977</v>
      </c>
      <c r="W26">
        <f>('EU28 BAU - Potencia'!AQ3-'UK BAU - Potencia'!AQ3)/1000</f>
        <v>2263.8376027468826</v>
      </c>
      <c r="X26">
        <f>('EU28 BAU - Potencia'!AR3-'UK BAU - Potencia'!AR3)/1000</f>
        <v>2218.5344370170292</v>
      </c>
      <c r="Y26">
        <f>('EU28 BAU - Potencia'!AS3-'UK BAU - Potencia'!AS3)/1000</f>
        <v>2172.5150702260803</v>
      </c>
      <c r="Z26">
        <f>('EU28 BAU - Potencia'!AT3-'UK BAU - Potencia'!AT3)/1000</f>
        <v>2123.9566722235559</v>
      </c>
      <c r="AA26">
        <f>('EU28 BAU - Potencia'!AU3-'UK BAU - Potencia'!AU3)/1000</f>
        <v>2083.5578355134103</v>
      </c>
      <c r="AB26">
        <f>('EU28 BAU - Potencia'!AV3-'UK BAU - Potencia'!AV3)/1000</f>
        <v>2038.2986998554998</v>
      </c>
      <c r="AC26">
        <f>('EU28 BAU - Potencia'!AW3-'UK BAU - Potencia'!AW3)/1000</f>
        <v>1981.4401295535242</v>
      </c>
      <c r="AD26">
        <f>('EU28 BAU - Potencia'!AX3-'UK BAU - Potencia'!AX3)/1000</f>
        <v>1944.9822115381605</v>
      </c>
      <c r="AE26">
        <f>('EU28 BAU - Potencia'!AY3-'UK BAU - Potencia'!AY3)/1000</f>
        <v>1895.5492488448838</v>
      </c>
      <c r="AF26">
        <f>('EU28 BAU - Potencia'!AZ3-'UK BAU - Potencia'!AZ3)/1000</f>
        <v>1844.2301984800245</v>
      </c>
    </row>
    <row r="27" spans="1:33" x14ac:dyDescent="0.3">
      <c r="A27" t="s">
        <v>94</v>
      </c>
      <c r="B27" s="49">
        <f>B26</f>
        <v>3034.7079142974326</v>
      </c>
      <c r="C27" s="49">
        <f>($L$27-$B$27)/COUNT($C$25:$L$25)+B27</f>
        <v>2943.3221228676894</v>
      </c>
      <c r="D27">
        <f>($L$27-$B$27)/COUNT($C$25:$L$25)+C27</f>
        <v>2851.9363314379461</v>
      </c>
      <c r="E27">
        <f t="shared" ref="E27:K27" si="4">($L$27-$B$27)/COUNT($C$25:$L$25)+D27</f>
        <v>2760.5505400082029</v>
      </c>
      <c r="F27">
        <f t="shared" si="4"/>
        <v>2669.1647485784597</v>
      </c>
      <c r="G27">
        <f>($L$27-$B$27)/COUNT($C$25:$L$25)+F27</f>
        <v>2577.7789571487165</v>
      </c>
      <c r="H27">
        <f t="shared" si="4"/>
        <v>2486.3931657189733</v>
      </c>
      <c r="I27">
        <f t="shared" si="4"/>
        <v>2395.00737428923</v>
      </c>
      <c r="J27">
        <f t="shared" si="4"/>
        <v>2303.6215828594868</v>
      </c>
      <c r="K27">
        <f t="shared" si="4"/>
        <v>2212.2357914297436</v>
      </c>
      <c r="L27" s="46">
        <f>A47</f>
        <v>2120.85</v>
      </c>
      <c r="M27">
        <f>($AF$27-$L$27)/COUNT($M$25:$AF$25)+L27</f>
        <v>2014.8074999999999</v>
      </c>
      <c r="N27">
        <f t="shared" ref="N27:AE27" si="5">($AF$27-$L$27)/COUNT($M$25:$AF$25)+M27</f>
        <v>1908.7649999999999</v>
      </c>
      <c r="O27">
        <f t="shared" si="5"/>
        <v>1802.7224999999999</v>
      </c>
      <c r="P27">
        <f t="shared" si="5"/>
        <v>1696.6799999999998</v>
      </c>
      <c r="Q27">
        <f t="shared" si="5"/>
        <v>1590.6374999999998</v>
      </c>
      <c r="R27">
        <f t="shared" si="5"/>
        <v>1484.5949999999998</v>
      </c>
      <c r="S27">
        <f t="shared" si="5"/>
        <v>1378.5524999999998</v>
      </c>
      <c r="T27">
        <f t="shared" si="5"/>
        <v>1272.5099999999998</v>
      </c>
      <c r="U27">
        <f t="shared" si="5"/>
        <v>1166.4674999999997</v>
      </c>
      <c r="V27">
        <f t="shared" si="5"/>
        <v>1060.4249999999997</v>
      </c>
      <c r="W27">
        <f t="shared" si="5"/>
        <v>954.38249999999971</v>
      </c>
      <c r="X27">
        <f t="shared" si="5"/>
        <v>848.33999999999969</v>
      </c>
      <c r="Y27">
        <f t="shared" si="5"/>
        <v>742.29749999999967</v>
      </c>
      <c r="Z27">
        <f t="shared" si="5"/>
        <v>636.25499999999965</v>
      </c>
      <c r="AA27">
        <f t="shared" si="5"/>
        <v>530.21249999999964</v>
      </c>
      <c r="AB27">
        <f t="shared" si="5"/>
        <v>424.16999999999962</v>
      </c>
      <c r="AC27">
        <f t="shared" si="5"/>
        <v>318.1274999999996</v>
      </c>
      <c r="AD27">
        <f t="shared" si="5"/>
        <v>212.08499999999961</v>
      </c>
      <c r="AE27">
        <f t="shared" si="5"/>
        <v>106.04249999999962</v>
      </c>
      <c r="AF27" s="41">
        <f>L27*(1+AF30)</f>
        <v>0</v>
      </c>
    </row>
    <row r="29" spans="1:33" x14ac:dyDescent="0.3">
      <c r="A29" t="s">
        <v>96</v>
      </c>
      <c r="B29" s="47">
        <f>SUM(D26:AF26)-SUM(D27:AF27)</f>
        <v>29371.660850180589</v>
      </c>
      <c r="F29" s="82"/>
      <c r="L29" s="54">
        <f>(L27-B27)/B27</f>
        <v>-0.30113537780422622</v>
      </c>
      <c r="M29" s="55" t="s">
        <v>103</v>
      </c>
      <c r="AF29" s="54">
        <f>(AF26-L26)/L26</f>
        <v>-0.33481879831540418</v>
      </c>
      <c r="AG29" s="55" t="s">
        <v>104</v>
      </c>
    </row>
    <row r="30" spans="1:33" x14ac:dyDescent="0.3">
      <c r="A30" t="s">
        <v>111</v>
      </c>
      <c r="B30" s="44">
        <f>B29*(1+$A$63)</f>
        <v>34589.690265185098</v>
      </c>
      <c r="C30" t="s">
        <v>105</v>
      </c>
      <c r="AF30" s="56">
        <v>-1</v>
      </c>
      <c r="AG30" t="s">
        <v>112</v>
      </c>
    </row>
    <row r="31" spans="1:33" x14ac:dyDescent="0.3">
      <c r="A31" t="s">
        <v>107</v>
      </c>
      <c r="B31" s="48">
        <f>L26-L27</f>
        <v>651.67302652186163</v>
      </c>
    </row>
    <row r="32" spans="1:33" x14ac:dyDescent="0.3">
      <c r="A32">
        <v>2030</v>
      </c>
      <c r="B32" s="44">
        <f>B31*(1+$A$63)</f>
        <v>767.44615350644551</v>
      </c>
      <c r="C32" t="s">
        <v>105</v>
      </c>
    </row>
    <row r="34" spans="1:32" x14ac:dyDescent="0.3">
      <c r="B34" s="62">
        <v>2020</v>
      </c>
      <c r="C34" s="62">
        <v>2021</v>
      </c>
      <c r="D34" s="63">
        <v>2022</v>
      </c>
      <c r="E34" s="63">
        <v>2023</v>
      </c>
      <c r="F34" s="63">
        <v>2024</v>
      </c>
      <c r="G34" s="63">
        <v>2025</v>
      </c>
      <c r="H34" s="63">
        <v>2026</v>
      </c>
      <c r="I34" s="63">
        <v>2027</v>
      </c>
      <c r="J34" s="63">
        <v>2028</v>
      </c>
      <c r="K34" s="63">
        <v>2029</v>
      </c>
      <c r="L34" s="63">
        <v>2030</v>
      </c>
      <c r="M34" s="63">
        <v>2031</v>
      </c>
      <c r="N34" s="63">
        <v>2032</v>
      </c>
      <c r="O34" s="63">
        <v>2033</v>
      </c>
      <c r="P34" s="63">
        <v>2034</v>
      </c>
      <c r="Q34" s="63">
        <v>2035</v>
      </c>
      <c r="R34" s="63">
        <v>2036</v>
      </c>
      <c r="S34" s="63">
        <v>2037</v>
      </c>
      <c r="T34" s="63">
        <v>2038</v>
      </c>
      <c r="U34" s="63">
        <v>2039</v>
      </c>
      <c r="V34" s="63">
        <v>2040</v>
      </c>
      <c r="W34" s="63">
        <v>2041</v>
      </c>
      <c r="X34" s="63">
        <v>2042</v>
      </c>
      <c r="Y34" s="63">
        <v>2043</v>
      </c>
      <c r="Z34" s="63">
        <v>2044</v>
      </c>
      <c r="AA34" s="63">
        <v>2045</v>
      </c>
      <c r="AB34" s="63">
        <v>2046</v>
      </c>
      <c r="AC34" s="63">
        <v>2047</v>
      </c>
      <c r="AD34" s="63">
        <v>2048</v>
      </c>
      <c r="AE34" s="63">
        <v>2049</v>
      </c>
      <c r="AF34" s="63">
        <v>2050</v>
      </c>
    </row>
    <row r="35" spans="1:32" x14ac:dyDescent="0.3">
      <c r="A35" t="s">
        <v>113</v>
      </c>
      <c r="B35" s="64">
        <f>(B26-B27)*(1+$A$63)</f>
        <v>0</v>
      </c>
      <c r="C35" s="64">
        <f t="shared" ref="C35:AF35" si="6">(C26-C27)*(1+$A$63)</f>
        <v>74.140131626111895</v>
      </c>
      <c r="D35" s="64">
        <f t="shared" si="6"/>
        <v>174.36868510624689</v>
      </c>
      <c r="E35" s="64">
        <f t="shared" si="6"/>
        <v>258.74776650216518</v>
      </c>
      <c r="F35" s="64">
        <f t="shared" si="6"/>
        <v>319.51642004478697</v>
      </c>
      <c r="G35" s="64">
        <f t="shared" si="6"/>
        <v>385.13673569707265</v>
      </c>
      <c r="H35" s="64">
        <f t="shared" si="6"/>
        <v>476.22037138777961</v>
      </c>
      <c r="I35" s="64">
        <f t="shared" si="6"/>
        <v>552.45332960601456</v>
      </c>
      <c r="J35" s="64">
        <f t="shared" si="6"/>
        <v>645.63027988834665</v>
      </c>
      <c r="K35" s="64">
        <f t="shared" si="6"/>
        <v>720.37358383349169</v>
      </c>
      <c r="L35" s="64">
        <f t="shared" si="6"/>
        <v>767.44615350644551</v>
      </c>
      <c r="M35" s="64">
        <f t="shared" si="6"/>
        <v>850.66904736137815</v>
      </c>
      <c r="N35" s="64">
        <f t="shared" si="6"/>
        <v>922.88322771268849</v>
      </c>
      <c r="O35" s="64">
        <f t="shared" si="6"/>
        <v>1002.3590245877529</v>
      </c>
      <c r="P35" s="64">
        <f t="shared" si="6"/>
        <v>1061.733732043687</v>
      </c>
      <c r="Q35" s="64">
        <f t="shared" si="6"/>
        <v>1133.463626898344</v>
      </c>
      <c r="R35" s="64">
        <f t="shared" si="6"/>
        <v>1219.7581462465203</v>
      </c>
      <c r="S35" s="64">
        <f t="shared" si="6"/>
        <v>1276.3406524564546</v>
      </c>
      <c r="T35" s="64">
        <f t="shared" si="6"/>
        <v>1344.620004122223</v>
      </c>
      <c r="U35" s="64">
        <f t="shared" si="6"/>
        <v>1408.1744711721533</v>
      </c>
      <c r="V35" s="64">
        <f t="shared" si="6"/>
        <v>1468.7427546338649</v>
      </c>
      <c r="W35" s="64">
        <f t="shared" si="6"/>
        <v>1542.0866613983908</v>
      </c>
      <c r="X35" s="64">
        <f t="shared" si="6"/>
        <v>1613.6166565877843</v>
      </c>
      <c r="Y35" s="64">
        <f t="shared" si="6"/>
        <v>1684.3032138457222</v>
      </c>
      <c r="Z35" s="64">
        <f t="shared" si="6"/>
        <v>1751.9996676965013</v>
      </c>
      <c r="AA35" s="64">
        <f t="shared" si="6"/>
        <v>1829.3052716475358</v>
      </c>
      <c r="AB35" s="64">
        <f t="shared" si="6"/>
        <v>1900.8871190818068</v>
      </c>
      <c r="AC35" s="64">
        <f t="shared" si="6"/>
        <v>1958.808831543254</v>
      </c>
      <c r="AD35" s="64">
        <f t="shared" si="6"/>
        <v>2040.7554790399054</v>
      </c>
      <c r="AE35" s="64">
        <f t="shared" si="6"/>
        <v>2107.4219972011679</v>
      </c>
      <c r="AF35" s="64">
        <f t="shared" si="6"/>
        <v>2171.8673543356222</v>
      </c>
    </row>
    <row r="39" spans="1:32" x14ac:dyDescent="0.3">
      <c r="A39" s="53" t="s">
        <v>114</v>
      </c>
      <c r="B39" s="52"/>
      <c r="C39" s="52"/>
      <c r="D39" s="52"/>
      <c r="E39" s="52"/>
      <c r="F39" s="52"/>
      <c r="G39" s="52"/>
      <c r="H39" s="52"/>
      <c r="I39" s="52"/>
    </row>
    <row r="40" spans="1:32" x14ac:dyDescent="0.3">
      <c r="A40" s="35" t="s">
        <v>115</v>
      </c>
    </row>
    <row r="41" spans="1:32" x14ac:dyDescent="0.3">
      <c r="A41" s="36" t="s">
        <v>116</v>
      </c>
    </row>
    <row r="42" spans="1:32" x14ac:dyDescent="0.3">
      <c r="A42" t="s">
        <v>117</v>
      </c>
      <c r="B42">
        <v>1990</v>
      </c>
      <c r="C42" t="s">
        <v>118</v>
      </c>
    </row>
    <row r="43" spans="1:32" x14ac:dyDescent="0.3">
      <c r="A43" s="57">
        <f>5538*0.45</f>
        <v>2492.1</v>
      </c>
      <c r="B43" t="s">
        <v>119</v>
      </c>
    </row>
    <row r="44" spans="1:32" x14ac:dyDescent="0.3">
      <c r="A44" s="35" t="s">
        <v>120</v>
      </c>
    </row>
    <row r="45" spans="1:32" x14ac:dyDescent="0.3">
      <c r="A45" s="36" t="s">
        <v>116</v>
      </c>
    </row>
    <row r="46" spans="1:32" x14ac:dyDescent="0.3">
      <c r="A46" t="s">
        <v>121</v>
      </c>
      <c r="B46">
        <v>1990</v>
      </c>
      <c r="C46" t="s">
        <v>122</v>
      </c>
    </row>
    <row r="47" spans="1:32" x14ac:dyDescent="0.3">
      <c r="A47" s="58">
        <f>4713*0.45</f>
        <v>2120.85</v>
      </c>
      <c r="B47" t="s">
        <v>123</v>
      </c>
    </row>
    <row r="49" spans="1:2" x14ac:dyDescent="0.3">
      <c r="A49" t="s">
        <v>124</v>
      </c>
    </row>
    <row r="51" spans="1:2" x14ac:dyDescent="0.3">
      <c r="A51" t="s">
        <v>125</v>
      </c>
    </row>
    <row r="52" spans="1:2" x14ac:dyDescent="0.3">
      <c r="A52" s="43" t="s">
        <v>126</v>
      </c>
    </row>
    <row r="53" spans="1:2" x14ac:dyDescent="0.3">
      <c r="A53" s="42"/>
    </row>
    <row r="55" spans="1:2" x14ac:dyDescent="0.3">
      <c r="A55" t="s">
        <v>127</v>
      </c>
    </row>
    <row r="56" spans="1:2" x14ac:dyDescent="0.3">
      <c r="A56" t="s">
        <v>128</v>
      </c>
    </row>
    <row r="57" spans="1:2" x14ac:dyDescent="0.3">
      <c r="A57" s="36" t="s">
        <v>116</v>
      </c>
    </row>
    <row r="58" spans="1:2" x14ac:dyDescent="0.3">
      <c r="A58" t="s">
        <v>129</v>
      </c>
    </row>
    <row r="59" spans="1:2" x14ac:dyDescent="0.3">
      <c r="A59">
        <v>3.43</v>
      </c>
      <c r="B59" t="s">
        <v>130</v>
      </c>
    </row>
    <row r="60" spans="1:2" x14ac:dyDescent="0.3">
      <c r="A60">
        <v>0.41699999999999998</v>
      </c>
      <c r="B60" t="s">
        <v>131</v>
      </c>
    </row>
    <row r="61" spans="1:2" x14ac:dyDescent="0.3">
      <c r="A61">
        <v>0.23</v>
      </c>
      <c r="B61" t="s">
        <v>132</v>
      </c>
    </row>
    <row r="62" spans="1:2" x14ac:dyDescent="0.3">
      <c r="A62">
        <v>9.4E-2</v>
      </c>
      <c r="B62" t="s">
        <v>133</v>
      </c>
    </row>
    <row r="63" spans="1:2" x14ac:dyDescent="0.3">
      <c r="A63" s="59">
        <f>SUM(A60:A62)/SUM(A59:A62)</f>
        <v>0.17765523855190601</v>
      </c>
      <c r="B63" t="s">
        <v>134</v>
      </c>
    </row>
    <row r="65" spans="1:11" x14ac:dyDescent="0.3">
      <c r="A65" s="36" t="s">
        <v>135</v>
      </c>
    </row>
    <row r="68" spans="1:11" x14ac:dyDescent="0.3">
      <c r="A68" s="53" t="s">
        <v>136</v>
      </c>
      <c r="B68" s="53"/>
      <c r="C68" s="53"/>
      <c r="D68" s="53"/>
      <c r="E68" s="53"/>
      <c r="F68" s="53"/>
      <c r="G68" s="53"/>
      <c r="H68" s="53"/>
      <c r="I68" s="53"/>
      <c r="J68" s="53"/>
      <c r="K68" s="53"/>
    </row>
    <row r="69" spans="1:11" x14ac:dyDescent="0.3">
      <c r="A69" t="s">
        <v>137</v>
      </c>
    </row>
    <row r="70" spans="1:11" x14ac:dyDescent="0.3">
      <c r="A70" t="s">
        <v>138</v>
      </c>
      <c r="H70" s="41" t="s">
        <v>139</v>
      </c>
    </row>
    <row r="71" spans="1:11" x14ac:dyDescent="0.3">
      <c r="A71">
        <v>1245</v>
      </c>
      <c r="B71" t="s">
        <v>140</v>
      </c>
      <c r="H71" s="41" t="s">
        <v>141</v>
      </c>
    </row>
    <row r="72" spans="1:11" x14ac:dyDescent="0.3">
      <c r="A72">
        <v>69</v>
      </c>
      <c r="B72" t="s">
        <v>142</v>
      </c>
    </row>
    <row r="73" spans="1:11" x14ac:dyDescent="0.3">
      <c r="A73" s="60">
        <v>1973</v>
      </c>
      <c r="B73" t="s">
        <v>143</v>
      </c>
    </row>
    <row r="74" spans="1:11" x14ac:dyDescent="0.3">
      <c r="A74" s="60">
        <v>13421</v>
      </c>
      <c r="B74" t="s">
        <v>144</v>
      </c>
    </row>
    <row r="75" spans="1:11" x14ac:dyDescent="0.3">
      <c r="A75" s="60">
        <v>28132</v>
      </c>
      <c r="B75" t="s">
        <v>145</v>
      </c>
    </row>
    <row r="76" spans="1:11" x14ac:dyDescent="0.3">
      <c r="A76" s="60">
        <v>15983</v>
      </c>
      <c r="B76" t="s">
        <v>146</v>
      </c>
    </row>
    <row r="77" spans="1:11" x14ac:dyDescent="0.3">
      <c r="A77" s="60">
        <v>21804</v>
      </c>
      <c r="B77" t="s">
        <v>147</v>
      </c>
    </row>
    <row r="79" spans="1:11" x14ac:dyDescent="0.3">
      <c r="A79" t="s">
        <v>148</v>
      </c>
    </row>
    <row r="80" spans="1:11" x14ac:dyDescent="0.3">
      <c r="A80" s="61">
        <f t="shared" ref="A80:A86" si="7">B$30*(A71/SUM(A$71:A$77))</f>
        <v>521.18755830606756</v>
      </c>
      <c r="B80" t="s">
        <v>140</v>
      </c>
    </row>
    <row r="81" spans="1:2" x14ac:dyDescent="0.3">
      <c r="A81" s="61">
        <f t="shared" si="7"/>
        <v>28.885093592866397</v>
      </c>
      <c r="B81" t="s">
        <v>142</v>
      </c>
    </row>
    <row r="82" spans="1:2" x14ac:dyDescent="0.3">
      <c r="A82" s="61">
        <f t="shared" si="7"/>
        <v>825.94622693804934</v>
      </c>
      <c r="B82" t="s">
        <v>143</v>
      </c>
    </row>
    <row r="83" spans="1:2" x14ac:dyDescent="0.3">
      <c r="A83" s="61">
        <f t="shared" si="7"/>
        <v>5618.3600160849264</v>
      </c>
      <c r="B83" t="s">
        <v>144</v>
      </c>
    </row>
    <row r="84" spans="1:2" x14ac:dyDescent="0.3">
      <c r="A84" s="61">
        <f t="shared" si="7"/>
        <v>11776.745694993006</v>
      </c>
      <c r="B84" t="s">
        <v>47</v>
      </c>
    </row>
    <row r="85" spans="1:2" x14ac:dyDescent="0.3">
      <c r="A85" s="61">
        <f t="shared" si="7"/>
        <v>6690.8760999244005</v>
      </c>
      <c r="B85" t="s">
        <v>146</v>
      </c>
    </row>
    <row r="86" spans="1:2" x14ac:dyDescent="0.3">
      <c r="A86" s="61">
        <f t="shared" si="7"/>
        <v>9127.6895753457811</v>
      </c>
      <c r="B86" t="s">
        <v>147</v>
      </c>
    </row>
    <row r="89" spans="1:2" x14ac:dyDescent="0.3">
      <c r="A89" t="s">
        <v>149</v>
      </c>
    </row>
    <row r="90" spans="1:2" x14ac:dyDescent="0.3">
      <c r="A90" s="61">
        <f t="shared" ref="A90:A96" si="8">B$32*(A71/SUM(A$71:A$77))</f>
        <v>11.563659107985583</v>
      </c>
      <c r="B90" t="s">
        <v>140</v>
      </c>
    </row>
    <row r="91" spans="1:2" x14ac:dyDescent="0.3">
      <c r="A91" s="61">
        <f t="shared" si="8"/>
        <v>0.640877492731731</v>
      </c>
      <c r="B91" t="s">
        <v>142</v>
      </c>
    </row>
    <row r="92" spans="1:2" x14ac:dyDescent="0.3">
      <c r="A92" s="61">
        <f t="shared" si="8"/>
        <v>18.325381060285586</v>
      </c>
      <c r="B92" t="s">
        <v>143</v>
      </c>
    </row>
    <row r="93" spans="1:2" x14ac:dyDescent="0.3">
      <c r="A93" s="61">
        <f t="shared" si="8"/>
        <v>124.65531637612409</v>
      </c>
      <c r="B93" t="s">
        <v>144</v>
      </c>
    </row>
    <row r="94" spans="1:2" x14ac:dyDescent="0.3">
      <c r="A94" s="61">
        <f t="shared" si="8"/>
        <v>261.29225544245008</v>
      </c>
      <c r="B94" t="s">
        <v>47</v>
      </c>
    </row>
    <row r="95" spans="1:2" x14ac:dyDescent="0.3">
      <c r="A95" s="61">
        <f t="shared" si="8"/>
        <v>148.45137632364143</v>
      </c>
      <c r="B95" t="s">
        <v>146</v>
      </c>
    </row>
    <row r="96" spans="1:2" x14ac:dyDescent="0.3">
      <c r="A96" s="61">
        <f t="shared" si="8"/>
        <v>202.517287703227</v>
      </c>
      <c r="B96" t="s">
        <v>147</v>
      </c>
    </row>
  </sheetData>
  <hyperlinks>
    <hyperlink ref="A57" r:id="rId1" xr:uid="{4CCA4DA2-1C65-4685-8132-A10EA9D0D045}"/>
    <hyperlink ref="A65" r:id="rId2" location="footnote12" display="https://eur-lex.europa.eu/legal-content/EN/TXT/?qid=1603122077630&amp;uri=CELEX:52020DC0663 - footnote12" xr:uid="{47074BFB-3EA1-4820-B999-38A4CD42C6E7}"/>
    <hyperlink ref="A45" r:id="rId3" xr:uid="{9E06BE93-DCE2-4B86-B0A5-FDA811CD8B47}"/>
    <hyperlink ref="A52" r:id="rId4" display="For example, the Clean Energy for All Europeans Package with its 2030 energy and climate targets, the phase IV of the EU Emission Trading System, CO2 emissions standards for new vehicles for 2025 and 2030, and other policy initiatives of the three Mobility Packages are not incorporated in the Central scenario." xr:uid="{49CA211D-FD43-4A76-B10B-7DCD989D16C7}"/>
    <hyperlink ref="A41" r:id="rId5" xr:uid="{1FA881F4-1B23-4F19-875F-4337224A6F78}"/>
  </hyperlinks>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1213-0322-48CA-A162-D4B0A2920C92}">
  <dimension ref="A1:AF7"/>
  <sheetViews>
    <sheetView workbookViewId="0">
      <selection activeCell="D8" sqref="D8"/>
    </sheetView>
  </sheetViews>
  <sheetFormatPr defaultRowHeight="14.4" x14ac:dyDescent="0.3"/>
  <cols>
    <col min="1" max="1" width="18.44140625" bestFit="1" customWidth="1"/>
    <col min="2" max="2" width="10.109375" bestFit="1" customWidth="1"/>
  </cols>
  <sheetData>
    <row r="1" spans="1:32" x14ac:dyDescent="0.3">
      <c r="A1" s="35" t="s">
        <v>150</v>
      </c>
    </row>
    <row r="2" spans="1:32" x14ac:dyDescent="0.3">
      <c r="A2" t="s">
        <v>92</v>
      </c>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3">
      <c r="A3" t="s">
        <v>93</v>
      </c>
      <c r="B3">
        <f>'EU28 BAU - Potencia'!V3/10^3</f>
        <v>3440.0755715210635</v>
      </c>
      <c r="C3">
        <f>'EU28 BAU - Potencia'!W3/10^3</f>
        <v>3410.141002113849</v>
      </c>
      <c r="D3">
        <f>'EU28 BAU - Potencia'!X3/10^3</f>
        <v>3390.1357313771819</v>
      </c>
      <c r="E3">
        <f>'EU28 BAU - Potencia'!Y3/10^3</f>
        <v>3370.0511855115865</v>
      </c>
      <c r="F3">
        <f>'EU28 BAU - Potencia'!Z3/10^3</f>
        <v>3325.7829695431315</v>
      </c>
      <c r="G3">
        <f>'EU28 BAU - Potencia'!AA3/10^3</f>
        <v>3288.6704097278562</v>
      </c>
      <c r="H3">
        <f>'EU28 BAU - Potencia'!AB3/10^3</f>
        <v>3266.4264818689135</v>
      </c>
      <c r="I3">
        <f>'EU28 BAU - Potencia'!AC3/10^3</f>
        <v>3234.0353755586239</v>
      </c>
      <c r="J3">
        <f>'EU28 BAU - Potencia'!AD3/10^3</f>
        <v>3225.4050646288952</v>
      </c>
      <c r="K3">
        <f>'EU28 BAU - Potencia'!AE3/10^3</f>
        <v>3196.7017329313053</v>
      </c>
      <c r="L3">
        <f>'EU28 BAU - Potencia'!AF3/10^3</f>
        <v>3151.4143430407516</v>
      </c>
      <c r="M3">
        <f>'EU28 BAU - Potencia'!AG3/10^3</f>
        <v>3114.4450487150089</v>
      </c>
      <c r="N3">
        <f>'EU28 BAU - Potencia'!AH3/10^3</f>
        <v>3065.6082505641025</v>
      </c>
      <c r="O3">
        <f>'EU28 BAU - Potencia'!AI3/10^3</f>
        <v>3021.9566432984561</v>
      </c>
      <c r="P3">
        <f>'EU28 BAU - Potencia'!AJ3/10^3</f>
        <v>2960.3373595663843</v>
      </c>
      <c r="Q3">
        <f>'EU28 BAU - Potencia'!AK3/10^3</f>
        <v>2911.805958774225</v>
      </c>
      <c r="R3">
        <f>'EU28 BAU - Potencia'!AL3/10^3</f>
        <v>2871.5831718241407</v>
      </c>
      <c r="S3">
        <f>'EU28 BAU - Potencia'!AM3/10^3</f>
        <v>2808.8734799264762</v>
      </c>
      <c r="T3">
        <f>'EU28 BAU - Potencia'!AN3/10^3</f>
        <v>2757.3786639728114</v>
      </c>
      <c r="U3">
        <f>'EU28 BAU - Potencia'!AO3/10^3</f>
        <v>2701.5424090979996</v>
      </c>
      <c r="V3">
        <f>'EU28 BAU - Potencia'!AP3/10^3</f>
        <v>2643.2467406375918</v>
      </c>
      <c r="W3">
        <f>'EU28 BAU - Potencia'!AQ3/10^3</f>
        <v>2596.1394220567918</v>
      </c>
      <c r="X3">
        <f>'EU28 BAU - Potencia'!AR3/10^3</f>
        <v>2547.3391979247253</v>
      </c>
      <c r="Y3">
        <f>'EU28 BAU - Potencia'!AS3/10^3</f>
        <v>2495.6182794831934</v>
      </c>
      <c r="Z3">
        <f>'EU28 BAU - Potencia'!AT3/10^3</f>
        <v>2437.7588246644095</v>
      </c>
      <c r="AA3">
        <f>'EU28 BAU - Potencia'!AU3/10^3</f>
        <v>2385.6614238247039</v>
      </c>
      <c r="AB3">
        <f>'EU28 BAU - Potencia'!AV3/10^3</f>
        <v>2338.6856355418176</v>
      </c>
      <c r="AC3">
        <f>'EU28 BAU - Potencia'!AW3/10^3</f>
        <v>2274.6244217207259</v>
      </c>
      <c r="AD3">
        <f>'EU28 BAU - Potencia'!AX3/10^3</f>
        <v>2230.4561952505778</v>
      </c>
      <c r="AE3">
        <f>'EU28 BAU - Potencia'!AY3/10^3</f>
        <v>2176.3987066795466</v>
      </c>
      <c r="AF3">
        <f>'EU28 BAU - Potencia'!AZ3/10^3</f>
        <v>2120.6461902104484</v>
      </c>
    </row>
    <row r="4" spans="1:32" x14ac:dyDescent="0.3">
      <c r="A4" t="s">
        <v>94</v>
      </c>
      <c r="B4">
        <f>B3</f>
        <v>3440.0755715210635</v>
      </c>
      <c r="C4">
        <f>($L$4-$B$4)/COUNT($C$2:$L$2)+B4</f>
        <v>3332.4240900970135</v>
      </c>
      <c r="D4">
        <f>($L$4-$B$4)/COUNT($C$2:$L$2)+C4</f>
        <v>3224.7726086729635</v>
      </c>
      <c r="E4">
        <f t="shared" ref="E4:K4" si="0">($L$4-$B$4)/COUNT($C$2:$L$2)+D4</f>
        <v>3117.1211272489136</v>
      </c>
      <c r="F4">
        <f t="shared" si="0"/>
        <v>3009.4696458248636</v>
      </c>
      <c r="G4">
        <f t="shared" si="0"/>
        <v>2901.8181644008137</v>
      </c>
      <c r="H4">
        <f>($L$4-$B$4)/COUNT($C$2:$L$2)+G4</f>
        <v>2794.1666829767637</v>
      </c>
      <c r="I4">
        <f t="shared" si="0"/>
        <v>2686.5152015527137</v>
      </c>
      <c r="J4">
        <f t="shared" si="0"/>
        <v>2578.8637201286638</v>
      </c>
      <c r="K4">
        <f t="shared" si="0"/>
        <v>2471.2122387046138</v>
      </c>
      <c r="L4">
        <f>L3/0.6*0.45</f>
        <v>2363.5607572805638</v>
      </c>
      <c r="M4">
        <f>($AF$4-$L$4)/COUNT($M$2:$AF$2)+L4</f>
        <v>2245.3827194165356</v>
      </c>
      <c r="N4">
        <f t="shared" ref="N4:AE4" si="1">($AF$4-$L$4)/COUNT($M$2:$AF$2)+M4</f>
        <v>2127.2046815525073</v>
      </c>
      <c r="O4">
        <f t="shared" si="1"/>
        <v>2009.026643688479</v>
      </c>
      <c r="P4">
        <f t="shared" si="1"/>
        <v>1890.8486058244507</v>
      </c>
      <c r="Q4">
        <f t="shared" si="1"/>
        <v>1772.6705679604224</v>
      </c>
      <c r="R4">
        <f t="shared" si="1"/>
        <v>1654.4925300963941</v>
      </c>
      <c r="S4">
        <f t="shared" si="1"/>
        <v>1536.3144922323659</v>
      </c>
      <c r="T4">
        <f t="shared" si="1"/>
        <v>1418.1364543683376</v>
      </c>
      <c r="U4">
        <f t="shared" si="1"/>
        <v>1299.9584165043093</v>
      </c>
      <c r="V4">
        <f t="shared" si="1"/>
        <v>1181.780378640281</v>
      </c>
      <c r="W4">
        <f t="shared" si="1"/>
        <v>1063.6023407762527</v>
      </c>
      <c r="X4">
        <f t="shared" si="1"/>
        <v>945.42430291222456</v>
      </c>
      <c r="Y4">
        <f t="shared" si="1"/>
        <v>827.24626504819639</v>
      </c>
      <c r="Z4">
        <f t="shared" si="1"/>
        <v>709.06822718416822</v>
      </c>
      <c r="AA4">
        <f t="shared" si="1"/>
        <v>590.89018932014005</v>
      </c>
      <c r="AB4">
        <f t="shared" si="1"/>
        <v>472.71215145611188</v>
      </c>
      <c r="AC4">
        <f t="shared" si="1"/>
        <v>354.53411359208371</v>
      </c>
      <c r="AD4">
        <f t="shared" si="1"/>
        <v>236.35607572805552</v>
      </c>
      <c r="AE4">
        <f t="shared" si="1"/>
        <v>118.17803786402732</v>
      </c>
      <c r="AF4">
        <v>0</v>
      </c>
    </row>
    <row r="6" spans="1:32" x14ac:dyDescent="0.3">
      <c r="A6" t="s">
        <v>96</v>
      </c>
      <c r="B6" s="44">
        <f>SUM(B3:AF3)-SUM(B4:AF4)</f>
        <v>34385.118888983015</v>
      </c>
    </row>
    <row r="7" spans="1:32" x14ac:dyDescent="0.3">
      <c r="A7" t="s">
        <v>98</v>
      </c>
      <c r="B7" s="44">
        <f>L3-L4</f>
        <v>787.8535857601878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b977ca1-347c-4e5c-b615-211488016a57">
      <Terms xmlns="http://schemas.microsoft.com/office/infopath/2007/PartnerControls"/>
    </lcf76f155ced4ddcb4097134ff3c332f>
    <TaxCatchAll xmlns="6b0ef528-9a6d-42b1-86a1-e81e012e779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F16B4832CC58469954CEE5069400E4" ma:contentTypeVersion="13" ma:contentTypeDescription="Create a new document." ma:contentTypeScope="" ma:versionID="0a6c4b31567140aad22e0eca12a3b6df">
  <xsd:schema xmlns:xsd="http://www.w3.org/2001/XMLSchema" xmlns:xs="http://www.w3.org/2001/XMLSchema" xmlns:p="http://schemas.microsoft.com/office/2006/metadata/properties" xmlns:ns2="6b0ef528-9a6d-42b1-86a1-e81e012e779e" xmlns:ns3="6b977ca1-347c-4e5c-b615-211488016a57" targetNamespace="http://schemas.microsoft.com/office/2006/metadata/properties" ma:root="true" ma:fieldsID="7d40de8d9e75ad89f64cc121bfbff25d" ns2:_="" ns3:_="">
    <xsd:import namespace="6b0ef528-9a6d-42b1-86a1-e81e012e779e"/>
    <xsd:import namespace="6b977ca1-347c-4e5c-b615-211488016a5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0ef528-9a6d-42b1-86a1-e81e012e779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b6d1926-1f8a-40b9-b8f2-9ef2d77db803}" ma:internalName="TaxCatchAll" ma:showField="CatchAllData" ma:web="6b0ef528-9a6d-42b1-86a1-e81e012e779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b977ca1-347c-4e5c-b615-211488016a5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0342E7-1E40-4C2B-B259-0D8462055D54}">
  <ds:schemaRefs>
    <ds:schemaRef ds:uri="http://schemas.microsoft.com/office/2006/metadata/properties"/>
    <ds:schemaRef ds:uri="http://schemas.microsoft.com/office/infopath/2007/PartnerControls"/>
    <ds:schemaRef ds:uri="c82ecefc-bc3f-4b0d-b230-2f77b1f3b195"/>
    <ds:schemaRef ds:uri="7f61c7cc-ed88-410b-b52c-a0b193fe40cb"/>
    <ds:schemaRef ds:uri="6b977ca1-347c-4e5c-b615-211488016a57"/>
    <ds:schemaRef ds:uri="6b0ef528-9a6d-42b1-86a1-e81e012e779e"/>
  </ds:schemaRefs>
</ds:datastoreItem>
</file>

<file path=customXml/itemProps2.xml><?xml version="1.0" encoding="utf-8"?>
<ds:datastoreItem xmlns:ds="http://schemas.openxmlformats.org/officeDocument/2006/customXml" ds:itemID="{5B8C656E-01CB-444A-9EE0-9EEB6F8B22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0ef528-9a6d-42b1-86a1-e81e012e779e"/>
    <ds:schemaRef ds:uri="6b977ca1-347c-4e5c-b615-211488016a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DC331D-A85A-4A24-9611-09296BA062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UK BAU - Potencia</vt:lpstr>
      <vt:lpstr>EU28 BAU - Potencia</vt:lpstr>
      <vt:lpstr>EU27 Scaling - Potencia</vt:lpstr>
      <vt:lpstr>Fit for 55 Calculations - updat</vt:lpstr>
      <vt:lpstr>Fit for 55 Calculations - Orig</vt:lpstr>
      <vt:lpstr>'UK BAU - Potencia'!Print_Titles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 Orvis</dc:creator>
  <cp:keywords/>
  <dc:description/>
  <cp:lastModifiedBy>Alexander Urquhart</cp:lastModifiedBy>
  <cp:revision/>
  <dcterms:created xsi:type="dcterms:W3CDTF">2021-04-27T13:14:20Z</dcterms:created>
  <dcterms:modified xsi:type="dcterms:W3CDTF">2023-12-13T16:47:35Z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0x0101003B3D9E49CFF6B341932EB162E3FFA0B3</vt:lpwstr>
  </property>
  <property fmtid="{D5CDD505-2E9C-101B-9397-08002B2CF9AE}" pid="3" name="MediaServiceImageTags">
    <vt:lpwstr/>
  </property>
</Properties>
</file>