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rtality" sheetId="1" r:id="rId1"/>
    <sheet name="lipid and mass" sheetId="3" r:id="rId2"/>
    <sheet name="virus titer" sheetId="4" r:id="rId3"/>
  </sheets>
  <calcPr calcId="152511" concurrentCalc="0"/>
</workbook>
</file>

<file path=xl/calcChain.xml><?xml version="1.0" encoding="utf-8"?>
<calcChain xmlns="http://schemas.openxmlformats.org/spreadsheetml/2006/main">
  <c r="F15" i="3" l="1"/>
  <c r="G15" i="3"/>
  <c r="I15" i="3"/>
  <c r="F14" i="3"/>
  <c r="G14" i="3"/>
  <c r="I14" i="3"/>
  <c r="F13" i="3"/>
  <c r="G13" i="3"/>
  <c r="I13" i="3"/>
  <c r="F12" i="3"/>
  <c r="G12" i="3"/>
  <c r="I12" i="3"/>
  <c r="F11" i="3"/>
  <c r="G11" i="3"/>
  <c r="I11" i="3"/>
  <c r="F10" i="3"/>
  <c r="G10" i="3"/>
  <c r="I10" i="3"/>
  <c r="F9" i="3"/>
  <c r="G9" i="3"/>
  <c r="I9" i="3"/>
  <c r="F8" i="3"/>
  <c r="G8" i="3"/>
  <c r="I8" i="3"/>
  <c r="F23" i="3"/>
  <c r="G23" i="3"/>
  <c r="I23" i="3"/>
  <c r="F22" i="3"/>
  <c r="G22" i="3"/>
  <c r="I22" i="3"/>
  <c r="F21" i="3"/>
  <c r="G21" i="3"/>
  <c r="I21" i="3"/>
  <c r="F20" i="3"/>
  <c r="G20" i="3"/>
  <c r="I20" i="3"/>
  <c r="F19" i="3"/>
  <c r="G19" i="3"/>
  <c r="I19" i="3"/>
  <c r="F18" i="3"/>
  <c r="G18" i="3"/>
  <c r="I18" i="3"/>
  <c r="F17" i="3"/>
  <c r="G17" i="3"/>
  <c r="I17" i="3"/>
  <c r="F16" i="3"/>
  <c r="G16" i="3"/>
  <c r="I16" i="3"/>
  <c r="F7" i="3"/>
  <c r="G7" i="3"/>
  <c r="I7" i="3"/>
  <c r="F6" i="3"/>
  <c r="G6" i="3"/>
  <c r="I6" i="3"/>
  <c r="F5" i="3"/>
  <c r="G5" i="3"/>
  <c r="I5" i="3"/>
  <c r="F4" i="3"/>
  <c r="G4" i="3"/>
  <c r="I4" i="3"/>
  <c r="F3" i="3"/>
  <c r="G3" i="3"/>
  <c r="I3" i="3"/>
  <c r="F2" i="3"/>
  <c r="G2" i="3"/>
  <c r="I2" i="3"/>
  <c r="Z25" i="4"/>
  <c r="L25" i="4"/>
  <c r="M25" i="4"/>
  <c r="Z24" i="4"/>
  <c r="L24" i="4"/>
  <c r="M24" i="4"/>
  <c r="Z23" i="4"/>
  <c r="L23" i="4"/>
  <c r="M23" i="4"/>
  <c r="Z22" i="4"/>
  <c r="L22" i="4"/>
  <c r="M22" i="4"/>
  <c r="Z21" i="4"/>
  <c r="L21" i="4"/>
  <c r="M21" i="4"/>
  <c r="Z20" i="4"/>
  <c r="L20" i="4"/>
  <c r="M20" i="4"/>
  <c r="Z19" i="4"/>
  <c r="L19" i="4"/>
  <c r="M19" i="4"/>
  <c r="Z12" i="4"/>
  <c r="L12" i="4"/>
  <c r="M12" i="4"/>
  <c r="Z11" i="4"/>
  <c r="L11" i="4"/>
  <c r="M11" i="4"/>
  <c r="Z10" i="4"/>
  <c r="L10" i="4"/>
  <c r="M10" i="4"/>
  <c r="Z9" i="4"/>
  <c r="L9" i="4"/>
  <c r="M9" i="4"/>
  <c r="Z8" i="4"/>
  <c r="L8" i="4"/>
  <c r="M8" i="4"/>
  <c r="Z15" i="4"/>
  <c r="L15" i="4"/>
  <c r="M15" i="4"/>
  <c r="Z14" i="4"/>
  <c r="L14" i="4"/>
  <c r="M14" i="4"/>
  <c r="Z5" i="4"/>
  <c r="L5" i="4"/>
  <c r="M5" i="4"/>
  <c r="Z4" i="4"/>
  <c r="L4" i="4"/>
  <c r="M4" i="4"/>
  <c r="Z3" i="4"/>
  <c r="L3" i="4"/>
  <c r="M3" i="4"/>
  <c r="Z18" i="4"/>
  <c r="L18" i="4"/>
  <c r="M18" i="4"/>
  <c r="Z17" i="4"/>
  <c r="L17" i="4"/>
  <c r="M17" i="4"/>
  <c r="Z16" i="4"/>
  <c r="L16" i="4"/>
  <c r="M16" i="4"/>
  <c r="Z7" i="4"/>
  <c r="L7" i="4"/>
  <c r="M7" i="4"/>
  <c r="Z6" i="4"/>
  <c r="L6" i="4"/>
  <c r="M6" i="4"/>
  <c r="Z13" i="4"/>
  <c r="L13" i="4"/>
  <c r="M13" i="4"/>
  <c r="Z2" i="4"/>
  <c r="L2" i="4"/>
  <c r="M2" i="4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23" i="1"/>
  <c r="M23" i="1"/>
  <c r="L22" i="1"/>
  <c r="M22" i="1"/>
  <c r="L12" i="1"/>
  <c r="M12" i="1"/>
  <c r="L11" i="1"/>
  <c r="M11" i="1"/>
  <c r="L59" i="1"/>
  <c r="M59" i="1"/>
  <c r="L58" i="1"/>
  <c r="M58" i="1"/>
  <c r="L57" i="1"/>
  <c r="M57" i="1"/>
  <c r="L56" i="1"/>
  <c r="M56" i="1"/>
  <c r="L55" i="1"/>
  <c r="M55" i="1"/>
  <c r="L54" i="1"/>
  <c r="M54" i="1"/>
  <c r="L36" i="1"/>
  <c r="M36" i="1"/>
  <c r="L35" i="1"/>
  <c r="M35" i="1"/>
  <c r="L34" i="1"/>
  <c r="M34" i="1"/>
  <c r="L33" i="1"/>
  <c r="M33" i="1"/>
  <c r="L32" i="1"/>
  <c r="M32" i="1"/>
  <c r="L21" i="1"/>
  <c r="M21" i="1"/>
  <c r="L20" i="1"/>
  <c r="M20" i="1"/>
  <c r="L19" i="1"/>
  <c r="M19" i="1"/>
  <c r="L18" i="1"/>
  <c r="M18" i="1"/>
  <c r="L17" i="1"/>
  <c r="M17" i="1"/>
  <c r="L16" i="1"/>
  <c r="M16" i="1"/>
  <c r="L10" i="1"/>
  <c r="M10" i="1"/>
  <c r="L9" i="1"/>
  <c r="M9" i="1"/>
  <c r="L8" i="1"/>
  <c r="M8" i="1"/>
  <c r="L7" i="1"/>
  <c r="M7" i="1"/>
  <c r="L6" i="1"/>
  <c r="M6" i="1"/>
  <c r="L5" i="1"/>
  <c r="M5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15" i="1"/>
  <c r="M15" i="1"/>
  <c r="L14" i="1"/>
  <c r="M14" i="1"/>
  <c r="L13" i="1"/>
  <c r="M13" i="1"/>
  <c r="L4" i="1"/>
  <c r="M4" i="1"/>
  <c r="L3" i="1"/>
  <c r="M3" i="1"/>
  <c r="L2" i="1"/>
  <c r="M2" i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equation is based off of the values calculated from the standard curve.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value accounts for how much solution was used in the analysis, as well as the volume of the stock solution
For Alex's samples=
concentration*(total solution/amount of solution analyzed)/1000=total mg of lipids in the solution
</t>
        </r>
      </text>
    </comment>
  </commentList>
</comments>
</file>

<file path=xl/sharedStrings.xml><?xml version="1.0" encoding="utf-8"?>
<sst xmlns="http://schemas.openxmlformats.org/spreadsheetml/2006/main" count="612" uniqueCount="112">
  <si>
    <t>Cage number</t>
  </si>
  <si>
    <t>Pollen/virus</t>
  </si>
  <si>
    <t>Full treatment</t>
  </si>
  <si>
    <t>pollen treatment</t>
  </si>
  <si>
    <t>pollen treatment number</t>
  </si>
  <si>
    <t>virus treatment</t>
  </si>
  <si>
    <t>Pulse</t>
  </si>
  <si>
    <t>queen</t>
  </si>
  <si>
    <t>24 hours cumulative mortality</t>
  </si>
  <si>
    <t>48 hours mortality</t>
  </si>
  <si>
    <t>72 hours mortality</t>
  </si>
  <si>
    <t>sum mortality</t>
  </si>
  <si>
    <t>Proportion mortality</t>
  </si>
  <si>
    <t>Chestnut control</t>
  </si>
  <si>
    <t>Chestnut  1 control</t>
  </si>
  <si>
    <t xml:space="preserve">Chestnut </t>
  </si>
  <si>
    <t>control</t>
  </si>
  <si>
    <t>unkn</t>
  </si>
  <si>
    <t>Chestnut virus</t>
  </si>
  <si>
    <t>Chestnut  1 virus</t>
  </si>
  <si>
    <t>virus</t>
  </si>
  <si>
    <t>Cistus control</t>
  </si>
  <si>
    <t>Cistus  2 control</t>
  </si>
  <si>
    <t xml:space="preserve">Cistus </t>
  </si>
  <si>
    <t>Cistus  1 control</t>
  </si>
  <si>
    <t>Cistus virus</t>
  </si>
  <si>
    <t>Cistus  1 virus</t>
  </si>
  <si>
    <t>Cistus  2 virus</t>
  </si>
  <si>
    <t>Chestnut 1 control</t>
  </si>
  <si>
    <t>Chestnut</t>
  </si>
  <si>
    <t>Chestnut 2 control</t>
  </si>
  <si>
    <t>Chestnut 1 virus</t>
  </si>
  <si>
    <t>Chestnut 2 virus</t>
  </si>
  <si>
    <t>Cistus 1 control</t>
  </si>
  <si>
    <t>Cistus</t>
  </si>
  <si>
    <t>Cistus 1 virus</t>
  </si>
  <si>
    <t>Cistus 2 virus</t>
  </si>
  <si>
    <t>Cistus 2 control</t>
  </si>
  <si>
    <t>Treatment</t>
  </si>
  <si>
    <t>Colony</t>
  </si>
  <si>
    <t>Weight (g)</t>
  </si>
  <si>
    <t>CHEST</t>
  </si>
  <si>
    <t>CIST</t>
  </si>
  <si>
    <t>tube code</t>
  </si>
  <si>
    <t>well</t>
  </si>
  <si>
    <t>flour</t>
  </si>
  <si>
    <t>Target</t>
  </si>
  <si>
    <t>Content</t>
  </si>
  <si>
    <t>Cq</t>
  </si>
  <si>
    <t>Cq Mean</t>
  </si>
  <si>
    <t>Cq Std Dev</t>
  </si>
  <si>
    <t>Starting Quantity (SQ)</t>
  </si>
  <si>
    <t>Log Starting Quantity</t>
  </si>
  <si>
    <t>SQ Mean</t>
  </si>
  <si>
    <t>SQ Std Dev</t>
  </si>
  <si>
    <t>log sq mean</t>
  </si>
  <si>
    <t>A01</t>
  </si>
  <si>
    <t>SYBR</t>
  </si>
  <si>
    <t>IAPV</t>
  </si>
  <si>
    <t>Unkn-001</t>
  </si>
  <si>
    <t>A02</t>
  </si>
  <si>
    <t>Unkn-002</t>
  </si>
  <si>
    <t>C14</t>
  </si>
  <si>
    <t>Unkn-028</t>
  </si>
  <si>
    <t>C15</t>
  </si>
  <si>
    <t>Unkn-029</t>
  </si>
  <si>
    <t>C16</t>
  </si>
  <si>
    <t>Unkn-030</t>
  </si>
  <si>
    <t>C17</t>
  </si>
  <si>
    <t>Unkn-031</t>
  </si>
  <si>
    <t>C18</t>
  </si>
  <si>
    <t>Unkn-032</t>
  </si>
  <si>
    <t>A11</t>
  </si>
  <si>
    <t>Unkn-011</t>
  </si>
  <si>
    <t>A12</t>
  </si>
  <si>
    <t>Unkn-012</t>
  </si>
  <si>
    <t>A13</t>
  </si>
  <si>
    <t>Unkn-013</t>
  </si>
  <si>
    <t>A14</t>
  </si>
  <si>
    <t>Unkn-014</t>
  </si>
  <si>
    <t>C01</t>
  </si>
  <si>
    <t>Unkn-015</t>
  </si>
  <si>
    <t>C24</t>
  </si>
  <si>
    <t>Unkn-038</t>
  </si>
  <si>
    <t>E01</t>
  </si>
  <si>
    <t>Unkn-039</t>
  </si>
  <si>
    <t>E02</t>
  </si>
  <si>
    <t>Unkn-040</t>
  </si>
  <si>
    <t>E03</t>
  </si>
  <si>
    <t>Unkn-041</t>
  </si>
  <si>
    <t>E04</t>
  </si>
  <si>
    <t>Unkn-042</t>
  </si>
  <si>
    <t>E05</t>
  </si>
  <si>
    <t>Unkn-043</t>
  </si>
  <si>
    <t>E06</t>
  </si>
  <si>
    <t>Unkn-044</t>
  </si>
  <si>
    <t>E07</t>
  </si>
  <si>
    <t>Unkn-045</t>
  </si>
  <si>
    <t>E08</t>
  </si>
  <si>
    <t>Unkn-046</t>
  </si>
  <si>
    <t>E09</t>
  </si>
  <si>
    <t>Unkn-047</t>
  </si>
  <si>
    <t>E10</t>
  </si>
  <si>
    <t>Unkn-048</t>
  </si>
  <si>
    <t>E11</t>
  </si>
  <si>
    <t>Unkn-049</t>
  </si>
  <si>
    <t>Average Absorption</t>
  </si>
  <si>
    <t>Concentration (micrograms)</t>
  </si>
  <si>
    <t>Total Lipid (mg)</t>
  </si>
  <si>
    <t>Proportion Lipid (mg/g)</t>
  </si>
  <si>
    <t>Bee sample #</t>
  </si>
  <si>
    <t>24 hpi mortality is too highs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</si>
</sst>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 applyAlignment="1">
      <alignment vertical="center"/>
    </xf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11" fontId="0" fillId="0" borderId="0" xfId="0" applyNumberFormat="1"/>
    <xf numFmtId="0" fontId="5" fillId="0" borderId="0" xfId="0" applyFont="1"/>
    <xf numFmtId="0" fontId="5" fillId="0" borderId="0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19" workbookViewId="0">
      <selection activeCell="P53" sqref="P53"/>
    </sheetView>
  </sheetViews>
  <sheetFormatPr defaultRowHeight="15" x14ac:dyDescent="0.25"/>
  <cols>
    <col min="2" max="2" width="15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x14ac:dyDescent="0.25">
      <c r="A2" s="1">
        <v>712</v>
      </c>
      <c r="B2" s="1" t="s">
        <v>13</v>
      </c>
      <c r="C2" s="1" t="s">
        <v>14</v>
      </c>
      <c r="D2" s="1" t="s">
        <v>15</v>
      </c>
      <c r="E2" s="1">
        <v>1</v>
      </c>
      <c r="F2" s="2" t="s">
        <v>16</v>
      </c>
      <c r="G2" s="1">
        <v>3</v>
      </c>
      <c r="H2" s="3" t="s">
        <v>17</v>
      </c>
      <c r="I2" s="1">
        <v>0</v>
      </c>
      <c r="J2" s="1">
        <v>0</v>
      </c>
      <c r="K2" s="1">
        <v>0</v>
      </c>
      <c r="L2" s="1">
        <f>SUM(I2:K2)</f>
        <v>0</v>
      </c>
      <c r="M2" s="1">
        <f>L2/30</f>
        <v>0</v>
      </c>
    </row>
    <row r="3" spans="1:13" ht="15.75" x14ac:dyDescent="0.25">
      <c r="A3" s="1">
        <v>716</v>
      </c>
      <c r="B3" s="1" t="s">
        <v>13</v>
      </c>
      <c r="C3" s="1" t="s">
        <v>14</v>
      </c>
      <c r="D3" s="1" t="s">
        <v>15</v>
      </c>
      <c r="E3" s="1">
        <v>1</v>
      </c>
      <c r="F3" s="2" t="s">
        <v>16</v>
      </c>
      <c r="G3" s="1">
        <v>3</v>
      </c>
      <c r="H3" s="3" t="s">
        <v>17</v>
      </c>
      <c r="I3" s="1">
        <v>0</v>
      </c>
      <c r="J3" s="1">
        <v>0</v>
      </c>
      <c r="K3" s="1">
        <v>0</v>
      </c>
      <c r="L3" s="1">
        <f>SUM(I3:K3)</f>
        <v>0</v>
      </c>
      <c r="M3" s="1">
        <f>L3/30</f>
        <v>0</v>
      </c>
    </row>
    <row r="4" spans="1:13" x14ac:dyDescent="0.25">
      <c r="A4" s="1">
        <v>742</v>
      </c>
      <c r="B4" s="1" t="s">
        <v>13</v>
      </c>
      <c r="C4" s="1" t="s">
        <v>14</v>
      </c>
      <c r="D4" s="1" t="s">
        <v>15</v>
      </c>
      <c r="E4" s="1">
        <v>1</v>
      </c>
      <c r="F4" s="1" t="s">
        <v>16</v>
      </c>
      <c r="G4" s="1">
        <v>3</v>
      </c>
      <c r="H4" s="3" t="s">
        <v>17</v>
      </c>
      <c r="I4" s="1">
        <v>3</v>
      </c>
      <c r="J4" s="1">
        <v>0</v>
      </c>
      <c r="K4" s="1">
        <v>0</v>
      </c>
      <c r="L4" s="1">
        <f>SUM(I4:K4)</f>
        <v>3</v>
      </c>
      <c r="M4" s="1">
        <f>L4/30</f>
        <v>0.1</v>
      </c>
    </row>
    <row r="5" spans="1:13" x14ac:dyDescent="0.25">
      <c r="A5" s="1">
        <v>746</v>
      </c>
      <c r="B5" s="1" t="s">
        <v>13</v>
      </c>
      <c r="C5" s="1" t="s">
        <v>28</v>
      </c>
      <c r="D5" s="1" t="s">
        <v>29</v>
      </c>
      <c r="E5" s="1">
        <v>1</v>
      </c>
      <c r="F5" s="1" t="s">
        <v>16</v>
      </c>
      <c r="G5" s="1">
        <v>4.0999999999999996</v>
      </c>
      <c r="H5" s="3" t="s">
        <v>17</v>
      </c>
      <c r="I5" s="1">
        <v>0</v>
      </c>
      <c r="J5" s="1">
        <v>0</v>
      </c>
      <c r="K5" s="1">
        <v>0</v>
      </c>
      <c r="L5" s="1">
        <f>SUM(I5:K5)</f>
        <v>0</v>
      </c>
      <c r="M5" s="1">
        <f>L5/30</f>
        <v>0</v>
      </c>
    </row>
    <row r="6" spans="1:13" x14ac:dyDescent="0.25">
      <c r="A6" s="1">
        <v>754</v>
      </c>
      <c r="B6" s="1" t="s">
        <v>13</v>
      </c>
      <c r="C6" s="1" t="s">
        <v>30</v>
      </c>
      <c r="D6" s="1" t="s">
        <v>29</v>
      </c>
      <c r="E6" s="1">
        <v>2</v>
      </c>
      <c r="F6" s="1" t="s">
        <v>16</v>
      </c>
      <c r="G6" s="1">
        <v>4.0999999999999996</v>
      </c>
      <c r="H6" s="3" t="s">
        <v>17</v>
      </c>
      <c r="I6" s="1">
        <v>0</v>
      </c>
      <c r="J6" s="1">
        <v>0</v>
      </c>
      <c r="K6" s="1">
        <v>0</v>
      </c>
      <c r="L6" s="1">
        <f>SUM(I6:K6)</f>
        <v>0</v>
      </c>
      <c r="M6" s="1">
        <f>L6/30</f>
        <v>0</v>
      </c>
    </row>
    <row r="7" spans="1:13" x14ac:dyDescent="0.25">
      <c r="A7" s="1">
        <v>759</v>
      </c>
      <c r="B7" s="1" t="s">
        <v>13</v>
      </c>
      <c r="C7" s="1" t="s">
        <v>28</v>
      </c>
      <c r="D7" s="1" t="s">
        <v>29</v>
      </c>
      <c r="E7" s="1">
        <v>1</v>
      </c>
      <c r="F7" s="1" t="s">
        <v>16</v>
      </c>
      <c r="G7" s="1">
        <v>4.0999999999999996</v>
      </c>
      <c r="H7" s="3" t="s">
        <v>17</v>
      </c>
      <c r="I7" s="1">
        <v>5</v>
      </c>
      <c r="J7" s="1">
        <v>1</v>
      </c>
      <c r="K7" s="1">
        <v>2</v>
      </c>
      <c r="L7" s="1">
        <f>SUM(I7:K7)</f>
        <v>8</v>
      </c>
      <c r="M7" s="1">
        <f>L7/30</f>
        <v>0.26666666666666666</v>
      </c>
    </row>
    <row r="8" spans="1:13" x14ac:dyDescent="0.25">
      <c r="A8" s="1">
        <v>764</v>
      </c>
      <c r="B8" s="1" t="s">
        <v>13</v>
      </c>
      <c r="C8" s="1" t="s">
        <v>28</v>
      </c>
      <c r="D8" s="1" t="s">
        <v>29</v>
      </c>
      <c r="E8" s="1">
        <v>1</v>
      </c>
      <c r="F8" s="1" t="s">
        <v>16</v>
      </c>
      <c r="G8" s="1">
        <v>4.0999999999999996</v>
      </c>
      <c r="H8" s="3" t="s">
        <v>17</v>
      </c>
      <c r="I8" s="1">
        <v>1</v>
      </c>
      <c r="J8" s="1">
        <v>1</v>
      </c>
      <c r="K8" s="1">
        <v>0</v>
      </c>
      <c r="L8" s="1">
        <f>SUM(I8:K8)</f>
        <v>2</v>
      </c>
      <c r="M8" s="1">
        <f>L8/30</f>
        <v>6.6666666666666666E-2</v>
      </c>
    </row>
    <row r="9" spans="1:13" x14ac:dyDescent="0.25">
      <c r="A9" s="1">
        <v>769</v>
      </c>
      <c r="B9" s="1" t="s">
        <v>13</v>
      </c>
      <c r="C9" s="1" t="s">
        <v>30</v>
      </c>
      <c r="D9" s="1" t="s">
        <v>29</v>
      </c>
      <c r="E9" s="1">
        <v>2</v>
      </c>
      <c r="F9" s="1" t="s">
        <v>16</v>
      </c>
      <c r="G9" s="1">
        <v>4.0999999999999996</v>
      </c>
      <c r="H9" s="3" t="s">
        <v>17</v>
      </c>
      <c r="I9" s="1">
        <v>0</v>
      </c>
      <c r="J9" s="1">
        <v>0</v>
      </c>
      <c r="K9" s="1">
        <v>0</v>
      </c>
      <c r="L9" s="1">
        <f>SUM(I9:K9)</f>
        <v>0</v>
      </c>
      <c r="M9" s="1">
        <f>L9/30</f>
        <v>0</v>
      </c>
    </row>
    <row r="10" spans="1:13" x14ac:dyDescent="0.25">
      <c r="A10" s="1">
        <v>771</v>
      </c>
      <c r="B10" s="1" t="s">
        <v>13</v>
      </c>
      <c r="C10" s="1" t="s">
        <v>28</v>
      </c>
      <c r="D10" s="1" t="s">
        <v>29</v>
      </c>
      <c r="E10" s="1">
        <v>1</v>
      </c>
      <c r="F10" s="1" t="s">
        <v>16</v>
      </c>
      <c r="G10" s="1">
        <v>4.0999999999999996</v>
      </c>
      <c r="H10" s="3" t="s">
        <v>17</v>
      </c>
      <c r="I10" s="1">
        <v>2</v>
      </c>
      <c r="J10" s="1">
        <v>0</v>
      </c>
      <c r="K10" s="1">
        <v>0</v>
      </c>
      <c r="L10" s="1">
        <f>SUM(I10:K10)</f>
        <v>2</v>
      </c>
      <c r="M10" s="1">
        <f>L10/30</f>
        <v>6.6666666666666666E-2</v>
      </c>
    </row>
    <row r="11" spans="1:13" x14ac:dyDescent="0.25">
      <c r="A11" s="1">
        <v>808</v>
      </c>
      <c r="B11" s="1" t="s">
        <v>13</v>
      </c>
      <c r="C11" s="1" t="s">
        <v>30</v>
      </c>
      <c r="D11" s="1" t="s">
        <v>29</v>
      </c>
      <c r="E11" s="1">
        <v>2</v>
      </c>
      <c r="F11" s="1" t="s">
        <v>16</v>
      </c>
      <c r="G11" s="1">
        <v>4.2</v>
      </c>
      <c r="H11" s="3" t="s">
        <v>17</v>
      </c>
      <c r="I11" s="1">
        <v>0</v>
      </c>
      <c r="J11" s="1">
        <v>0</v>
      </c>
      <c r="K11" s="1">
        <v>0</v>
      </c>
      <c r="L11" s="1">
        <f>SUM(I11:K11)</f>
        <v>0</v>
      </c>
      <c r="M11" s="1">
        <f>L11/30</f>
        <v>0</v>
      </c>
    </row>
    <row r="12" spans="1:13" x14ac:dyDescent="0.25">
      <c r="A12" s="1">
        <v>810</v>
      </c>
      <c r="B12" s="1" t="s">
        <v>13</v>
      </c>
      <c r="C12" s="1" t="s">
        <v>28</v>
      </c>
      <c r="D12" s="1" t="s">
        <v>29</v>
      </c>
      <c r="E12" s="1">
        <v>1</v>
      </c>
      <c r="F12" s="1" t="s">
        <v>16</v>
      </c>
      <c r="G12" s="1">
        <v>4.2</v>
      </c>
      <c r="H12" s="3" t="s">
        <v>17</v>
      </c>
      <c r="I12" s="1">
        <v>0</v>
      </c>
      <c r="J12" s="1">
        <v>0</v>
      </c>
      <c r="K12" s="1">
        <v>2</v>
      </c>
      <c r="L12" s="1">
        <f>SUM(I12:K12)</f>
        <v>2</v>
      </c>
      <c r="M12" s="1">
        <f>L12/30</f>
        <v>6.6666666666666666E-2</v>
      </c>
    </row>
    <row r="13" spans="1:13" x14ac:dyDescent="0.25">
      <c r="A13" s="1">
        <v>703</v>
      </c>
      <c r="B13" s="1" t="s">
        <v>18</v>
      </c>
      <c r="C13" s="1" t="s">
        <v>19</v>
      </c>
      <c r="D13" s="1" t="s">
        <v>15</v>
      </c>
      <c r="E13" s="1">
        <v>1</v>
      </c>
      <c r="F13" s="1" t="s">
        <v>20</v>
      </c>
      <c r="G13" s="1">
        <v>3</v>
      </c>
      <c r="H13" s="3" t="s">
        <v>17</v>
      </c>
      <c r="I13" s="1">
        <v>0</v>
      </c>
      <c r="J13" s="1">
        <v>2</v>
      </c>
      <c r="K13" s="1">
        <v>0</v>
      </c>
      <c r="L13" s="1">
        <f>SUM(I13:K13)</f>
        <v>2</v>
      </c>
      <c r="M13" s="1">
        <f>L13/30</f>
        <v>6.6666666666666666E-2</v>
      </c>
    </row>
    <row r="14" spans="1:13" x14ac:dyDescent="0.25">
      <c r="A14" s="1">
        <v>715</v>
      </c>
      <c r="B14" s="1" t="s">
        <v>18</v>
      </c>
      <c r="C14" s="1" t="s">
        <v>19</v>
      </c>
      <c r="D14" s="1" t="s">
        <v>15</v>
      </c>
      <c r="E14" s="1">
        <v>1</v>
      </c>
      <c r="F14" s="1" t="s">
        <v>20</v>
      </c>
      <c r="G14" s="1">
        <v>3</v>
      </c>
      <c r="H14" s="3" t="s">
        <v>17</v>
      </c>
      <c r="I14" s="1">
        <v>0</v>
      </c>
      <c r="J14" s="1">
        <v>2</v>
      </c>
      <c r="K14" s="1">
        <v>0</v>
      </c>
      <c r="L14" s="1">
        <f>SUM(I14:K14)</f>
        <v>2</v>
      </c>
      <c r="M14" s="1">
        <f>L14/30</f>
        <v>6.6666666666666666E-2</v>
      </c>
    </row>
    <row r="15" spans="1:13" x14ac:dyDescent="0.25">
      <c r="A15" s="1">
        <v>726</v>
      </c>
      <c r="B15" s="1" t="s">
        <v>18</v>
      </c>
      <c r="C15" s="1" t="s">
        <v>19</v>
      </c>
      <c r="D15" s="1" t="s">
        <v>15</v>
      </c>
      <c r="E15" s="1">
        <v>1</v>
      </c>
      <c r="F15" s="1" t="s">
        <v>20</v>
      </c>
      <c r="G15" s="1">
        <v>3</v>
      </c>
      <c r="H15" s="3" t="s">
        <v>17</v>
      </c>
      <c r="I15" s="1">
        <v>0</v>
      </c>
      <c r="J15" s="1">
        <v>3</v>
      </c>
      <c r="K15" s="1">
        <v>1</v>
      </c>
      <c r="L15" s="1">
        <f>SUM(I15:K15)</f>
        <v>4</v>
      </c>
      <c r="M15" s="1">
        <f>L15/30</f>
        <v>0.13333333333333333</v>
      </c>
    </row>
    <row r="16" spans="1:13" x14ac:dyDescent="0.25">
      <c r="A16" s="1">
        <v>745</v>
      </c>
      <c r="B16" s="1" t="s">
        <v>18</v>
      </c>
      <c r="C16" s="1" t="s">
        <v>31</v>
      </c>
      <c r="D16" s="1" t="s">
        <v>29</v>
      </c>
      <c r="E16" s="1">
        <v>1</v>
      </c>
      <c r="F16" s="1" t="s">
        <v>20</v>
      </c>
      <c r="G16" s="1">
        <v>4.0999999999999996</v>
      </c>
      <c r="H16" s="3" t="s">
        <v>17</v>
      </c>
      <c r="I16" s="1">
        <v>1</v>
      </c>
      <c r="J16" s="1">
        <v>0</v>
      </c>
      <c r="K16" s="1">
        <v>0</v>
      </c>
      <c r="L16" s="1">
        <f>SUM(I16:K16)</f>
        <v>1</v>
      </c>
      <c r="M16" s="1">
        <f>L16/30</f>
        <v>3.3333333333333333E-2</v>
      </c>
    </row>
    <row r="17" spans="1:13" x14ac:dyDescent="0.25">
      <c r="A17" s="1">
        <v>750</v>
      </c>
      <c r="B17" s="1" t="s">
        <v>18</v>
      </c>
      <c r="C17" s="1" t="s">
        <v>31</v>
      </c>
      <c r="D17" s="1" t="s">
        <v>29</v>
      </c>
      <c r="E17" s="1">
        <v>1</v>
      </c>
      <c r="F17" s="1" t="s">
        <v>20</v>
      </c>
      <c r="G17" s="1">
        <v>4.0999999999999996</v>
      </c>
      <c r="H17" s="3" t="s">
        <v>17</v>
      </c>
      <c r="I17" s="1">
        <v>0</v>
      </c>
      <c r="J17" s="1">
        <v>1</v>
      </c>
      <c r="K17" s="1">
        <v>0</v>
      </c>
      <c r="L17" s="1">
        <f>SUM(I17:K17)</f>
        <v>1</v>
      </c>
      <c r="M17" s="1">
        <f>L17/30</f>
        <v>3.3333333333333333E-2</v>
      </c>
    </row>
    <row r="18" spans="1:13" x14ac:dyDescent="0.25">
      <c r="A18" s="1">
        <v>758</v>
      </c>
      <c r="B18" s="1" t="s">
        <v>18</v>
      </c>
      <c r="C18" s="1" t="s">
        <v>31</v>
      </c>
      <c r="D18" s="1" t="s">
        <v>29</v>
      </c>
      <c r="E18" s="1">
        <v>1</v>
      </c>
      <c r="F18" s="1" t="s">
        <v>20</v>
      </c>
      <c r="G18" s="1">
        <v>4.0999999999999996</v>
      </c>
      <c r="H18" s="3" t="s">
        <v>17</v>
      </c>
      <c r="I18" s="1">
        <v>0</v>
      </c>
      <c r="J18" s="1">
        <v>0</v>
      </c>
      <c r="K18" s="1">
        <v>0</v>
      </c>
      <c r="L18" s="1">
        <f>SUM(I18:K18)</f>
        <v>0</v>
      </c>
      <c r="M18" s="1">
        <f>L18/30</f>
        <v>0</v>
      </c>
    </row>
    <row r="19" spans="1:13" x14ac:dyDescent="0.25">
      <c r="A19" s="1">
        <v>762</v>
      </c>
      <c r="B19" s="1" t="s">
        <v>18</v>
      </c>
      <c r="C19" s="1" t="s">
        <v>31</v>
      </c>
      <c r="D19" s="1" t="s">
        <v>29</v>
      </c>
      <c r="E19" s="1">
        <v>1</v>
      </c>
      <c r="F19" s="1" t="s">
        <v>20</v>
      </c>
      <c r="G19" s="1">
        <v>4.0999999999999996</v>
      </c>
      <c r="H19" s="3" t="s">
        <v>17</v>
      </c>
      <c r="I19" s="1">
        <v>1</v>
      </c>
      <c r="J19" s="1">
        <v>0</v>
      </c>
      <c r="K19" s="1">
        <v>2</v>
      </c>
      <c r="L19" s="1">
        <f>SUM(I19:K19)</f>
        <v>3</v>
      </c>
      <c r="M19" s="1">
        <f>L19/30</f>
        <v>0.1</v>
      </c>
    </row>
    <row r="20" spans="1:13" x14ac:dyDescent="0.25">
      <c r="A20" s="1">
        <v>765</v>
      </c>
      <c r="B20" s="1" t="s">
        <v>18</v>
      </c>
      <c r="C20" s="1" t="s">
        <v>32</v>
      </c>
      <c r="D20" s="1" t="s">
        <v>29</v>
      </c>
      <c r="E20" s="1">
        <v>2</v>
      </c>
      <c r="F20" s="1" t="s">
        <v>20</v>
      </c>
      <c r="G20" s="1">
        <v>4.0999999999999996</v>
      </c>
      <c r="H20" s="3" t="s">
        <v>17</v>
      </c>
      <c r="I20" s="1">
        <v>3</v>
      </c>
      <c r="J20" s="1">
        <v>0</v>
      </c>
      <c r="K20" s="1">
        <v>0</v>
      </c>
      <c r="L20" s="1">
        <f>SUM(I20:K20)</f>
        <v>3</v>
      </c>
      <c r="M20" s="1">
        <f>L20/30</f>
        <v>0.1</v>
      </c>
    </row>
    <row r="21" spans="1:13" x14ac:dyDescent="0.25">
      <c r="A21" s="1">
        <v>770</v>
      </c>
      <c r="B21" s="1" t="s">
        <v>18</v>
      </c>
      <c r="C21" s="1" t="s">
        <v>31</v>
      </c>
      <c r="D21" s="1" t="s">
        <v>29</v>
      </c>
      <c r="E21" s="1">
        <v>1</v>
      </c>
      <c r="F21" s="1" t="s">
        <v>20</v>
      </c>
      <c r="G21" s="1">
        <v>4.0999999999999996</v>
      </c>
      <c r="H21" s="3" t="s">
        <v>17</v>
      </c>
      <c r="I21" s="1">
        <v>1</v>
      </c>
      <c r="J21" s="1">
        <v>0</v>
      </c>
      <c r="K21" s="1">
        <v>0</v>
      </c>
      <c r="L21" s="1">
        <f>SUM(I21:K21)</f>
        <v>1</v>
      </c>
      <c r="M21" s="1">
        <f>L21/30</f>
        <v>3.3333333333333333E-2</v>
      </c>
    </row>
    <row r="22" spans="1:13" x14ac:dyDescent="0.25">
      <c r="A22" s="1">
        <v>789</v>
      </c>
      <c r="B22" s="1" t="s">
        <v>18</v>
      </c>
      <c r="C22" s="1" t="s">
        <v>31</v>
      </c>
      <c r="D22" s="1" t="s">
        <v>29</v>
      </c>
      <c r="E22" s="1">
        <v>1</v>
      </c>
      <c r="F22" s="1" t="s">
        <v>20</v>
      </c>
      <c r="G22" s="1">
        <v>4.2</v>
      </c>
      <c r="H22" s="3" t="s">
        <v>17</v>
      </c>
      <c r="I22" s="1">
        <v>1</v>
      </c>
      <c r="J22" s="1">
        <v>0</v>
      </c>
      <c r="K22" s="1">
        <v>1</v>
      </c>
      <c r="L22" s="1">
        <f>SUM(I22:K22)</f>
        <v>2</v>
      </c>
      <c r="M22" s="1">
        <f>L22/30</f>
        <v>6.6666666666666666E-2</v>
      </c>
    </row>
    <row r="23" spans="1:13" x14ac:dyDescent="0.25">
      <c r="A23" s="1">
        <v>805</v>
      </c>
      <c r="B23" s="1" t="s">
        <v>18</v>
      </c>
      <c r="C23" s="1" t="s">
        <v>32</v>
      </c>
      <c r="D23" s="1" t="s">
        <v>29</v>
      </c>
      <c r="E23" s="1">
        <v>2</v>
      </c>
      <c r="F23" s="1" t="s">
        <v>20</v>
      </c>
      <c r="G23" s="1">
        <v>4.2</v>
      </c>
      <c r="H23" s="3" t="s">
        <v>17</v>
      </c>
      <c r="I23" s="1">
        <v>2</v>
      </c>
      <c r="J23" s="1">
        <v>1</v>
      </c>
      <c r="K23" s="1">
        <v>5</v>
      </c>
      <c r="L23" s="1">
        <f>SUM(I23:K23)</f>
        <v>8</v>
      </c>
      <c r="M23" s="1">
        <f>L23/30</f>
        <v>0.26666666666666666</v>
      </c>
    </row>
    <row r="24" spans="1:13" x14ac:dyDescent="0.25">
      <c r="A24" s="1">
        <v>701</v>
      </c>
      <c r="B24" s="1" t="s">
        <v>21</v>
      </c>
      <c r="C24" s="1" t="s">
        <v>22</v>
      </c>
      <c r="D24" s="1" t="s">
        <v>23</v>
      </c>
      <c r="E24" s="1">
        <v>2</v>
      </c>
      <c r="F24" s="1" t="s">
        <v>16</v>
      </c>
      <c r="G24" s="1">
        <v>3</v>
      </c>
      <c r="H24" s="3" t="s">
        <v>17</v>
      </c>
      <c r="I24" s="1">
        <v>1</v>
      </c>
      <c r="J24" s="1">
        <v>4</v>
      </c>
      <c r="K24" s="1">
        <v>7</v>
      </c>
      <c r="L24" s="1">
        <f>SUM(I24:K24)</f>
        <v>12</v>
      </c>
      <c r="M24" s="1">
        <f>L24/30</f>
        <v>0.4</v>
      </c>
    </row>
    <row r="25" spans="1:13" x14ac:dyDescent="0.25">
      <c r="A25" s="1">
        <v>706</v>
      </c>
      <c r="B25" s="1" t="s">
        <v>21</v>
      </c>
      <c r="C25" s="1" t="s">
        <v>24</v>
      </c>
      <c r="D25" s="1" t="s">
        <v>23</v>
      </c>
      <c r="E25" s="1">
        <v>1</v>
      </c>
      <c r="F25" s="1" t="s">
        <v>16</v>
      </c>
      <c r="G25" s="1">
        <v>3</v>
      </c>
      <c r="H25" s="3" t="s">
        <v>17</v>
      </c>
      <c r="I25" s="1">
        <v>0</v>
      </c>
      <c r="J25" s="1">
        <v>0</v>
      </c>
      <c r="K25" s="1">
        <v>0</v>
      </c>
      <c r="L25" s="1">
        <f>SUM(I25:K25)</f>
        <v>0</v>
      </c>
      <c r="M25" s="1">
        <f>L25/30</f>
        <v>0</v>
      </c>
    </row>
    <row r="26" spans="1:13" x14ac:dyDescent="0.25">
      <c r="A26" s="1">
        <v>713</v>
      </c>
      <c r="B26" s="1" t="s">
        <v>21</v>
      </c>
      <c r="C26" s="1" t="s">
        <v>24</v>
      </c>
      <c r="D26" s="1" t="s">
        <v>23</v>
      </c>
      <c r="E26" s="1">
        <v>1</v>
      </c>
      <c r="F26" s="1" t="s">
        <v>16</v>
      </c>
      <c r="G26" s="1">
        <v>3</v>
      </c>
      <c r="H26" s="3" t="s">
        <v>17</v>
      </c>
      <c r="I26" s="1">
        <v>0</v>
      </c>
      <c r="J26" s="1">
        <v>0</v>
      </c>
      <c r="K26" s="1">
        <v>0</v>
      </c>
      <c r="L26" s="1">
        <f>SUM(I26:K26)</f>
        <v>0</v>
      </c>
      <c r="M26" s="1">
        <f>L26/30</f>
        <v>0</v>
      </c>
    </row>
    <row r="27" spans="1:13" x14ac:dyDescent="0.25">
      <c r="A27" s="1">
        <v>714</v>
      </c>
      <c r="B27" s="1" t="s">
        <v>21</v>
      </c>
      <c r="C27" s="1" t="s">
        <v>24</v>
      </c>
      <c r="D27" s="1" t="s">
        <v>23</v>
      </c>
      <c r="E27" s="1">
        <v>1</v>
      </c>
      <c r="F27" s="1" t="s">
        <v>16</v>
      </c>
      <c r="G27" s="1">
        <v>3</v>
      </c>
      <c r="H27" s="3" t="s">
        <v>17</v>
      </c>
      <c r="I27" s="1">
        <v>1</v>
      </c>
      <c r="J27" s="1">
        <v>4</v>
      </c>
      <c r="K27" s="1">
        <v>0</v>
      </c>
      <c r="L27" s="1">
        <f>SUM(I27:K27)</f>
        <v>5</v>
      </c>
      <c r="M27" s="1">
        <f>L27/30</f>
        <v>0.16666666666666666</v>
      </c>
    </row>
    <row r="28" spans="1:13" x14ac:dyDescent="0.25">
      <c r="A28" s="1">
        <v>718</v>
      </c>
      <c r="B28" s="1" t="s">
        <v>21</v>
      </c>
      <c r="C28" s="1" t="s">
        <v>22</v>
      </c>
      <c r="D28" s="1" t="s">
        <v>23</v>
      </c>
      <c r="E28" s="1">
        <v>2</v>
      </c>
      <c r="F28" s="1" t="s">
        <v>16</v>
      </c>
      <c r="G28" s="1">
        <v>3</v>
      </c>
      <c r="H28" s="3" t="s">
        <v>17</v>
      </c>
      <c r="I28" s="1">
        <v>1</v>
      </c>
      <c r="J28" s="1">
        <v>0</v>
      </c>
      <c r="K28" s="1">
        <v>0</v>
      </c>
      <c r="L28" s="1">
        <f>SUM(I28:K28)</f>
        <v>1</v>
      </c>
      <c r="M28" s="1">
        <f>L28/30</f>
        <v>3.3333333333333333E-2</v>
      </c>
    </row>
    <row r="29" spans="1:13" x14ac:dyDescent="0.25">
      <c r="A29" s="1">
        <v>723</v>
      </c>
      <c r="B29" s="1" t="s">
        <v>21</v>
      </c>
      <c r="C29" s="1" t="s">
        <v>22</v>
      </c>
      <c r="D29" s="1" t="s">
        <v>23</v>
      </c>
      <c r="E29" s="1">
        <v>2</v>
      </c>
      <c r="F29" s="1" t="s">
        <v>16</v>
      </c>
      <c r="G29" s="1">
        <v>3</v>
      </c>
      <c r="H29" s="3" t="s">
        <v>17</v>
      </c>
      <c r="I29" s="1">
        <v>2</v>
      </c>
      <c r="J29" s="1">
        <v>0</v>
      </c>
      <c r="K29" s="1">
        <v>0</v>
      </c>
      <c r="L29" s="1">
        <f>SUM(I29:K29)</f>
        <v>2</v>
      </c>
      <c r="M29" s="1">
        <f>L29/30</f>
        <v>6.6666666666666666E-2</v>
      </c>
    </row>
    <row r="30" spans="1:13" x14ac:dyDescent="0.25">
      <c r="A30" s="1">
        <v>724</v>
      </c>
      <c r="B30" s="1" t="s">
        <v>21</v>
      </c>
      <c r="C30" s="1" t="s">
        <v>22</v>
      </c>
      <c r="D30" s="1" t="s">
        <v>23</v>
      </c>
      <c r="E30" s="1">
        <v>2</v>
      </c>
      <c r="F30" s="1" t="s">
        <v>16</v>
      </c>
      <c r="G30" s="1">
        <v>3</v>
      </c>
      <c r="H30" s="3" t="s">
        <v>17</v>
      </c>
      <c r="I30" s="1">
        <v>1</v>
      </c>
      <c r="J30" s="1">
        <v>0</v>
      </c>
      <c r="K30" s="1">
        <v>0</v>
      </c>
      <c r="L30" s="1">
        <f>SUM(I30:K30)</f>
        <v>1</v>
      </c>
      <c r="M30" s="1">
        <f>L30/30</f>
        <v>3.3333333333333333E-2</v>
      </c>
    </row>
    <row r="31" spans="1:13" x14ac:dyDescent="0.25">
      <c r="A31" s="1">
        <v>736</v>
      </c>
      <c r="B31" s="1" t="s">
        <v>21</v>
      </c>
      <c r="C31" s="1" t="s">
        <v>24</v>
      </c>
      <c r="D31" s="1" t="s">
        <v>23</v>
      </c>
      <c r="E31" s="1">
        <v>1</v>
      </c>
      <c r="F31" s="1" t="s">
        <v>16</v>
      </c>
      <c r="G31" s="1">
        <v>3</v>
      </c>
      <c r="H31" s="3" t="s">
        <v>17</v>
      </c>
      <c r="I31" s="1">
        <v>0</v>
      </c>
      <c r="J31" s="1">
        <v>0</v>
      </c>
      <c r="K31" s="1">
        <v>0</v>
      </c>
      <c r="L31" s="1">
        <f>SUM(I31:K31)</f>
        <v>0</v>
      </c>
      <c r="M31" s="1">
        <f>L31/30</f>
        <v>0</v>
      </c>
    </row>
    <row r="32" spans="1:13" x14ac:dyDescent="0.25">
      <c r="A32" s="1">
        <v>747</v>
      </c>
      <c r="B32" s="1" t="s">
        <v>21</v>
      </c>
      <c r="C32" s="1" t="s">
        <v>33</v>
      </c>
      <c r="D32" s="1" t="s">
        <v>34</v>
      </c>
      <c r="E32" s="1">
        <v>1</v>
      </c>
      <c r="F32" s="1" t="s">
        <v>16</v>
      </c>
      <c r="G32" s="1">
        <v>4.0999999999999996</v>
      </c>
      <c r="H32" s="3" t="s">
        <v>17</v>
      </c>
      <c r="I32" s="1">
        <v>1</v>
      </c>
      <c r="J32" s="1">
        <v>0</v>
      </c>
      <c r="K32" s="1">
        <v>0</v>
      </c>
      <c r="L32" s="1">
        <f>SUM(I32:K32)</f>
        <v>1</v>
      </c>
      <c r="M32" s="1">
        <f>L32/30</f>
        <v>3.3333333333333333E-2</v>
      </c>
    </row>
    <row r="33" spans="1:13" x14ac:dyDescent="0.25">
      <c r="A33" s="1">
        <v>749</v>
      </c>
      <c r="B33" s="1" t="s">
        <v>21</v>
      </c>
      <c r="C33" s="1" t="s">
        <v>33</v>
      </c>
      <c r="D33" s="1" t="s">
        <v>34</v>
      </c>
      <c r="E33" s="1">
        <v>1</v>
      </c>
      <c r="F33" s="1" t="s">
        <v>16</v>
      </c>
      <c r="G33" s="1">
        <v>4.0999999999999996</v>
      </c>
      <c r="H33" s="3" t="s">
        <v>17</v>
      </c>
      <c r="I33" s="1">
        <v>1</v>
      </c>
      <c r="J33" s="1">
        <v>0</v>
      </c>
      <c r="K33" s="1">
        <v>0</v>
      </c>
      <c r="L33" s="1">
        <f>SUM(I33:K33)</f>
        <v>1</v>
      </c>
      <c r="M33" s="1">
        <f>L33/30</f>
        <v>3.3333333333333333E-2</v>
      </c>
    </row>
    <row r="34" spans="1:13" x14ac:dyDescent="0.25">
      <c r="A34" s="1">
        <v>752</v>
      </c>
      <c r="B34" s="1" t="s">
        <v>21</v>
      </c>
      <c r="C34" s="1" t="s">
        <v>33</v>
      </c>
      <c r="D34" s="1" t="s">
        <v>34</v>
      </c>
      <c r="E34" s="1">
        <v>1</v>
      </c>
      <c r="F34" s="1" t="s">
        <v>16</v>
      </c>
      <c r="G34" s="1">
        <v>4.0999999999999996</v>
      </c>
      <c r="H34" s="3" t="s">
        <v>17</v>
      </c>
      <c r="I34" s="1">
        <v>1</v>
      </c>
      <c r="J34" s="1">
        <v>0</v>
      </c>
      <c r="K34" s="1">
        <v>0</v>
      </c>
      <c r="L34" s="1">
        <f>SUM(I34:K34)</f>
        <v>1</v>
      </c>
      <c r="M34" s="1">
        <f>L34/30</f>
        <v>3.3333333333333333E-2</v>
      </c>
    </row>
    <row r="35" spans="1:13" x14ac:dyDescent="0.25">
      <c r="A35" s="1">
        <v>755</v>
      </c>
      <c r="B35" s="1" t="s">
        <v>21</v>
      </c>
      <c r="C35" s="1" t="s">
        <v>33</v>
      </c>
      <c r="D35" s="1" t="s">
        <v>34</v>
      </c>
      <c r="E35" s="1">
        <v>1</v>
      </c>
      <c r="F35" s="1" t="s">
        <v>16</v>
      </c>
      <c r="G35" s="1">
        <v>4.0999999999999996</v>
      </c>
      <c r="H35" s="3" t="s">
        <v>17</v>
      </c>
      <c r="I35" s="1">
        <v>0</v>
      </c>
      <c r="J35" s="1">
        <v>0</v>
      </c>
      <c r="K35" s="1">
        <v>0</v>
      </c>
      <c r="L35" s="1">
        <f>SUM(I35:K35)</f>
        <v>0</v>
      </c>
      <c r="M35" s="1">
        <f>L35/30</f>
        <v>0</v>
      </c>
    </row>
    <row r="36" spans="1:13" x14ac:dyDescent="0.25">
      <c r="A36" s="1">
        <v>772</v>
      </c>
      <c r="B36" s="1" t="s">
        <v>21</v>
      </c>
      <c r="C36" s="1" t="s">
        <v>33</v>
      </c>
      <c r="D36" s="1" t="s">
        <v>34</v>
      </c>
      <c r="E36" s="1">
        <v>1</v>
      </c>
      <c r="F36" s="1" t="s">
        <v>16</v>
      </c>
      <c r="G36" s="1">
        <v>4.0999999999999996</v>
      </c>
      <c r="H36" s="3" t="s">
        <v>17</v>
      </c>
      <c r="I36" s="1">
        <v>1</v>
      </c>
      <c r="J36" s="1">
        <v>0</v>
      </c>
      <c r="K36" s="1">
        <v>0</v>
      </c>
      <c r="L36" s="1">
        <f>SUM(I36:K36)</f>
        <v>1</v>
      </c>
      <c r="M36" s="1">
        <f>L36/30</f>
        <v>3.3333333333333333E-2</v>
      </c>
    </row>
    <row r="37" spans="1:13" x14ac:dyDescent="0.25">
      <c r="A37" s="1">
        <v>787</v>
      </c>
      <c r="B37" s="1" t="s">
        <v>21</v>
      </c>
      <c r="C37" s="1" t="s">
        <v>33</v>
      </c>
      <c r="D37" s="1" t="s">
        <v>34</v>
      </c>
      <c r="E37" s="1">
        <v>1</v>
      </c>
      <c r="F37" s="1" t="s">
        <v>16</v>
      </c>
      <c r="G37" s="1">
        <v>4.2</v>
      </c>
      <c r="H37" s="3" t="s">
        <v>17</v>
      </c>
      <c r="I37" s="1">
        <v>0</v>
      </c>
      <c r="J37" s="1">
        <v>0</v>
      </c>
      <c r="K37" s="1">
        <v>0</v>
      </c>
      <c r="L37" s="1">
        <f>SUM(I37:K37)</f>
        <v>0</v>
      </c>
      <c r="M37" s="1">
        <f>L37/30</f>
        <v>0</v>
      </c>
    </row>
    <row r="38" spans="1:13" x14ac:dyDescent="0.25">
      <c r="A38" s="1">
        <v>788</v>
      </c>
      <c r="B38" s="1" t="s">
        <v>21</v>
      </c>
      <c r="C38" s="1" t="s">
        <v>37</v>
      </c>
      <c r="D38" s="1" t="s">
        <v>34</v>
      </c>
      <c r="E38" s="1">
        <v>2</v>
      </c>
      <c r="F38" s="1" t="s">
        <v>16</v>
      </c>
      <c r="G38" s="1">
        <v>4.2</v>
      </c>
      <c r="H38" s="3" t="s">
        <v>17</v>
      </c>
      <c r="I38" s="1">
        <v>6</v>
      </c>
      <c r="J38" s="1">
        <v>0</v>
      </c>
      <c r="K38" s="1">
        <v>6</v>
      </c>
      <c r="L38" s="1">
        <f>SUM(I38:K38)</f>
        <v>12</v>
      </c>
      <c r="M38" s="1">
        <f>L38/30</f>
        <v>0.4</v>
      </c>
    </row>
    <row r="39" spans="1:13" x14ac:dyDescent="0.25">
      <c r="A39" s="1">
        <v>794</v>
      </c>
      <c r="B39" s="1" t="s">
        <v>21</v>
      </c>
      <c r="C39" s="1" t="s">
        <v>33</v>
      </c>
      <c r="D39" s="1" t="s">
        <v>34</v>
      </c>
      <c r="E39" s="1">
        <v>1</v>
      </c>
      <c r="F39" s="1" t="s">
        <v>16</v>
      </c>
      <c r="G39" s="1">
        <v>4.2</v>
      </c>
      <c r="H39" s="3" t="s">
        <v>17</v>
      </c>
      <c r="I39" s="1">
        <v>0</v>
      </c>
      <c r="J39" s="1">
        <v>0</v>
      </c>
      <c r="K39" s="1">
        <v>0</v>
      </c>
      <c r="L39" s="1">
        <f>SUM(I39:K39)</f>
        <v>0</v>
      </c>
      <c r="M39" s="1">
        <f>L39/30</f>
        <v>0</v>
      </c>
    </row>
    <row r="40" spans="1:13" x14ac:dyDescent="0.25">
      <c r="A40" s="1">
        <v>797</v>
      </c>
      <c r="B40" s="1" t="s">
        <v>21</v>
      </c>
      <c r="C40" s="1" t="s">
        <v>33</v>
      </c>
      <c r="D40" s="1" t="s">
        <v>34</v>
      </c>
      <c r="E40" s="1">
        <v>1</v>
      </c>
      <c r="F40" s="1" t="s">
        <v>16</v>
      </c>
      <c r="G40" s="1">
        <v>4.2</v>
      </c>
      <c r="H40" s="3" t="s">
        <v>17</v>
      </c>
      <c r="I40" s="1">
        <v>0</v>
      </c>
      <c r="J40" s="1">
        <v>0</v>
      </c>
      <c r="K40" s="1">
        <v>0</v>
      </c>
      <c r="L40" s="1">
        <f>SUM(I40:K40)</f>
        <v>0</v>
      </c>
      <c r="M40" s="1">
        <f>L40/30</f>
        <v>0</v>
      </c>
    </row>
    <row r="41" spans="1:13" x14ac:dyDescent="0.25">
      <c r="A41" s="1">
        <v>798</v>
      </c>
      <c r="B41" s="1" t="s">
        <v>21</v>
      </c>
      <c r="C41" s="1" t="s">
        <v>37</v>
      </c>
      <c r="D41" s="1" t="s">
        <v>34</v>
      </c>
      <c r="E41" s="1">
        <v>2</v>
      </c>
      <c r="F41" s="1" t="s">
        <v>16</v>
      </c>
      <c r="G41" s="1">
        <v>4.2</v>
      </c>
      <c r="H41" s="3" t="s">
        <v>17</v>
      </c>
      <c r="I41" s="1">
        <v>1</v>
      </c>
      <c r="J41" s="1">
        <v>3</v>
      </c>
      <c r="K41" s="1">
        <v>0</v>
      </c>
      <c r="L41" s="1">
        <f>SUM(I41:K41)</f>
        <v>4</v>
      </c>
      <c r="M41" s="1">
        <f>L41/30</f>
        <v>0.13333333333333333</v>
      </c>
    </row>
    <row r="42" spans="1:13" x14ac:dyDescent="0.25">
      <c r="A42" s="1">
        <v>803</v>
      </c>
      <c r="B42" s="1" t="s">
        <v>21</v>
      </c>
      <c r="C42" s="1" t="s">
        <v>33</v>
      </c>
      <c r="D42" s="1" t="s">
        <v>34</v>
      </c>
      <c r="E42" s="1">
        <v>1</v>
      </c>
      <c r="F42" s="1" t="s">
        <v>16</v>
      </c>
      <c r="G42" s="1">
        <v>4.2</v>
      </c>
      <c r="H42" s="3" t="s">
        <v>17</v>
      </c>
      <c r="I42" s="1">
        <v>1</v>
      </c>
      <c r="J42" s="1">
        <v>0</v>
      </c>
      <c r="K42" s="1">
        <v>1</v>
      </c>
      <c r="L42" s="1">
        <f>SUM(I42:K42)</f>
        <v>2</v>
      </c>
      <c r="M42" s="1">
        <f>L42/30</f>
        <v>6.6666666666666666E-2</v>
      </c>
    </row>
    <row r="43" spans="1:13" x14ac:dyDescent="0.25">
      <c r="A43" s="1">
        <v>806</v>
      </c>
      <c r="B43" s="1" t="s">
        <v>21</v>
      </c>
      <c r="C43" s="1" t="s">
        <v>37</v>
      </c>
      <c r="D43" s="1" t="s">
        <v>34</v>
      </c>
      <c r="E43" s="1">
        <v>2</v>
      </c>
      <c r="F43" s="1" t="s">
        <v>16</v>
      </c>
      <c r="G43" s="1">
        <v>4.2</v>
      </c>
      <c r="H43" s="3" t="s">
        <v>17</v>
      </c>
      <c r="I43" s="1">
        <v>1</v>
      </c>
      <c r="J43" s="1">
        <v>0</v>
      </c>
      <c r="K43" s="1">
        <v>0</v>
      </c>
      <c r="L43" s="1">
        <f>SUM(I43:K43)</f>
        <v>1</v>
      </c>
      <c r="M43" s="1">
        <f>L43/30</f>
        <v>3.3333333333333333E-2</v>
      </c>
    </row>
    <row r="44" spans="1:13" x14ac:dyDescent="0.25">
      <c r="A44" s="1">
        <v>812</v>
      </c>
      <c r="B44" s="1" t="s">
        <v>21</v>
      </c>
      <c r="C44" s="1" t="s">
        <v>37</v>
      </c>
      <c r="D44" s="1" t="s">
        <v>34</v>
      </c>
      <c r="E44" s="1">
        <v>2</v>
      </c>
      <c r="F44" s="1" t="s">
        <v>16</v>
      </c>
      <c r="G44" s="1">
        <v>4.2</v>
      </c>
      <c r="H44" s="3" t="s">
        <v>17</v>
      </c>
      <c r="I44" s="1">
        <v>1</v>
      </c>
      <c r="J44" s="1">
        <v>1</v>
      </c>
      <c r="K44" s="1">
        <v>4</v>
      </c>
      <c r="L44" s="1">
        <f>SUM(I44:K44)</f>
        <v>6</v>
      </c>
      <c r="M44" s="1">
        <f>L44/30</f>
        <v>0.2</v>
      </c>
    </row>
    <row r="45" spans="1:13" x14ac:dyDescent="0.25">
      <c r="A45" s="1">
        <v>704</v>
      </c>
      <c r="B45" s="1" t="s">
        <v>25</v>
      </c>
      <c r="C45" s="1" t="s">
        <v>26</v>
      </c>
      <c r="D45" s="1" t="s">
        <v>23</v>
      </c>
      <c r="E45" s="1">
        <v>1</v>
      </c>
      <c r="F45" s="1" t="s">
        <v>20</v>
      </c>
      <c r="G45" s="1">
        <v>3</v>
      </c>
      <c r="H45" s="3" t="s">
        <v>17</v>
      </c>
      <c r="I45" s="1">
        <v>1</v>
      </c>
      <c r="J45" s="1">
        <v>3</v>
      </c>
      <c r="K45" s="1">
        <v>1</v>
      </c>
      <c r="L45" s="1">
        <f>SUM(I45:K45)</f>
        <v>5</v>
      </c>
      <c r="M45" s="1">
        <f>L45/30</f>
        <v>0.16666666666666666</v>
      </c>
    </row>
    <row r="46" spans="1:13" x14ac:dyDescent="0.25">
      <c r="A46" s="1">
        <v>707</v>
      </c>
      <c r="B46" s="1" t="s">
        <v>25</v>
      </c>
      <c r="C46" s="1" t="s">
        <v>27</v>
      </c>
      <c r="D46" s="1" t="s">
        <v>23</v>
      </c>
      <c r="E46" s="1">
        <v>2</v>
      </c>
      <c r="F46" s="1" t="s">
        <v>20</v>
      </c>
      <c r="G46" s="1">
        <v>3</v>
      </c>
      <c r="H46" s="3" t="s">
        <v>17</v>
      </c>
      <c r="I46" s="1">
        <v>2</v>
      </c>
      <c r="J46" s="1">
        <v>0</v>
      </c>
      <c r="K46" s="1">
        <v>1</v>
      </c>
      <c r="L46" s="1">
        <f>SUM(I46:K46)</f>
        <v>3</v>
      </c>
      <c r="M46" s="1">
        <f>L46/30</f>
        <v>0.1</v>
      </c>
    </row>
    <row r="47" spans="1:13" x14ac:dyDescent="0.25">
      <c r="A47" s="1">
        <v>710</v>
      </c>
      <c r="B47" s="1" t="s">
        <v>25</v>
      </c>
      <c r="C47" s="1" t="s">
        <v>26</v>
      </c>
      <c r="D47" s="1" t="s">
        <v>23</v>
      </c>
      <c r="E47" s="1">
        <v>1</v>
      </c>
      <c r="F47" s="1" t="s">
        <v>20</v>
      </c>
      <c r="G47" s="1">
        <v>3</v>
      </c>
      <c r="H47" s="3" t="s">
        <v>17</v>
      </c>
      <c r="I47" s="1">
        <v>0</v>
      </c>
      <c r="J47" s="1">
        <v>5</v>
      </c>
      <c r="K47" s="1">
        <v>1</v>
      </c>
      <c r="L47" s="1">
        <f>SUM(I47:K47)</f>
        <v>6</v>
      </c>
      <c r="M47" s="1">
        <f>L47/30</f>
        <v>0.2</v>
      </c>
    </row>
    <row r="48" spans="1:13" x14ac:dyDescent="0.25">
      <c r="A48" s="1">
        <v>717</v>
      </c>
      <c r="B48" s="1" t="s">
        <v>25</v>
      </c>
      <c r="C48" s="1" t="s">
        <v>27</v>
      </c>
      <c r="D48" s="1" t="s">
        <v>23</v>
      </c>
      <c r="E48" s="1">
        <v>2</v>
      </c>
      <c r="F48" s="1" t="s">
        <v>20</v>
      </c>
      <c r="G48" s="1">
        <v>3</v>
      </c>
      <c r="H48" s="3" t="s">
        <v>17</v>
      </c>
      <c r="I48" s="1">
        <v>0</v>
      </c>
      <c r="J48" s="1">
        <v>2</v>
      </c>
      <c r="K48" s="1">
        <v>0</v>
      </c>
      <c r="L48" s="1">
        <f>SUM(I48:K48)</f>
        <v>2</v>
      </c>
      <c r="M48" s="1">
        <f>L48/30</f>
        <v>6.6666666666666666E-2</v>
      </c>
    </row>
    <row r="49" spans="1:14" x14ac:dyDescent="0.25">
      <c r="A49" s="1">
        <v>719</v>
      </c>
      <c r="B49" s="1" t="s">
        <v>25</v>
      </c>
      <c r="C49" s="1" t="s">
        <v>27</v>
      </c>
      <c r="D49" s="1" t="s">
        <v>23</v>
      </c>
      <c r="E49" s="1">
        <v>2</v>
      </c>
      <c r="F49" s="1" t="s">
        <v>20</v>
      </c>
      <c r="G49" s="1">
        <v>3</v>
      </c>
      <c r="H49" s="3" t="s">
        <v>17</v>
      </c>
      <c r="I49" s="1">
        <v>2</v>
      </c>
      <c r="J49" s="1">
        <v>3</v>
      </c>
      <c r="K49" s="1">
        <v>1</v>
      </c>
      <c r="L49" s="1">
        <f>SUM(I49:K49)</f>
        <v>6</v>
      </c>
      <c r="M49" s="1">
        <f>L49/30</f>
        <v>0.2</v>
      </c>
    </row>
    <row r="50" spans="1:14" x14ac:dyDescent="0.25">
      <c r="A50" s="1">
        <v>721</v>
      </c>
      <c r="B50" s="1" t="s">
        <v>25</v>
      </c>
      <c r="C50" s="1" t="s">
        <v>27</v>
      </c>
      <c r="D50" s="1" t="s">
        <v>23</v>
      </c>
      <c r="E50" s="1">
        <v>2</v>
      </c>
      <c r="F50" s="1" t="s">
        <v>20</v>
      </c>
      <c r="G50" s="1">
        <v>3</v>
      </c>
      <c r="H50" s="3" t="s">
        <v>17</v>
      </c>
      <c r="I50" s="1">
        <v>1</v>
      </c>
      <c r="J50" s="1">
        <v>1</v>
      </c>
      <c r="K50" s="1">
        <v>1</v>
      </c>
      <c r="L50" s="1">
        <f>SUM(I50:K50)</f>
        <v>3</v>
      </c>
      <c r="M50" s="1">
        <f>L50/30</f>
        <v>0.1</v>
      </c>
    </row>
    <row r="51" spans="1:14" x14ac:dyDescent="0.25">
      <c r="A51" s="1">
        <v>728</v>
      </c>
      <c r="B51" s="1" t="s">
        <v>25</v>
      </c>
      <c r="C51" s="1" t="s">
        <v>27</v>
      </c>
      <c r="D51" s="1" t="s">
        <v>23</v>
      </c>
      <c r="E51" s="1">
        <v>2</v>
      </c>
      <c r="F51" s="1" t="s">
        <v>20</v>
      </c>
      <c r="G51" s="1">
        <v>3</v>
      </c>
      <c r="H51" s="3" t="s">
        <v>17</v>
      </c>
      <c r="I51" s="1">
        <v>1</v>
      </c>
      <c r="J51" s="1">
        <v>7</v>
      </c>
      <c r="K51" s="1">
        <v>1</v>
      </c>
      <c r="L51" s="1">
        <f>SUM(I51:K51)</f>
        <v>9</v>
      </c>
      <c r="M51" s="1">
        <f>L51/30</f>
        <v>0.3</v>
      </c>
    </row>
    <row r="52" spans="1:14" x14ac:dyDescent="0.25">
      <c r="A52" s="1">
        <v>729</v>
      </c>
      <c r="B52" s="1" t="s">
        <v>25</v>
      </c>
      <c r="C52" s="1" t="s">
        <v>27</v>
      </c>
      <c r="D52" s="1" t="s">
        <v>23</v>
      </c>
      <c r="E52" s="1">
        <v>2</v>
      </c>
      <c r="F52" s="1" t="s">
        <v>20</v>
      </c>
      <c r="G52" s="1">
        <v>3</v>
      </c>
      <c r="H52" s="3" t="s">
        <v>17</v>
      </c>
      <c r="I52" s="1">
        <v>0</v>
      </c>
      <c r="J52" s="1">
        <v>0</v>
      </c>
      <c r="K52" s="1">
        <v>1</v>
      </c>
      <c r="L52" s="1">
        <f>SUM(I52:K52)</f>
        <v>1</v>
      </c>
      <c r="M52" s="1">
        <f>L52/30</f>
        <v>3.3333333333333333E-2</v>
      </c>
    </row>
    <row r="53" spans="1:14" x14ac:dyDescent="0.25">
      <c r="A53" s="1">
        <v>733</v>
      </c>
      <c r="B53" s="1" t="s">
        <v>25</v>
      </c>
      <c r="C53" s="1" t="s">
        <v>27</v>
      </c>
      <c r="D53" s="1" t="s">
        <v>23</v>
      </c>
      <c r="E53" s="1">
        <v>2</v>
      </c>
      <c r="F53" s="1" t="s">
        <v>20</v>
      </c>
      <c r="G53" s="1">
        <v>3</v>
      </c>
      <c r="H53" s="3" t="s">
        <v>17</v>
      </c>
      <c r="I53" s="1">
        <v>1</v>
      </c>
      <c r="J53" s="1">
        <v>0</v>
      </c>
      <c r="K53" s="1">
        <v>1</v>
      </c>
      <c r="L53" s="1">
        <f>SUM(I53:K53)</f>
        <v>2</v>
      </c>
      <c r="M53" s="1">
        <f>L53/30</f>
        <v>6.6666666666666666E-2</v>
      </c>
    </row>
    <row r="54" spans="1:14" x14ac:dyDescent="0.25">
      <c r="A54" s="1">
        <v>744</v>
      </c>
      <c r="B54" s="1" t="s">
        <v>25</v>
      </c>
      <c r="C54" s="1" t="s">
        <v>35</v>
      </c>
      <c r="D54" s="1" t="s">
        <v>34</v>
      </c>
      <c r="E54" s="1">
        <v>1</v>
      </c>
      <c r="F54" s="1" t="s">
        <v>20</v>
      </c>
      <c r="G54" s="1">
        <v>4.0999999999999996</v>
      </c>
      <c r="H54" s="3" t="s">
        <v>17</v>
      </c>
      <c r="I54" s="1">
        <v>1</v>
      </c>
      <c r="J54" s="1">
        <v>1</v>
      </c>
      <c r="K54" s="1">
        <v>0</v>
      </c>
      <c r="L54" s="1">
        <f>SUM(I54:K54)</f>
        <v>2</v>
      </c>
      <c r="M54" s="1">
        <f>L54/30</f>
        <v>6.6666666666666666E-2</v>
      </c>
    </row>
    <row r="55" spans="1:14" x14ac:dyDescent="0.25">
      <c r="A55" s="1">
        <v>751</v>
      </c>
      <c r="B55" s="1" t="s">
        <v>25</v>
      </c>
      <c r="C55" s="1" t="s">
        <v>36</v>
      </c>
      <c r="D55" s="1" t="s">
        <v>34</v>
      </c>
      <c r="E55" s="1">
        <v>2</v>
      </c>
      <c r="F55" s="1" t="s">
        <v>20</v>
      </c>
      <c r="G55" s="1">
        <v>4.0999999999999996</v>
      </c>
      <c r="H55" s="3" t="s">
        <v>17</v>
      </c>
      <c r="I55" s="1">
        <v>2</v>
      </c>
      <c r="J55" s="1">
        <v>2</v>
      </c>
      <c r="K55" s="1">
        <v>3</v>
      </c>
      <c r="L55" s="1">
        <f>SUM(I55:K55)</f>
        <v>7</v>
      </c>
      <c r="M55" s="1">
        <f>L55/30</f>
        <v>0.23333333333333334</v>
      </c>
    </row>
    <row r="56" spans="1:14" x14ac:dyDescent="0.25">
      <c r="A56" s="1">
        <v>757</v>
      </c>
      <c r="B56" s="1" t="s">
        <v>25</v>
      </c>
      <c r="C56" s="1" t="s">
        <v>35</v>
      </c>
      <c r="D56" s="1" t="s">
        <v>34</v>
      </c>
      <c r="E56" s="1">
        <v>1</v>
      </c>
      <c r="F56" s="1" t="s">
        <v>20</v>
      </c>
      <c r="G56" s="1">
        <v>4.0999999999999996</v>
      </c>
      <c r="H56" s="3" t="s">
        <v>17</v>
      </c>
      <c r="I56" s="1">
        <v>0</v>
      </c>
      <c r="J56" s="1">
        <v>1</v>
      </c>
      <c r="K56" s="1">
        <v>0</v>
      </c>
      <c r="L56" s="1">
        <f>SUM(I56:K56)</f>
        <v>1</v>
      </c>
      <c r="M56" s="1">
        <f>L56/30</f>
        <v>3.3333333333333333E-2</v>
      </c>
    </row>
    <row r="57" spans="1:14" x14ac:dyDescent="0.25">
      <c r="A57" s="1">
        <v>760</v>
      </c>
      <c r="B57" s="1" t="s">
        <v>25</v>
      </c>
      <c r="C57" s="1" t="s">
        <v>35</v>
      </c>
      <c r="D57" s="1" t="s">
        <v>34</v>
      </c>
      <c r="E57" s="1">
        <v>1</v>
      </c>
      <c r="F57" s="1" t="s">
        <v>20</v>
      </c>
      <c r="G57" s="1">
        <v>4.0999999999999996</v>
      </c>
      <c r="H57" s="3" t="s">
        <v>17</v>
      </c>
      <c r="I57" s="1">
        <v>1</v>
      </c>
      <c r="J57" s="1">
        <v>2</v>
      </c>
      <c r="K57" s="1">
        <v>0</v>
      </c>
      <c r="L57" s="1">
        <f>SUM(I57:K57)</f>
        <v>3</v>
      </c>
      <c r="M57" s="1">
        <f>L57/30</f>
        <v>0.1</v>
      </c>
    </row>
    <row r="58" spans="1:14" x14ac:dyDescent="0.25">
      <c r="A58" s="1">
        <v>761</v>
      </c>
      <c r="B58" s="1" t="s">
        <v>25</v>
      </c>
      <c r="C58" s="1" t="s">
        <v>35</v>
      </c>
      <c r="D58" s="1" t="s">
        <v>34</v>
      </c>
      <c r="E58" s="1">
        <v>1</v>
      </c>
      <c r="F58" s="1" t="s">
        <v>20</v>
      </c>
      <c r="G58" s="1">
        <v>4.0999999999999996</v>
      </c>
      <c r="H58" s="3" t="s">
        <v>17</v>
      </c>
      <c r="I58" s="1">
        <v>1</v>
      </c>
      <c r="J58" s="1">
        <v>0</v>
      </c>
      <c r="K58" s="1">
        <v>1</v>
      </c>
      <c r="L58" s="1">
        <f>SUM(I58:K58)</f>
        <v>2</v>
      </c>
      <c r="M58" s="1">
        <f>L58/30</f>
        <v>6.6666666666666666E-2</v>
      </c>
    </row>
    <row r="59" spans="1:14" x14ac:dyDescent="0.25">
      <c r="A59" s="1">
        <v>766</v>
      </c>
      <c r="B59" s="1" t="s">
        <v>25</v>
      </c>
      <c r="C59" s="1" t="s">
        <v>35</v>
      </c>
      <c r="D59" s="1" t="s">
        <v>34</v>
      </c>
      <c r="E59" s="1">
        <v>1</v>
      </c>
      <c r="F59" s="1" t="s">
        <v>20</v>
      </c>
      <c r="G59" s="1">
        <v>4.0999999999999996</v>
      </c>
      <c r="H59" s="3" t="s">
        <v>17</v>
      </c>
      <c r="I59" s="1">
        <v>0</v>
      </c>
      <c r="J59" s="1">
        <v>0</v>
      </c>
      <c r="K59" s="1">
        <v>1</v>
      </c>
      <c r="L59" s="1">
        <f>SUM(I59:K59)</f>
        <v>1</v>
      </c>
      <c r="M59" s="1">
        <f>L59/30</f>
        <v>3.3333333333333333E-2</v>
      </c>
    </row>
    <row r="60" spans="1:14" x14ac:dyDescent="0.25">
      <c r="A60" s="1">
        <v>790</v>
      </c>
      <c r="B60" s="1" t="s">
        <v>25</v>
      </c>
      <c r="C60" s="1" t="s">
        <v>35</v>
      </c>
      <c r="D60" s="1" t="s">
        <v>34</v>
      </c>
      <c r="E60" s="1">
        <v>1</v>
      </c>
      <c r="F60" s="1" t="s">
        <v>20</v>
      </c>
      <c r="G60" s="1">
        <v>4.2</v>
      </c>
      <c r="H60" s="3" t="s">
        <v>17</v>
      </c>
      <c r="I60" s="1">
        <v>2</v>
      </c>
      <c r="J60" s="1">
        <v>1</v>
      </c>
      <c r="K60" s="1">
        <v>0</v>
      </c>
      <c r="L60" s="1">
        <f>SUM(I60:K60)</f>
        <v>3</v>
      </c>
      <c r="M60" s="1">
        <f>L60/30</f>
        <v>0.1</v>
      </c>
    </row>
    <row r="61" spans="1:14" x14ac:dyDescent="0.25">
      <c r="A61" s="1">
        <v>793</v>
      </c>
      <c r="B61" s="1" t="s">
        <v>25</v>
      </c>
      <c r="C61" s="1" t="s">
        <v>35</v>
      </c>
      <c r="D61" s="1" t="s">
        <v>34</v>
      </c>
      <c r="E61" s="1">
        <v>1</v>
      </c>
      <c r="F61" s="1" t="s">
        <v>20</v>
      </c>
      <c r="G61" s="1">
        <v>4.2</v>
      </c>
      <c r="H61" s="3" t="s">
        <v>17</v>
      </c>
      <c r="I61" s="1">
        <v>3</v>
      </c>
      <c r="J61" s="1">
        <v>3</v>
      </c>
      <c r="K61" s="1">
        <v>1</v>
      </c>
      <c r="L61" s="1">
        <f>SUM(I61:K61)</f>
        <v>7</v>
      </c>
      <c r="M61" s="1">
        <f>L61/30</f>
        <v>0.23333333333333334</v>
      </c>
    </row>
    <row r="62" spans="1:14" x14ac:dyDescent="0.25">
      <c r="A62" s="1">
        <v>796</v>
      </c>
      <c r="B62" s="1" t="s">
        <v>25</v>
      </c>
      <c r="C62" s="1" t="s">
        <v>36</v>
      </c>
      <c r="D62" s="1" t="s">
        <v>34</v>
      </c>
      <c r="E62" s="1">
        <v>2</v>
      </c>
      <c r="F62" s="1" t="s">
        <v>20</v>
      </c>
      <c r="G62" s="1">
        <v>4.2</v>
      </c>
      <c r="H62" s="3" t="s">
        <v>17</v>
      </c>
      <c r="I62" s="1">
        <v>8</v>
      </c>
      <c r="J62" s="1">
        <v>3</v>
      </c>
      <c r="K62" s="1">
        <v>2</v>
      </c>
      <c r="L62" s="1">
        <f>SUM(I62:K62)</f>
        <v>13</v>
      </c>
      <c r="M62" s="1">
        <f>L62/30</f>
        <v>0.43333333333333335</v>
      </c>
    </row>
    <row r="63" spans="1:14" x14ac:dyDescent="0.25">
      <c r="A63" s="1">
        <v>799</v>
      </c>
      <c r="B63" s="1" t="s">
        <v>25</v>
      </c>
      <c r="C63" s="1" t="s">
        <v>35</v>
      </c>
      <c r="D63" s="1" t="s">
        <v>34</v>
      </c>
      <c r="E63" s="1">
        <v>1</v>
      </c>
      <c r="F63" s="1" t="s">
        <v>20</v>
      </c>
      <c r="G63" s="1">
        <v>4.2</v>
      </c>
      <c r="H63" s="3" t="s">
        <v>17</v>
      </c>
      <c r="I63" s="1">
        <v>1</v>
      </c>
      <c r="J63" s="1">
        <v>0</v>
      </c>
      <c r="K63" s="1">
        <v>2</v>
      </c>
      <c r="L63" s="1">
        <f>SUM(I63:K63)</f>
        <v>3</v>
      </c>
      <c r="M63" s="1">
        <f>L63/30</f>
        <v>0.1</v>
      </c>
    </row>
    <row r="64" spans="1:14" x14ac:dyDescent="0.25">
      <c r="A64" s="13">
        <v>800</v>
      </c>
      <c r="B64" s="13" t="s">
        <v>25</v>
      </c>
      <c r="C64" s="13" t="s">
        <v>36</v>
      </c>
      <c r="D64" s="13" t="s">
        <v>34</v>
      </c>
      <c r="E64" s="13">
        <v>2</v>
      </c>
      <c r="F64" s="13" t="s">
        <v>20</v>
      </c>
      <c r="G64" s="13">
        <v>4.2</v>
      </c>
      <c r="H64" s="14" t="s">
        <v>17</v>
      </c>
      <c r="I64" s="13">
        <v>15</v>
      </c>
      <c r="J64" s="13">
        <v>0</v>
      </c>
      <c r="K64" s="13">
        <v>3</v>
      </c>
      <c r="L64" s="13">
        <f>SUM(I64:K64)</f>
        <v>18</v>
      </c>
      <c r="M64" s="13">
        <f>L64/30</f>
        <v>0.6</v>
      </c>
      <c r="N64" t="s">
        <v>111</v>
      </c>
    </row>
    <row r="65" spans="1:13" x14ac:dyDescent="0.25">
      <c r="A65" s="1">
        <v>807</v>
      </c>
      <c r="B65" s="1" t="s">
        <v>25</v>
      </c>
      <c r="C65" s="1" t="s">
        <v>36</v>
      </c>
      <c r="D65" s="1" t="s">
        <v>34</v>
      </c>
      <c r="E65" s="1">
        <v>2</v>
      </c>
      <c r="F65" s="1" t="s">
        <v>20</v>
      </c>
      <c r="G65" s="1">
        <v>4.2</v>
      </c>
      <c r="H65" s="3" t="s">
        <v>17</v>
      </c>
      <c r="I65" s="1">
        <v>5</v>
      </c>
      <c r="J65" s="1">
        <v>4</v>
      </c>
      <c r="K65" s="1">
        <v>11</v>
      </c>
      <c r="L65" s="1">
        <f>SUM(I65:K65)</f>
        <v>20</v>
      </c>
      <c r="M65" s="1">
        <f>L65/30</f>
        <v>0.66666666666666663</v>
      </c>
    </row>
    <row r="66" spans="1:13" x14ac:dyDescent="0.25">
      <c r="A66" s="1">
        <v>811</v>
      </c>
      <c r="B66" s="1" t="s">
        <v>25</v>
      </c>
      <c r="C66" s="1" t="s">
        <v>36</v>
      </c>
      <c r="D66" s="1" t="s">
        <v>34</v>
      </c>
      <c r="E66" s="1">
        <v>2</v>
      </c>
      <c r="F66" s="1" t="s">
        <v>20</v>
      </c>
      <c r="G66" s="1">
        <v>4.2</v>
      </c>
      <c r="H66" s="3" t="s">
        <v>17</v>
      </c>
      <c r="I66" s="1">
        <v>9</v>
      </c>
      <c r="J66" s="1">
        <v>1</v>
      </c>
      <c r="K66" s="1">
        <v>4</v>
      </c>
      <c r="L66" s="1">
        <f>SUM(I66:K66)</f>
        <v>14</v>
      </c>
      <c r="M66" s="1">
        <f>L66/30</f>
        <v>0.46666666666666667</v>
      </c>
    </row>
  </sheetData>
  <sortState ref="A2:M66">
    <sortCondition ref="B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workbookViewId="0">
      <selection activeCell="B12" sqref="B12:I13"/>
    </sheetView>
  </sheetViews>
  <sheetFormatPr defaultRowHeight="15" x14ac:dyDescent="0.25"/>
  <cols>
    <col min="5" max="5" width="20.5703125" customWidth="1"/>
  </cols>
  <sheetData>
    <row r="1" spans="1:9" x14ac:dyDescent="0.25">
      <c r="A1" s="4" t="s">
        <v>6</v>
      </c>
      <c r="B1" s="4" t="s">
        <v>38</v>
      </c>
      <c r="C1" s="4" t="s">
        <v>39</v>
      </c>
      <c r="D1" s="4" t="s">
        <v>110</v>
      </c>
      <c r="E1" s="4" t="s">
        <v>106</v>
      </c>
      <c r="F1" s="4" t="s">
        <v>107</v>
      </c>
      <c r="G1" s="4" t="s">
        <v>108</v>
      </c>
      <c r="H1" s="4" t="s">
        <v>40</v>
      </c>
      <c r="I1" s="4" t="s">
        <v>109</v>
      </c>
    </row>
    <row r="2" spans="1:9" x14ac:dyDescent="0.25">
      <c r="A2" s="4">
        <v>1</v>
      </c>
      <c r="B2" s="4" t="s">
        <v>41</v>
      </c>
      <c r="C2" s="4">
        <v>3</v>
      </c>
      <c r="D2" s="4">
        <v>5</v>
      </c>
      <c r="E2" s="11">
        <v>0.73449999999999993</v>
      </c>
      <c r="F2" s="6">
        <f t="shared" ref="F2:F13" si="0">(E2-0.0441)/0.0048</f>
        <v>143.83333333333331</v>
      </c>
      <c r="G2" s="5">
        <f t="shared" ref="G2:G23" si="1">F2*16.67/1000</f>
        <v>2.3977016666666664</v>
      </c>
      <c r="H2" s="4">
        <v>0.12889999999999999</v>
      </c>
      <c r="I2" s="6">
        <f t="shared" ref="I2:I23" si="2">G2/H2</f>
        <v>18.601254202223945</v>
      </c>
    </row>
    <row r="3" spans="1:9" x14ac:dyDescent="0.25">
      <c r="A3" s="4">
        <v>1</v>
      </c>
      <c r="B3" s="4" t="s">
        <v>41</v>
      </c>
      <c r="C3" s="4">
        <v>3</v>
      </c>
      <c r="D3" s="4">
        <v>6</v>
      </c>
      <c r="E3" s="11">
        <v>0.34450000000000003</v>
      </c>
      <c r="F3" s="6">
        <f t="shared" si="0"/>
        <v>62.583333333333336</v>
      </c>
      <c r="G3" s="5">
        <f t="shared" si="1"/>
        <v>1.0432641666666669</v>
      </c>
      <c r="H3" s="4">
        <v>0.12139999999999999</v>
      </c>
      <c r="I3" s="6">
        <f t="shared" si="2"/>
        <v>8.5936092806150484</v>
      </c>
    </row>
    <row r="4" spans="1:9" x14ac:dyDescent="0.25">
      <c r="A4" s="4">
        <v>1</v>
      </c>
      <c r="B4" s="4" t="s">
        <v>42</v>
      </c>
      <c r="C4" s="4">
        <v>5</v>
      </c>
      <c r="D4" s="4">
        <v>7</v>
      </c>
      <c r="E4" s="11">
        <v>0.52700000000000002</v>
      </c>
      <c r="F4" s="6">
        <f t="shared" si="0"/>
        <v>100.60416666666667</v>
      </c>
      <c r="G4" s="5">
        <f t="shared" si="1"/>
        <v>1.6770714583333335</v>
      </c>
      <c r="H4" s="4">
        <v>9.74E-2</v>
      </c>
      <c r="I4" s="6">
        <f t="shared" si="2"/>
        <v>17.218392796030116</v>
      </c>
    </row>
    <row r="5" spans="1:9" x14ac:dyDescent="0.25">
      <c r="A5" s="4">
        <v>1</v>
      </c>
      <c r="B5" s="4" t="s">
        <v>42</v>
      </c>
      <c r="C5" s="4">
        <v>5</v>
      </c>
      <c r="D5" s="4">
        <v>8</v>
      </c>
      <c r="E5" s="11">
        <v>0.57600000000000007</v>
      </c>
      <c r="F5" s="6">
        <f t="shared" si="0"/>
        <v>110.81250000000001</v>
      </c>
      <c r="G5" s="5">
        <f t="shared" si="1"/>
        <v>1.8472443750000005</v>
      </c>
      <c r="H5" s="4">
        <v>7.4399999999999994E-2</v>
      </c>
      <c r="I5" s="6">
        <f t="shared" si="2"/>
        <v>24.828553427419365</v>
      </c>
    </row>
    <row r="6" spans="1:9" x14ac:dyDescent="0.25">
      <c r="A6" s="4">
        <v>1</v>
      </c>
      <c r="B6" s="4" t="s">
        <v>42</v>
      </c>
      <c r="C6" s="4">
        <v>6</v>
      </c>
      <c r="D6" s="4">
        <v>9</v>
      </c>
      <c r="E6" s="11">
        <v>0.64749999999999996</v>
      </c>
      <c r="F6" s="6">
        <f t="shared" si="0"/>
        <v>125.70833333333333</v>
      </c>
      <c r="G6" s="5">
        <f t="shared" si="1"/>
        <v>2.0955579166666665</v>
      </c>
      <c r="H6" s="4">
        <v>0.1031</v>
      </c>
      <c r="I6" s="6">
        <f t="shared" si="2"/>
        <v>20.325489007436143</v>
      </c>
    </row>
    <row r="7" spans="1:9" x14ac:dyDescent="0.25">
      <c r="A7" s="4">
        <v>1</v>
      </c>
      <c r="B7" s="4" t="s">
        <v>42</v>
      </c>
      <c r="C7" s="4">
        <v>6</v>
      </c>
      <c r="D7" s="4">
        <v>10</v>
      </c>
      <c r="E7" s="11">
        <v>0.78</v>
      </c>
      <c r="F7" s="6">
        <f t="shared" si="0"/>
        <v>153.3125</v>
      </c>
      <c r="G7" s="5">
        <f t="shared" si="1"/>
        <v>2.5557193750000002</v>
      </c>
      <c r="H7" s="4">
        <v>0.1133</v>
      </c>
      <c r="I7" s="6">
        <f t="shared" si="2"/>
        <v>22.557099514563109</v>
      </c>
    </row>
    <row r="8" spans="1:9" x14ac:dyDescent="0.25">
      <c r="A8" s="4">
        <v>4</v>
      </c>
      <c r="B8" s="4" t="s">
        <v>41</v>
      </c>
      <c r="C8" s="4">
        <v>3</v>
      </c>
      <c r="D8" s="4">
        <v>27</v>
      </c>
      <c r="E8" s="12">
        <v>0.7</v>
      </c>
      <c r="F8" s="6">
        <f t="shared" si="0"/>
        <v>136.64583333333334</v>
      </c>
      <c r="G8" s="5">
        <f t="shared" si="1"/>
        <v>2.2778860416666671</v>
      </c>
      <c r="H8" s="4">
        <v>0.1011</v>
      </c>
      <c r="I8" s="6">
        <f t="shared" si="2"/>
        <v>22.531019205407194</v>
      </c>
    </row>
    <row r="9" spans="1:9" x14ac:dyDescent="0.25">
      <c r="A9" s="4">
        <v>4</v>
      </c>
      <c r="B9" s="4" t="s">
        <v>41</v>
      </c>
      <c r="C9" s="4">
        <v>3</v>
      </c>
      <c r="D9" s="4">
        <v>28</v>
      </c>
      <c r="E9" s="11">
        <v>0.77300000000000002</v>
      </c>
      <c r="F9" s="6">
        <f t="shared" si="0"/>
        <v>151.85416666666669</v>
      </c>
      <c r="G9" s="5">
        <f t="shared" si="1"/>
        <v>2.5314089583333339</v>
      </c>
      <c r="H9" s="4">
        <v>0.10009999999999999</v>
      </c>
      <c r="I9" s="6">
        <f t="shared" si="2"/>
        <v>25.288800782550791</v>
      </c>
    </row>
    <row r="10" spans="1:9" x14ac:dyDescent="0.25">
      <c r="A10" s="4">
        <v>4</v>
      </c>
      <c r="B10" s="4" t="s">
        <v>41</v>
      </c>
      <c r="C10" s="4">
        <v>4</v>
      </c>
      <c r="D10" s="4">
        <v>29</v>
      </c>
      <c r="E10" s="11">
        <v>0.73750000000000004</v>
      </c>
      <c r="F10" s="6">
        <f t="shared" si="0"/>
        <v>144.45833333333334</v>
      </c>
      <c r="G10" s="5">
        <f t="shared" si="1"/>
        <v>2.4081204166666672</v>
      </c>
      <c r="H10" s="4">
        <v>0.10199999999999999</v>
      </c>
      <c r="I10" s="6">
        <f t="shared" si="2"/>
        <v>23.609023692810464</v>
      </c>
    </row>
    <row r="11" spans="1:9" x14ac:dyDescent="0.25">
      <c r="A11" s="4">
        <v>4</v>
      </c>
      <c r="B11" s="4" t="s">
        <v>41</v>
      </c>
      <c r="C11" s="4">
        <v>4</v>
      </c>
      <c r="D11" s="4">
        <v>30</v>
      </c>
      <c r="E11" s="11">
        <v>0.74150000000000005</v>
      </c>
      <c r="F11" s="6">
        <f t="shared" si="0"/>
        <v>145.29166666666669</v>
      </c>
      <c r="G11" s="5">
        <f t="shared" si="1"/>
        <v>2.4220120833333341</v>
      </c>
      <c r="H11" s="4">
        <v>9.1999999999999998E-2</v>
      </c>
      <c r="I11" s="6">
        <f t="shared" si="2"/>
        <v>26.326218297101459</v>
      </c>
    </row>
    <row r="12" spans="1:9" x14ac:dyDescent="0.25">
      <c r="A12" s="4">
        <v>4</v>
      </c>
      <c r="B12" s="4" t="s">
        <v>42</v>
      </c>
      <c r="C12" s="4">
        <v>5</v>
      </c>
      <c r="D12" s="4">
        <v>31</v>
      </c>
      <c r="E12" s="11">
        <v>0.8155</v>
      </c>
      <c r="F12" s="6">
        <f t="shared" si="0"/>
        <v>160.70833333333334</v>
      </c>
      <c r="G12" s="5">
        <f t="shared" si="1"/>
        <v>2.6790079166666669</v>
      </c>
      <c r="H12" s="4">
        <v>0.1106</v>
      </c>
      <c r="I12" s="6">
        <f t="shared" si="2"/>
        <v>24.222494725738397</v>
      </c>
    </row>
    <row r="13" spans="1:9" x14ac:dyDescent="0.25">
      <c r="A13" s="4">
        <v>4</v>
      </c>
      <c r="B13" s="4" t="s">
        <v>42</v>
      </c>
      <c r="C13" s="4">
        <v>5</v>
      </c>
      <c r="D13" s="4">
        <v>32</v>
      </c>
      <c r="E13" s="11">
        <v>0.27050000000000002</v>
      </c>
      <c r="F13" s="6">
        <f t="shared" si="0"/>
        <v>47.166666666666671</v>
      </c>
      <c r="G13" s="5">
        <f t="shared" si="1"/>
        <v>0.78626833333333357</v>
      </c>
      <c r="H13" s="4">
        <v>0.11070000000000001</v>
      </c>
      <c r="I13" s="6">
        <f t="shared" si="2"/>
        <v>7.1026949713941603</v>
      </c>
    </row>
    <row r="14" spans="1:9" x14ac:dyDescent="0.25">
      <c r="A14" s="4">
        <v>4</v>
      </c>
      <c r="B14" s="4" t="s">
        <v>42</v>
      </c>
      <c r="C14" s="4">
        <v>6</v>
      </c>
      <c r="D14" s="4">
        <v>33</v>
      </c>
      <c r="E14" s="4">
        <v>0.34450000000000003</v>
      </c>
      <c r="F14" s="6">
        <f>(E14-0.0244)/0.0052</f>
        <v>61.557692307692321</v>
      </c>
      <c r="G14" s="5">
        <f t="shared" si="1"/>
        <v>1.026166730769231</v>
      </c>
      <c r="H14" s="4">
        <v>0.11020000000000001</v>
      </c>
      <c r="I14" s="6">
        <f t="shared" si="2"/>
        <v>9.3118578109730574</v>
      </c>
    </row>
    <row r="15" spans="1:9" x14ac:dyDescent="0.25">
      <c r="A15" s="4">
        <v>4</v>
      </c>
      <c r="B15" s="4" t="s">
        <v>42</v>
      </c>
      <c r="C15" s="4">
        <v>6</v>
      </c>
      <c r="D15" s="4">
        <v>34</v>
      </c>
      <c r="E15" s="4">
        <v>0.61899999999999999</v>
      </c>
      <c r="F15" s="6">
        <f>(E15-0.0244)/0.0052</f>
        <v>114.34615384615385</v>
      </c>
      <c r="G15" s="5">
        <f t="shared" si="1"/>
        <v>1.9061503846153849</v>
      </c>
      <c r="H15" s="4">
        <v>9.11E-2</v>
      </c>
      <c r="I15" s="6">
        <f t="shared" si="2"/>
        <v>20.923714430465257</v>
      </c>
    </row>
    <row r="16" spans="1:9" x14ac:dyDescent="0.25">
      <c r="A16" s="4">
        <v>5</v>
      </c>
      <c r="B16" s="4" t="s">
        <v>41</v>
      </c>
      <c r="C16" s="4">
        <v>3</v>
      </c>
      <c r="D16" s="4">
        <v>15</v>
      </c>
      <c r="E16" s="11">
        <v>0.41899999999999998</v>
      </c>
      <c r="F16" s="6">
        <f t="shared" ref="F16:F23" si="3">(E16-0.0441)/0.0048</f>
        <v>78.104166666666671</v>
      </c>
      <c r="G16" s="5">
        <f t="shared" si="1"/>
        <v>1.3019964583333334</v>
      </c>
      <c r="H16" s="4">
        <v>8.6800000000000002E-2</v>
      </c>
      <c r="I16" s="6">
        <f t="shared" si="2"/>
        <v>14.999959197388634</v>
      </c>
    </row>
    <row r="17" spans="1:9" x14ac:dyDescent="0.25">
      <c r="A17" s="4">
        <v>5</v>
      </c>
      <c r="B17" s="4" t="s">
        <v>41</v>
      </c>
      <c r="C17" s="4">
        <v>3</v>
      </c>
      <c r="D17" s="4">
        <v>16</v>
      </c>
      <c r="E17" s="11">
        <v>0.55400000000000005</v>
      </c>
      <c r="F17" s="6">
        <f t="shared" si="3"/>
        <v>106.22916666666669</v>
      </c>
      <c r="G17" s="5">
        <f t="shared" si="1"/>
        <v>1.7708402083333337</v>
      </c>
      <c r="H17" s="4">
        <v>0.107</v>
      </c>
      <c r="I17" s="6">
        <f t="shared" si="2"/>
        <v>16.549908489096577</v>
      </c>
    </row>
    <row r="18" spans="1:9" x14ac:dyDescent="0.25">
      <c r="A18" s="4">
        <v>5</v>
      </c>
      <c r="B18" s="4" t="s">
        <v>41</v>
      </c>
      <c r="C18" s="4">
        <v>4</v>
      </c>
      <c r="D18" s="4">
        <v>17</v>
      </c>
      <c r="E18" s="11">
        <v>0.70799999999999996</v>
      </c>
      <c r="F18" s="6">
        <f t="shared" si="3"/>
        <v>138.3125</v>
      </c>
      <c r="G18" s="5">
        <f t="shared" si="1"/>
        <v>2.3056693750000004</v>
      </c>
      <c r="H18" s="4">
        <v>9.3600000000000003E-2</v>
      </c>
      <c r="I18" s="6">
        <f t="shared" si="2"/>
        <v>24.633219818376073</v>
      </c>
    </row>
    <row r="19" spans="1:9" x14ac:dyDescent="0.25">
      <c r="A19" s="4">
        <v>5</v>
      </c>
      <c r="B19" s="4" t="s">
        <v>41</v>
      </c>
      <c r="C19" s="4">
        <v>4</v>
      </c>
      <c r="D19" s="4">
        <v>18</v>
      </c>
      <c r="E19" s="11">
        <v>0.73249999999999993</v>
      </c>
      <c r="F19" s="6">
        <f t="shared" si="3"/>
        <v>143.41666666666666</v>
      </c>
      <c r="G19" s="5">
        <f t="shared" si="1"/>
        <v>2.3907558333333334</v>
      </c>
      <c r="H19" s="4">
        <v>0.11559999999999999</v>
      </c>
      <c r="I19" s="6">
        <f t="shared" si="2"/>
        <v>20.681278835063438</v>
      </c>
    </row>
    <row r="20" spans="1:9" x14ac:dyDescent="0.25">
      <c r="A20" s="4">
        <v>5</v>
      </c>
      <c r="B20" s="4" t="s">
        <v>42</v>
      </c>
      <c r="C20" s="4">
        <v>5</v>
      </c>
      <c r="D20" s="4">
        <v>19</v>
      </c>
      <c r="E20" s="11">
        <v>1.0874999999999999</v>
      </c>
      <c r="F20" s="6">
        <f t="shared" si="3"/>
        <v>217.375</v>
      </c>
      <c r="G20" s="5">
        <f t="shared" si="1"/>
        <v>3.6236412500000004</v>
      </c>
      <c r="H20" s="4">
        <v>0.1166</v>
      </c>
      <c r="I20" s="6">
        <f t="shared" si="2"/>
        <v>31.077540737564327</v>
      </c>
    </row>
    <row r="21" spans="1:9" x14ac:dyDescent="0.25">
      <c r="A21" s="4">
        <v>5</v>
      </c>
      <c r="B21" s="4" t="s">
        <v>42</v>
      </c>
      <c r="C21" s="4">
        <v>5</v>
      </c>
      <c r="D21" s="4">
        <v>20</v>
      </c>
      <c r="E21" s="11">
        <v>0.71299999999999997</v>
      </c>
      <c r="F21" s="6">
        <f t="shared" si="3"/>
        <v>139.35416666666666</v>
      </c>
      <c r="G21" s="5">
        <f t="shared" si="1"/>
        <v>2.3230339583333333</v>
      </c>
      <c r="H21" s="4">
        <v>0.11169999999999999</v>
      </c>
      <c r="I21" s="6">
        <f t="shared" si="2"/>
        <v>20.797081095195466</v>
      </c>
    </row>
    <row r="22" spans="1:9" x14ac:dyDescent="0.25">
      <c r="A22" s="4">
        <v>5</v>
      </c>
      <c r="B22" s="4" t="s">
        <v>42</v>
      </c>
      <c r="C22" s="4">
        <v>6</v>
      </c>
      <c r="D22" s="4">
        <v>21</v>
      </c>
      <c r="E22" s="11">
        <v>0.76150000000000007</v>
      </c>
      <c r="F22" s="6">
        <f t="shared" si="3"/>
        <v>149.45833333333334</v>
      </c>
      <c r="G22" s="5">
        <f t="shared" si="1"/>
        <v>2.491470416666667</v>
      </c>
      <c r="H22" s="4">
        <v>9.2999999999999999E-2</v>
      </c>
      <c r="I22" s="6">
        <f t="shared" si="2"/>
        <v>26.790004480286743</v>
      </c>
    </row>
    <row r="23" spans="1:9" x14ac:dyDescent="0.25">
      <c r="A23" s="4">
        <v>5</v>
      </c>
      <c r="B23" s="4" t="s">
        <v>42</v>
      </c>
      <c r="C23" s="4">
        <v>6</v>
      </c>
      <c r="D23" s="4">
        <v>22</v>
      </c>
      <c r="E23" s="11">
        <v>0.81749999999999989</v>
      </c>
      <c r="F23" s="6">
        <f t="shared" si="3"/>
        <v>161.125</v>
      </c>
      <c r="G23" s="5">
        <f t="shared" si="1"/>
        <v>2.6859537499999999</v>
      </c>
      <c r="H23" s="4">
        <v>0.1066</v>
      </c>
      <c r="I23" s="6">
        <f t="shared" si="2"/>
        <v>25.19656425891182</v>
      </c>
    </row>
    <row r="24" spans="1:9" x14ac:dyDescent="0.25">
      <c r="A24" s="4"/>
      <c r="B24" s="4"/>
      <c r="C24" s="4"/>
      <c r="D24" s="4"/>
      <c r="E24" s="11"/>
      <c r="F24" s="6"/>
      <c r="G24" s="5"/>
      <c r="H24" s="4"/>
      <c r="I24" s="6"/>
    </row>
    <row r="25" spans="1:9" x14ac:dyDescent="0.25">
      <c r="A25" s="4"/>
      <c r="B25" s="4"/>
      <c r="C25" s="4"/>
      <c r="D25" s="4"/>
      <c r="E25" s="11"/>
      <c r="F25" s="6"/>
      <c r="G25" s="5"/>
      <c r="H25" s="4"/>
      <c r="I25" s="6"/>
    </row>
    <row r="26" spans="1:9" x14ac:dyDescent="0.25">
      <c r="A26" s="4"/>
      <c r="B26" s="4"/>
      <c r="C26" s="4"/>
      <c r="D26" s="4"/>
      <c r="E26" s="11"/>
      <c r="F26" s="6"/>
      <c r="G26" s="5"/>
      <c r="H26" s="4"/>
      <c r="I26" s="6"/>
    </row>
    <row r="27" spans="1:9" x14ac:dyDescent="0.25">
      <c r="A27" s="4"/>
      <c r="B27" s="4"/>
      <c r="C27" s="4"/>
      <c r="D27" s="4"/>
      <c r="E27" s="11"/>
      <c r="F27" s="6"/>
      <c r="G27" s="5"/>
      <c r="H27" s="4"/>
      <c r="I27" s="6"/>
    </row>
    <row r="28" spans="1:9" x14ac:dyDescent="0.25">
      <c r="A28" s="4"/>
      <c r="B28" s="4"/>
      <c r="C28" s="4"/>
      <c r="D28" s="4"/>
      <c r="E28" s="11"/>
      <c r="F28" s="6"/>
      <c r="G28" s="5"/>
      <c r="H28" s="4"/>
      <c r="I28" s="6"/>
    </row>
    <row r="29" spans="1:9" x14ac:dyDescent="0.25">
      <c r="A29" s="4"/>
      <c r="B29" s="4"/>
      <c r="C29" s="4"/>
      <c r="D29" s="4"/>
      <c r="E29" s="11"/>
      <c r="F29" s="6"/>
      <c r="G29" s="5"/>
      <c r="H29" s="4"/>
      <c r="I29" s="6"/>
    </row>
    <row r="30" spans="1:9" x14ac:dyDescent="0.25">
      <c r="A30" s="4"/>
      <c r="B30" s="4"/>
      <c r="C30" s="4"/>
      <c r="D30" s="4"/>
      <c r="E30" s="11"/>
      <c r="F30" s="6"/>
      <c r="G30" s="5"/>
      <c r="H30" s="4"/>
      <c r="I30" s="6"/>
    </row>
    <row r="31" spans="1:9" x14ac:dyDescent="0.25">
      <c r="A31" s="4"/>
      <c r="B31" s="4"/>
      <c r="C31" s="4"/>
      <c r="D31" s="4"/>
      <c r="E31" s="11"/>
      <c r="F31" s="6"/>
      <c r="G31" s="5"/>
      <c r="H31" s="4"/>
      <c r="I31" s="6"/>
    </row>
    <row r="32" spans="1:9" x14ac:dyDescent="0.25">
      <c r="A32" s="4"/>
      <c r="B32" s="4"/>
      <c r="C32" s="4"/>
      <c r="D32" s="4"/>
      <c r="E32" s="11"/>
      <c r="F32" s="6"/>
      <c r="G32" s="5"/>
      <c r="H32" s="4"/>
      <c r="I32" s="6"/>
    </row>
    <row r="33" spans="1:9" x14ac:dyDescent="0.25">
      <c r="A33" s="4"/>
      <c r="B33" s="4"/>
      <c r="C33" s="4"/>
      <c r="D33" s="4"/>
      <c r="E33" s="11"/>
      <c r="F33" s="6"/>
      <c r="G33" s="5"/>
      <c r="H33" s="4"/>
      <c r="I33" s="6"/>
    </row>
    <row r="34" spans="1:9" x14ac:dyDescent="0.25">
      <c r="A34" s="4"/>
      <c r="B34" s="4"/>
      <c r="C34" s="4"/>
      <c r="D34" s="4"/>
      <c r="E34" s="12"/>
      <c r="F34" s="6"/>
      <c r="G34" s="5"/>
      <c r="H34" s="4"/>
      <c r="I34" s="6"/>
    </row>
    <row r="35" spans="1:9" x14ac:dyDescent="0.25">
      <c r="A35" s="4"/>
      <c r="B35" s="4"/>
      <c r="C35" s="4"/>
      <c r="D35" s="4"/>
      <c r="E35" s="12"/>
      <c r="F35" s="6"/>
      <c r="G35" s="5"/>
      <c r="H35" s="4"/>
      <c r="I35" s="6"/>
    </row>
  </sheetData>
  <sortState ref="A2:I35">
    <sortCondition ref="A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G33" sqref="G33"/>
    </sheetView>
  </sheetViews>
  <sheetFormatPr defaultColWidth="8.85546875" defaultRowHeight="15" x14ac:dyDescent="0.25"/>
  <cols>
    <col min="1" max="1" width="8.85546875" style="4"/>
    <col min="2" max="3" width="8.85546875" style="4" customWidth="1"/>
    <col min="4" max="4" width="8.85546875" style="4"/>
    <col min="5" max="5" width="8.85546875" style="4" customWidth="1"/>
    <col min="6" max="6" width="8.85546875" style="4"/>
    <col min="7" max="13" width="8.85546875" style="4" customWidth="1"/>
    <col min="14" max="16384" width="8.85546875" style="4"/>
  </cols>
  <sheetData>
    <row r="1" spans="1:2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</row>
    <row r="2" spans="1:26" x14ac:dyDescent="0.25">
      <c r="A2" s="8">
        <v>602</v>
      </c>
      <c r="B2" s="9" t="s">
        <v>13</v>
      </c>
      <c r="C2" s="9" t="s">
        <v>28</v>
      </c>
      <c r="D2" s="9" t="s">
        <v>15</v>
      </c>
      <c r="E2" s="9">
        <v>1</v>
      </c>
      <c r="F2" s="8" t="s">
        <v>16</v>
      </c>
      <c r="G2" s="8">
        <v>1</v>
      </c>
      <c r="H2" s="9" t="s">
        <v>17</v>
      </c>
      <c r="I2" s="8">
        <v>1</v>
      </c>
      <c r="J2" s="8">
        <v>0</v>
      </c>
      <c r="K2" s="8">
        <v>2</v>
      </c>
      <c r="L2" s="8">
        <f t="shared" ref="L2:L25" si="0">SUM(I2:K2)</f>
        <v>3</v>
      </c>
      <c r="M2" s="8">
        <f t="shared" ref="M2:M25" si="1">L2/30</f>
        <v>0.1</v>
      </c>
      <c r="N2" s="8">
        <v>1</v>
      </c>
      <c r="O2" s="4" t="s">
        <v>56</v>
      </c>
      <c r="P2" s="4" t="s">
        <v>57</v>
      </c>
      <c r="Q2" s="4" t="s">
        <v>58</v>
      </c>
      <c r="R2" s="4" t="s">
        <v>59</v>
      </c>
      <c r="S2" s="4">
        <v>34.78</v>
      </c>
      <c r="T2" s="4">
        <v>34.270000000000003</v>
      </c>
      <c r="U2" s="10">
        <v>0.73099999999999998</v>
      </c>
      <c r="V2" s="10">
        <v>137.6</v>
      </c>
      <c r="W2" s="10">
        <v>2.1389999999999998</v>
      </c>
      <c r="X2" s="10">
        <v>199</v>
      </c>
      <c r="Y2" s="10">
        <v>86.6</v>
      </c>
      <c r="Z2" s="4">
        <f t="shared" ref="Z2:Z25" si="2">LOG(X2)</f>
        <v>2.2988530764097068</v>
      </c>
    </row>
    <row r="3" spans="1:26" x14ac:dyDescent="0.25">
      <c r="A3" s="7">
        <v>601</v>
      </c>
      <c r="B3" s="3" t="s">
        <v>18</v>
      </c>
      <c r="C3" s="3" t="s">
        <v>31</v>
      </c>
      <c r="D3" s="3" t="s">
        <v>15</v>
      </c>
      <c r="E3" s="3">
        <v>1</v>
      </c>
      <c r="F3" s="7" t="s">
        <v>20</v>
      </c>
      <c r="G3" s="7">
        <v>1</v>
      </c>
      <c r="H3" s="3" t="s">
        <v>17</v>
      </c>
      <c r="I3" s="7">
        <v>4</v>
      </c>
      <c r="J3" s="7">
        <v>13</v>
      </c>
      <c r="K3" s="7">
        <v>5</v>
      </c>
      <c r="L3" s="7">
        <f t="shared" si="0"/>
        <v>22</v>
      </c>
      <c r="M3" s="7">
        <f t="shared" si="1"/>
        <v>0.73333333333333328</v>
      </c>
      <c r="N3" s="7">
        <v>11</v>
      </c>
      <c r="O3" s="4" t="s">
        <v>72</v>
      </c>
      <c r="P3" s="4" t="s">
        <v>57</v>
      </c>
      <c r="Q3" s="4" t="s">
        <v>58</v>
      </c>
      <c r="R3" s="4" t="s">
        <v>73</v>
      </c>
      <c r="S3" s="4">
        <v>16.399999999999999</v>
      </c>
      <c r="T3" s="4">
        <v>15.86</v>
      </c>
      <c r="U3" s="10">
        <v>0.75</v>
      </c>
      <c r="V3" s="10">
        <v>11450000</v>
      </c>
      <c r="W3" s="10">
        <v>7.0590000000000002</v>
      </c>
      <c r="X3" s="10">
        <v>16700000</v>
      </c>
      <c r="Y3" s="10">
        <v>7470000</v>
      </c>
      <c r="Z3" s="4">
        <f t="shared" si="2"/>
        <v>7.2227164711475833</v>
      </c>
    </row>
    <row r="4" spans="1:26" x14ac:dyDescent="0.25">
      <c r="A4" s="7">
        <v>621</v>
      </c>
      <c r="B4" s="3" t="s">
        <v>18</v>
      </c>
      <c r="C4" s="3" t="s">
        <v>31</v>
      </c>
      <c r="D4" s="3" t="s">
        <v>15</v>
      </c>
      <c r="E4" s="3">
        <v>1</v>
      </c>
      <c r="F4" s="7" t="s">
        <v>20</v>
      </c>
      <c r="G4" s="7">
        <v>1</v>
      </c>
      <c r="H4" s="3" t="s">
        <v>17</v>
      </c>
      <c r="I4" s="7">
        <v>0</v>
      </c>
      <c r="J4" s="7">
        <v>5</v>
      </c>
      <c r="K4" s="7">
        <v>8</v>
      </c>
      <c r="L4" s="7">
        <f t="shared" si="0"/>
        <v>13</v>
      </c>
      <c r="M4" s="7">
        <f t="shared" si="1"/>
        <v>0.43333333333333335</v>
      </c>
      <c r="N4" s="7">
        <v>12</v>
      </c>
      <c r="O4" s="4" t="s">
        <v>74</v>
      </c>
      <c r="P4" s="4" t="s">
        <v>57</v>
      </c>
      <c r="Q4" s="4" t="s">
        <v>58</v>
      </c>
      <c r="R4" s="4" t="s">
        <v>75</v>
      </c>
      <c r="S4" s="4">
        <v>22.93</v>
      </c>
      <c r="T4" s="4">
        <v>22.54</v>
      </c>
      <c r="U4" s="10">
        <v>0.54800000000000004</v>
      </c>
      <c r="V4" s="10">
        <v>204400</v>
      </c>
      <c r="W4" s="10">
        <v>5.31</v>
      </c>
      <c r="X4" s="10">
        <v>267000</v>
      </c>
      <c r="Y4" s="10">
        <v>88500</v>
      </c>
      <c r="Z4" s="4">
        <f t="shared" si="2"/>
        <v>5.426511261364575</v>
      </c>
    </row>
    <row r="5" spans="1:26" x14ac:dyDescent="0.25">
      <c r="A5" s="7">
        <v>624</v>
      </c>
      <c r="B5" s="3" t="s">
        <v>18</v>
      </c>
      <c r="C5" s="3" t="s">
        <v>31</v>
      </c>
      <c r="D5" s="3" t="s">
        <v>15</v>
      </c>
      <c r="E5" s="3">
        <v>1</v>
      </c>
      <c r="F5" s="7" t="s">
        <v>20</v>
      </c>
      <c r="G5" s="7">
        <v>1</v>
      </c>
      <c r="H5" s="3" t="s">
        <v>17</v>
      </c>
      <c r="I5" s="7">
        <v>0</v>
      </c>
      <c r="J5" s="7">
        <v>9</v>
      </c>
      <c r="K5" s="7">
        <v>11</v>
      </c>
      <c r="L5" s="7">
        <f t="shared" si="0"/>
        <v>20</v>
      </c>
      <c r="M5" s="7">
        <f t="shared" si="1"/>
        <v>0.66666666666666663</v>
      </c>
      <c r="N5" s="7">
        <v>13</v>
      </c>
      <c r="O5" s="4" t="s">
        <v>76</v>
      </c>
      <c r="P5" s="4" t="s">
        <v>57</v>
      </c>
      <c r="Q5" s="4" t="s">
        <v>58</v>
      </c>
      <c r="R5" s="4" t="s">
        <v>77</v>
      </c>
      <c r="S5" s="4">
        <v>31.03</v>
      </c>
      <c r="T5" s="4">
        <v>31.18</v>
      </c>
      <c r="U5" s="10">
        <v>0.20100000000000001</v>
      </c>
      <c r="V5" s="10">
        <v>1386</v>
      </c>
      <c r="W5" s="10">
        <v>3.1419999999999999</v>
      </c>
      <c r="X5" s="10">
        <v>1270</v>
      </c>
      <c r="Y5" s="10">
        <v>157</v>
      </c>
      <c r="Z5" s="4">
        <f t="shared" si="2"/>
        <v>3.1038037209559568</v>
      </c>
    </row>
    <row r="6" spans="1:26" x14ac:dyDescent="0.25">
      <c r="A6" s="7">
        <v>606</v>
      </c>
      <c r="B6" s="3" t="s">
        <v>21</v>
      </c>
      <c r="C6" s="3" t="s">
        <v>33</v>
      </c>
      <c r="D6" s="3" t="s">
        <v>23</v>
      </c>
      <c r="E6" s="3">
        <v>1</v>
      </c>
      <c r="F6" s="7" t="s">
        <v>16</v>
      </c>
      <c r="G6" s="7">
        <v>1</v>
      </c>
      <c r="H6" s="3" t="s">
        <v>17</v>
      </c>
      <c r="I6" s="7">
        <v>1</v>
      </c>
      <c r="J6" s="7">
        <v>0</v>
      </c>
      <c r="K6" s="7">
        <v>0</v>
      </c>
      <c r="L6" s="7">
        <f t="shared" si="0"/>
        <v>1</v>
      </c>
      <c r="M6" s="7">
        <f t="shared" si="1"/>
        <v>3.3333333333333333E-2</v>
      </c>
      <c r="N6" s="7">
        <v>28</v>
      </c>
      <c r="O6" s="4" t="s">
        <v>62</v>
      </c>
      <c r="P6" s="4" t="s">
        <v>57</v>
      </c>
      <c r="Q6" s="4" t="s">
        <v>58</v>
      </c>
      <c r="R6" s="4" t="s">
        <v>63</v>
      </c>
      <c r="S6" s="4">
        <v>33.18</v>
      </c>
      <c r="T6" s="4">
        <v>33.53</v>
      </c>
      <c r="U6" s="10">
        <v>0.49299999999999999</v>
      </c>
      <c r="V6" s="10">
        <v>369.5</v>
      </c>
      <c r="W6" s="10">
        <v>2.5680000000000001</v>
      </c>
      <c r="X6" s="10">
        <v>305</v>
      </c>
      <c r="Y6" s="10">
        <v>91.2</v>
      </c>
      <c r="Z6" s="4">
        <f t="shared" si="2"/>
        <v>2.4842998393467859</v>
      </c>
    </row>
    <row r="7" spans="1:26" x14ac:dyDescent="0.25">
      <c r="A7" s="7">
        <v>610</v>
      </c>
      <c r="B7" s="3" t="s">
        <v>21</v>
      </c>
      <c r="C7" s="3" t="s">
        <v>37</v>
      </c>
      <c r="D7" s="3" t="s">
        <v>23</v>
      </c>
      <c r="E7" s="3">
        <v>2</v>
      </c>
      <c r="F7" s="7" t="s">
        <v>16</v>
      </c>
      <c r="G7" s="7">
        <v>1</v>
      </c>
      <c r="H7" s="3" t="s">
        <v>17</v>
      </c>
      <c r="I7" s="7">
        <v>0</v>
      </c>
      <c r="J7" s="7">
        <v>0</v>
      </c>
      <c r="K7" s="7">
        <v>0</v>
      </c>
      <c r="L7" s="7">
        <f t="shared" si="0"/>
        <v>0</v>
      </c>
      <c r="M7" s="7">
        <f t="shared" si="1"/>
        <v>0</v>
      </c>
      <c r="N7" s="7">
        <v>29</v>
      </c>
      <c r="O7" s="4" t="s">
        <v>64</v>
      </c>
      <c r="P7" s="4" t="s">
        <v>57</v>
      </c>
      <c r="Q7" s="4" t="s">
        <v>58</v>
      </c>
      <c r="R7" s="4" t="s">
        <v>65</v>
      </c>
      <c r="S7" s="4">
        <v>32.82</v>
      </c>
      <c r="T7" s="4">
        <v>33</v>
      </c>
      <c r="U7" s="10">
        <v>0.24399999999999999</v>
      </c>
      <c r="V7" s="10">
        <v>460</v>
      </c>
      <c r="W7" s="10">
        <v>2.6629999999999998</v>
      </c>
      <c r="X7" s="10">
        <v>416</v>
      </c>
      <c r="Y7" s="10">
        <v>62.2</v>
      </c>
      <c r="Z7" s="4">
        <f t="shared" si="2"/>
        <v>2.6190933306267428</v>
      </c>
    </row>
    <row r="8" spans="1:26" x14ac:dyDescent="0.25">
      <c r="A8" s="7">
        <v>604</v>
      </c>
      <c r="B8" s="3" t="s">
        <v>25</v>
      </c>
      <c r="C8" s="3" t="s">
        <v>36</v>
      </c>
      <c r="D8" s="3" t="s">
        <v>23</v>
      </c>
      <c r="E8" s="3">
        <v>2</v>
      </c>
      <c r="F8" s="7" t="s">
        <v>20</v>
      </c>
      <c r="G8" s="7">
        <v>1</v>
      </c>
      <c r="H8" s="3" t="s">
        <v>17</v>
      </c>
      <c r="I8" s="7">
        <v>2</v>
      </c>
      <c r="J8" s="7">
        <v>1</v>
      </c>
      <c r="K8" s="7">
        <v>8</v>
      </c>
      <c r="L8" s="7">
        <f t="shared" si="0"/>
        <v>11</v>
      </c>
      <c r="M8" s="7">
        <f t="shared" si="1"/>
        <v>0.36666666666666664</v>
      </c>
      <c r="N8" s="7">
        <v>38</v>
      </c>
      <c r="O8" s="4" t="s">
        <v>82</v>
      </c>
      <c r="P8" s="4" t="s">
        <v>57</v>
      </c>
      <c r="Q8" s="4" t="s">
        <v>58</v>
      </c>
      <c r="R8" s="4" t="s">
        <v>83</v>
      </c>
      <c r="S8" s="4">
        <v>28.45</v>
      </c>
      <c r="T8" s="4">
        <v>28.05</v>
      </c>
      <c r="U8" s="10">
        <v>0.56899999999999995</v>
      </c>
      <c r="V8" s="10">
        <v>6822</v>
      </c>
      <c r="W8" s="10">
        <v>3.8340000000000001</v>
      </c>
      <c r="X8" s="10">
        <v>9010</v>
      </c>
      <c r="Y8" s="10">
        <v>3100</v>
      </c>
      <c r="Z8" s="4">
        <f t="shared" si="2"/>
        <v>3.9547247909790628</v>
      </c>
    </row>
    <row r="9" spans="1:26" x14ac:dyDescent="0.25">
      <c r="A9" s="7">
        <v>611</v>
      </c>
      <c r="B9" s="3" t="s">
        <v>25</v>
      </c>
      <c r="C9" s="3" t="s">
        <v>36</v>
      </c>
      <c r="D9" s="3" t="s">
        <v>23</v>
      </c>
      <c r="E9" s="3">
        <v>2</v>
      </c>
      <c r="F9" s="7" t="s">
        <v>20</v>
      </c>
      <c r="G9" s="7">
        <v>1</v>
      </c>
      <c r="H9" s="3" t="s">
        <v>17</v>
      </c>
      <c r="I9" s="7">
        <v>2</v>
      </c>
      <c r="J9" s="7">
        <v>1</v>
      </c>
      <c r="K9" s="7">
        <v>5</v>
      </c>
      <c r="L9" s="7">
        <f t="shared" si="0"/>
        <v>8</v>
      </c>
      <c r="M9" s="7">
        <f t="shared" si="1"/>
        <v>0.26666666666666666</v>
      </c>
      <c r="N9" s="7">
        <v>39</v>
      </c>
      <c r="O9" s="4" t="s">
        <v>84</v>
      </c>
      <c r="P9" s="4" t="s">
        <v>57</v>
      </c>
      <c r="Q9" s="4" t="s">
        <v>58</v>
      </c>
      <c r="R9" s="4" t="s">
        <v>85</v>
      </c>
      <c r="S9" s="4">
        <v>14.32</v>
      </c>
      <c r="T9" s="4">
        <v>13.37</v>
      </c>
      <c r="U9" s="10">
        <v>1.3460000000000001</v>
      </c>
      <c r="V9" s="10">
        <v>41090000</v>
      </c>
      <c r="W9" s="10">
        <v>7.6139999999999999</v>
      </c>
      <c r="X9" s="10">
        <v>86900000</v>
      </c>
      <c r="Y9" s="10">
        <v>64800000</v>
      </c>
      <c r="Z9" s="4">
        <f t="shared" si="2"/>
        <v>7.9390197764486663</v>
      </c>
    </row>
    <row r="10" spans="1:26" x14ac:dyDescent="0.25">
      <c r="A10" s="7">
        <v>612</v>
      </c>
      <c r="B10" s="3" t="s">
        <v>25</v>
      </c>
      <c r="C10" s="3" t="s">
        <v>35</v>
      </c>
      <c r="D10" s="3" t="s">
        <v>23</v>
      </c>
      <c r="E10" s="3">
        <v>1</v>
      </c>
      <c r="F10" s="7" t="s">
        <v>20</v>
      </c>
      <c r="G10" s="7">
        <v>1</v>
      </c>
      <c r="H10" s="3" t="s">
        <v>17</v>
      </c>
      <c r="I10" s="7">
        <v>0</v>
      </c>
      <c r="J10" s="7">
        <v>18</v>
      </c>
      <c r="K10" s="7">
        <v>1</v>
      </c>
      <c r="L10" s="7">
        <f t="shared" si="0"/>
        <v>19</v>
      </c>
      <c r="M10" s="7">
        <f t="shared" si="1"/>
        <v>0.6333333333333333</v>
      </c>
      <c r="N10" s="7">
        <v>40</v>
      </c>
      <c r="O10" s="4" t="s">
        <v>86</v>
      </c>
      <c r="P10" s="4" t="s">
        <v>57</v>
      </c>
      <c r="Q10" s="4" t="s">
        <v>58</v>
      </c>
      <c r="R10" s="4" t="s">
        <v>87</v>
      </c>
      <c r="S10" s="4">
        <v>13.88</v>
      </c>
      <c r="T10" s="4">
        <v>13.69</v>
      </c>
      <c r="U10" s="10">
        <v>0.26900000000000002</v>
      </c>
      <c r="V10" s="10">
        <v>53840000</v>
      </c>
      <c r="W10" s="10">
        <v>7.7309999999999999</v>
      </c>
      <c r="X10" s="10">
        <v>60900000</v>
      </c>
      <c r="Y10" s="10">
        <v>10000000</v>
      </c>
      <c r="Z10" s="4">
        <f t="shared" si="2"/>
        <v>7.7846172926328752</v>
      </c>
    </row>
    <row r="11" spans="1:26" x14ac:dyDescent="0.25">
      <c r="A11" s="7">
        <v>619</v>
      </c>
      <c r="B11" s="3" t="s">
        <v>25</v>
      </c>
      <c r="C11" s="3" t="s">
        <v>36</v>
      </c>
      <c r="D11" s="3" t="s">
        <v>23</v>
      </c>
      <c r="E11" s="3">
        <v>2</v>
      </c>
      <c r="F11" s="7" t="s">
        <v>20</v>
      </c>
      <c r="G11" s="7">
        <v>1</v>
      </c>
      <c r="H11" s="3" t="s">
        <v>17</v>
      </c>
      <c r="I11" s="7">
        <v>2</v>
      </c>
      <c r="J11" s="7">
        <v>5</v>
      </c>
      <c r="K11" s="7">
        <v>6</v>
      </c>
      <c r="L11" s="7">
        <f t="shared" si="0"/>
        <v>13</v>
      </c>
      <c r="M11" s="7">
        <f t="shared" si="1"/>
        <v>0.43333333333333335</v>
      </c>
      <c r="N11" s="7">
        <v>41</v>
      </c>
      <c r="O11" s="4" t="s">
        <v>88</v>
      </c>
      <c r="P11" s="4" t="s">
        <v>57</v>
      </c>
      <c r="Q11" s="4" t="s">
        <v>58</v>
      </c>
      <c r="R11" s="4" t="s">
        <v>89</v>
      </c>
      <c r="S11" s="4">
        <v>15.65</v>
      </c>
      <c r="T11" s="4">
        <v>14.69</v>
      </c>
      <c r="U11" s="10">
        <v>1.35</v>
      </c>
      <c r="V11" s="10">
        <v>18160000</v>
      </c>
      <c r="W11" s="10">
        <v>7.2590000000000003</v>
      </c>
      <c r="X11" s="10">
        <v>38500000</v>
      </c>
      <c r="Y11" s="10">
        <v>28800000</v>
      </c>
      <c r="Z11" s="4">
        <f t="shared" si="2"/>
        <v>7.585460729508501</v>
      </c>
    </row>
    <row r="12" spans="1:26" x14ac:dyDescent="0.25">
      <c r="A12" s="7">
        <v>623</v>
      </c>
      <c r="B12" s="3" t="s">
        <v>25</v>
      </c>
      <c r="C12" s="3" t="s">
        <v>36</v>
      </c>
      <c r="D12" s="3" t="s">
        <v>23</v>
      </c>
      <c r="E12" s="3">
        <v>2</v>
      </c>
      <c r="F12" s="7" t="s">
        <v>20</v>
      </c>
      <c r="G12" s="7">
        <v>1</v>
      </c>
      <c r="H12" s="3" t="s">
        <v>17</v>
      </c>
      <c r="I12" s="7">
        <v>5</v>
      </c>
      <c r="J12" s="7">
        <v>5</v>
      </c>
      <c r="K12" s="7">
        <v>3</v>
      </c>
      <c r="L12" s="7">
        <f t="shared" si="0"/>
        <v>13</v>
      </c>
      <c r="M12" s="7">
        <f t="shared" si="1"/>
        <v>0.43333333333333335</v>
      </c>
      <c r="N12" s="7">
        <v>42</v>
      </c>
      <c r="O12" s="4" t="s">
        <v>90</v>
      </c>
      <c r="P12" s="4" t="s">
        <v>57</v>
      </c>
      <c r="Q12" s="4" t="s">
        <v>58</v>
      </c>
      <c r="R12" s="4" t="s">
        <v>91</v>
      </c>
      <c r="S12" s="4">
        <v>16.309999999999999</v>
      </c>
      <c r="T12" s="4">
        <v>16.32</v>
      </c>
      <c r="U12" s="10">
        <v>6.0000000000000001E-3</v>
      </c>
      <c r="V12" s="10">
        <v>12060000</v>
      </c>
      <c r="W12" s="10">
        <v>7.0810000000000004</v>
      </c>
      <c r="X12" s="10">
        <v>12000000</v>
      </c>
      <c r="Y12" s="10">
        <v>43900</v>
      </c>
      <c r="Z12" s="4">
        <f t="shared" si="2"/>
        <v>7.0791812460476251</v>
      </c>
    </row>
    <row r="13" spans="1:26" x14ac:dyDescent="0.25">
      <c r="A13" s="7">
        <v>810</v>
      </c>
      <c r="B13" s="7" t="s">
        <v>13</v>
      </c>
      <c r="C13" s="7" t="s">
        <v>28</v>
      </c>
      <c r="D13" s="7" t="s">
        <v>29</v>
      </c>
      <c r="E13" s="7">
        <v>1</v>
      </c>
      <c r="F13" s="7" t="s">
        <v>16</v>
      </c>
      <c r="G13" s="7">
        <v>4.2</v>
      </c>
      <c r="H13" s="3" t="s">
        <v>17</v>
      </c>
      <c r="I13" s="7">
        <v>0</v>
      </c>
      <c r="J13" s="7">
        <v>0</v>
      </c>
      <c r="K13" s="7">
        <v>2</v>
      </c>
      <c r="L13" s="7">
        <f t="shared" si="0"/>
        <v>2</v>
      </c>
      <c r="M13" s="7">
        <f t="shared" si="1"/>
        <v>6.6666666666666666E-2</v>
      </c>
      <c r="N13" s="7">
        <v>2</v>
      </c>
      <c r="O13" s="4" t="s">
        <v>60</v>
      </c>
      <c r="P13" s="4" t="s">
        <v>57</v>
      </c>
      <c r="Q13" s="4" t="s">
        <v>58</v>
      </c>
      <c r="R13" s="4" t="s">
        <v>61</v>
      </c>
      <c r="S13" s="4">
        <v>35.47</v>
      </c>
      <c r="T13" s="4">
        <v>34.86</v>
      </c>
      <c r="U13" s="10">
        <v>0.86599999999999999</v>
      </c>
      <c r="V13" s="10">
        <v>90.09</v>
      </c>
      <c r="W13" s="10">
        <v>1.9550000000000001</v>
      </c>
      <c r="X13" s="10">
        <v>141</v>
      </c>
      <c r="Y13" s="10">
        <v>71.7</v>
      </c>
      <c r="Z13" s="4">
        <f t="shared" si="2"/>
        <v>2.1492191126553797</v>
      </c>
    </row>
    <row r="14" spans="1:26" x14ac:dyDescent="0.25">
      <c r="A14" s="7">
        <v>789</v>
      </c>
      <c r="B14" s="7" t="s">
        <v>18</v>
      </c>
      <c r="C14" s="7" t="s">
        <v>31</v>
      </c>
      <c r="D14" s="7" t="s">
        <v>29</v>
      </c>
      <c r="E14" s="7">
        <v>1</v>
      </c>
      <c r="F14" s="7" t="s">
        <v>20</v>
      </c>
      <c r="G14" s="7">
        <v>4.2</v>
      </c>
      <c r="H14" s="3" t="s">
        <v>17</v>
      </c>
      <c r="I14" s="7">
        <v>1</v>
      </c>
      <c r="J14" s="7">
        <v>0</v>
      </c>
      <c r="K14" s="7">
        <v>1</v>
      </c>
      <c r="L14" s="7">
        <f t="shared" si="0"/>
        <v>2</v>
      </c>
      <c r="M14" s="7">
        <f t="shared" si="1"/>
        <v>6.6666666666666666E-2</v>
      </c>
      <c r="N14" s="7">
        <v>14</v>
      </c>
      <c r="O14" s="4" t="s">
        <v>78</v>
      </c>
      <c r="P14" s="4" t="s">
        <v>57</v>
      </c>
      <c r="Q14" s="4" t="s">
        <v>58</v>
      </c>
      <c r="R14" s="4" t="s">
        <v>79</v>
      </c>
      <c r="S14" s="4">
        <v>32.200000000000003</v>
      </c>
      <c r="T14" s="4">
        <v>32.36</v>
      </c>
      <c r="U14" s="10">
        <v>0.23100000000000001</v>
      </c>
      <c r="V14" s="10">
        <v>675.5</v>
      </c>
      <c r="W14" s="10">
        <v>2.83</v>
      </c>
      <c r="X14" s="10">
        <v>614</v>
      </c>
      <c r="Y14" s="10">
        <v>87</v>
      </c>
      <c r="Z14" s="4">
        <f t="shared" si="2"/>
        <v>2.7881683711411678</v>
      </c>
    </row>
    <row r="15" spans="1:26" x14ac:dyDescent="0.25">
      <c r="A15" s="7">
        <v>805</v>
      </c>
      <c r="B15" s="7" t="s">
        <v>18</v>
      </c>
      <c r="C15" s="7" t="s">
        <v>32</v>
      </c>
      <c r="D15" s="7" t="s">
        <v>29</v>
      </c>
      <c r="E15" s="7">
        <v>2</v>
      </c>
      <c r="F15" s="7" t="s">
        <v>20</v>
      </c>
      <c r="G15" s="7">
        <v>4.2</v>
      </c>
      <c r="H15" s="3" t="s">
        <v>17</v>
      </c>
      <c r="I15" s="7">
        <v>2</v>
      </c>
      <c r="J15" s="7">
        <v>1</v>
      </c>
      <c r="K15" s="7">
        <v>5</v>
      </c>
      <c r="L15" s="7">
        <f t="shared" si="0"/>
        <v>8</v>
      </c>
      <c r="M15" s="7">
        <f t="shared" si="1"/>
        <v>0.26666666666666666</v>
      </c>
      <c r="N15" s="7">
        <v>15</v>
      </c>
      <c r="O15" s="4" t="s">
        <v>80</v>
      </c>
      <c r="P15" s="4" t="s">
        <v>57</v>
      </c>
      <c r="Q15" s="4" t="s">
        <v>58</v>
      </c>
      <c r="R15" s="4" t="s">
        <v>81</v>
      </c>
      <c r="S15" s="4">
        <v>16.899999999999999</v>
      </c>
      <c r="T15" s="4">
        <v>17.02</v>
      </c>
      <c r="U15" s="10">
        <v>0.17</v>
      </c>
      <c r="V15" s="10">
        <v>8376000</v>
      </c>
      <c r="W15" s="10">
        <v>6.923</v>
      </c>
      <c r="X15" s="10">
        <v>7800000</v>
      </c>
      <c r="Y15" s="10">
        <v>817000</v>
      </c>
      <c r="Z15" s="4">
        <f t="shared" si="2"/>
        <v>6.8920946026904808</v>
      </c>
    </row>
    <row r="16" spans="1:26" x14ac:dyDescent="0.25">
      <c r="A16" s="7">
        <v>797</v>
      </c>
      <c r="B16" s="7" t="s">
        <v>21</v>
      </c>
      <c r="C16" s="7" t="s">
        <v>33</v>
      </c>
      <c r="D16" s="7" t="s">
        <v>34</v>
      </c>
      <c r="E16" s="7">
        <v>1</v>
      </c>
      <c r="F16" s="7" t="s">
        <v>16</v>
      </c>
      <c r="G16" s="7">
        <v>4.2</v>
      </c>
      <c r="H16" s="3" t="s">
        <v>17</v>
      </c>
      <c r="I16" s="7">
        <v>0</v>
      </c>
      <c r="J16" s="7">
        <v>0</v>
      </c>
      <c r="K16" s="7">
        <v>0</v>
      </c>
      <c r="L16" s="7">
        <f t="shared" si="0"/>
        <v>0</v>
      </c>
      <c r="M16" s="7">
        <f t="shared" si="1"/>
        <v>0</v>
      </c>
      <c r="N16" s="7">
        <v>30</v>
      </c>
      <c r="O16" s="4" t="s">
        <v>66</v>
      </c>
      <c r="P16" s="4" t="s">
        <v>57</v>
      </c>
      <c r="Q16" s="4" t="s">
        <v>58</v>
      </c>
      <c r="R16" s="4" t="s">
        <v>67</v>
      </c>
      <c r="S16" s="4">
        <v>33.57</v>
      </c>
      <c r="T16" s="4">
        <v>33.29</v>
      </c>
      <c r="U16" s="10">
        <v>0.39500000000000002</v>
      </c>
      <c r="V16" s="10">
        <v>291.39999999999998</v>
      </c>
      <c r="W16" s="10">
        <v>2.464</v>
      </c>
      <c r="X16" s="10">
        <v>351</v>
      </c>
      <c r="Y16" s="10">
        <v>84.7</v>
      </c>
      <c r="Z16" s="4">
        <f t="shared" si="2"/>
        <v>2.5453071164658239</v>
      </c>
    </row>
    <row r="17" spans="1:26" x14ac:dyDescent="0.25">
      <c r="A17" s="7">
        <v>806</v>
      </c>
      <c r="B17" s="7" t="s">
        <v>21</v>
      </c>
      <c r="C17" s="7" t="s">
        <v>37</v>
      </c>
      <c r="D17" s="7" t="s">
        <v>34</v>
      </c>
      <c r="E17" s="7">
        <v>2</v>
      </c>
      <c r="F17" s="7" t="s">
        <v>16</v>
      </c>
      <c r="G17" s="7">
        <v>4.2</v>
      </c>
      <c r="H17" s="3" t="s">
        <v>17</v>
      </c>
      <c r="I17" s="7">
        <v>1</v>
      </c>
      <c r="J17" s="7">
        <v>0</v>
      </c>
      <c r="K17" s="7">
        <v>0</v>
      </c>
      <c r="L17" s="7">
        <f t="shared" si="0"/>
        <v>1</v>
      </c>
      <c r="M17" s="7">
        <f t="shared" si="1"/>
        <v>3.3333333333333333E-2</v>
      </c>
      <c r="N17" s="7">
        <v>31</v>
      </c>
      <c r="O17" s="4" t="s">
        <v>68</v>
      </c>
      <c r="P17" s="4" t="s">
        <v>57</v>
      </c>
      <c r="Q17" s="4" t="s">
        <v>58</v>
      </c>
      <c r="R17" s="4" t="s">
        <v>69</v>
      </c>
      <c r="S17" s="4">
        <v>32.96</v>
      </c>
      <c r="T17" s="4">
        <v>32.54</v>
      </c>
      <c r="U17" s="10">
        <v>0.59499999999999997</v>
      </c>
      <c r="V17" s="10">
        <v>422.5</v>
      </c>
      <c r="W17" s="10">
        <v>2.6259999999999999</v>
      </c>
      <c r="X17" s="10">
        <v>566</v>
      </c>
      <c r="Y17" s="10">
        <v>203</v>
      </c>
      <c r="Z17" s="4">
        <f t="shared" si="2"/>
        <v>2.7528164311882715</v>
      </c>
    </row>
    <row r="18" spans="1:26" x14ac:dyDescent="0.25">
      <c r="A18" s="7">
        <v>812</v>
      </c>
      <c r="B18" s="7" t="s">
        <v>21</v>
      </c>
      <c r="C18" s="7" t="s">
        <v>37</v>
      </c>
      <c r="D18" s="7" t="s">
        <v>34</v>
      </c>
      <c r="E18" s="7">
        <v>2</v>
      </c>
      <c r="F18" s="7" t="s">
        <v>16</v>
      </c>
      <c r="G18" s="7">
        <v>4.2</v>
      </c>
      <c r="H18" s="3" t="s">
        <v>17</v>
      </c>
      <c r="I18" s="7">
        <v>1</v>
      </c>
      <c r="J18" s="7">
        <v>1</v>
      </c>
      <c r="K18" s="7">
        <v>4</v>
      </c>
      <c r="L18" s="7">
        <f t="shared" si="0"/>
        <v>6</v>
      </c>
      <c r="M18" s="7">
        <f t="shared" si="1"/>
        <v>0.2</v>
      </c>
      <c r="N18" s="7">
        <v>32</v>
      </c>
      <c r="O18" s="4" t="s">
        <v>70</v>
      </c>
      <c r="P18" s="4" t="s">
        <v>57</v>
      </c>
      <c r="Q18" s="4" t="s">
        <v>58</v>
      </c>
      <c r="R18" s="4" t="s">
        <v>71</v>
      </c>
      <c r="S18" s="4">
        <v>32.51</v>
      </c>
      <c r="T18" s="4">
        <v>31.74</v>
      </c>
      <c r="U18" s="10">
        <v>1.091</v>
      </c>
      <c r="V18" s="10">
        <v>556.70000000000005</v>
      </c>
      <c r="W18" s="10">
        <v>2.746</v>
      </c>
      <c r="X18" s="10">
        <v>998</v>
      </c>
      <c r="Y18" s="10">
        <v>625</v>
      </c>
      <c r="Z18" s="4">
        <f t="shared" si="2"/>
        <v>2.999130541287371</v>
      </c>
    </row>
    <row r="19" spans="1:26" x14ac:dyDescent="0.25">
      <c r="A19" s="7">
        <v>790</v>
      </c>
      <c r="B19" s="7" t="s">
        <v>25</v>
      </c>
      <c r="C19" s="7" t="s">
        <v>35</v>
      </c>
      <c r="D19" s="7" t="s">
        <v>34</v>
      </c>
      <c r="E19" s="7">
        <v>1</v>
      </c>
      <c r="F19" s="7" t="s">
        <v>20</v>
      </c>
      <c r="G19" s="7">
        <v>4.2</v>
      </c>
      <c r="H19" s="3" t="s">
        <v>17</v>
      </c>
      <c r="I19" s="7">
        <v>2</v>
      </c>
      <c r="J19" s="7">
        <v>1</v>
      </c>
      <c r="K19" s="7">
        <v>0</v>
      </c>
      <c r="L19" s="7">
        <f t="shared" si="0"/>
        <v>3</v>
      </c>
      <c r="M19" s="7">
        <f t="shared" si="1"/>
        <v>0.1</v>
      </c>
      <c r="N19" s="7">
        <v>43</v>
      </c>
      <c r="O19" s="4" t="s">
        <v>92</v>
      </c>
      <c r="P19" s="4" t="s">
        <v>57</v>
      </c>
      <c r="Q19" s="4" t="s">
        <v>58</v>
      </c>
      <c r="R19" s="4" t="s">
        <v>93</v>
      </c>
      <c r="S19" s="4">
        <v>13.59</v>
      </c>
      <c r="T19" s="4">
        <v>12.55</v>
      </c>
      <c r="U19" s="10">
        <v>1.47</v>
      </c>
      <c r="V19" s="10">
        <v>64520000</v>
      </c>
      <c r="W19" s="10">
        <v>7.81</v>
      </c>
      <c r="X19" s="10">
        <v>148000000</v>
      </c>
      <c r="Y19" s="10">
        <v>119000000</v>
      </c>
      <c r="Z19" s="4">
        <f t="shared" si="2"/>
        <v>8.1702617153949575</v>
      </c>
    </row>
    <row r="20" spans="1:26" x14ac:dyDescent="0.25">
      <c r="A20" s="7">
        <v>793</v>
      </c>
      <c r="B20" s="7" t="s">
        <v>25</v>
      </c>
      <c r="C20" s="7" t="s">
        <v>35</v>
      </c>
      <c r="D20" s="7" t="s">
        <v>34</v>
      </c>
      <c r="E20" s="7">
        <v>1</v>
      </c>
      <c r="F20" s="7" t="s">
        <v>20</v>
      </c>
      <c r="G20" s="7">
        <v>4.2</v>
      </c>
      <c r="H20" s="3" t="s">
        <v>17</v>
      </c>
      <c r="I20" s="7">
        <v>3</v>
      </c>
      <c r="J20" s="7">
        <v>3</v>
      </c>
      <c r="K20" s="7">
        <v>1</v>
      </c>
      <c r="L20" s="7">
        <f t="shared" si="0"/>
        <v>7</v>
      </c>
      <c r="M20" s="7">
        <f t="shared" si="1"/>
        <v>0.23333333333333334</v>
      </c>
      <c r="N20" s="7">
        <v>44</v>
      </c>
      <c r="O20" s="4" t="s">
        <v>94</v>
      </c>
      <c r="P20" s="4" t="s">
        <v>57</v>
      </c>
      <c r="Q20" s="4" t="s">
        <v>58</v>
      </c>
      <c r="R20" s="4" t="s">
        <v>95</v>
      </c>
      <c r="S20" s="4">
        <v>26.96</v>
      </c>
      <c r="T20" s="4">
        <v>27.51</v>
      </c>
      <c r="U20" s="10">
        <v>0.76800000000000002</v>
      </c>
      <c r="V20" s="10">
        <v>17030</v>
      </c>
      <c r="W20" s="10">
        <v>4.2309999999999999</v>
      </c>
      <c r="X20" s="10">
        <v>12900</v>
      </c>
      <c r="Y20" s="10">
        <v>5870</v>
      </c>
      <c r="Z20" s="4">
        <f t="shared" si="2"/>
        <v>4.1105897102992488</v>
      </c>
    </row>
    <row r="21" spans="1:26" x14ac:dyDescent="0.25">
      <c r="A21" s="7">
        <v>796</v>
      </c>
      <c r="B21" s="7" t="s">
        <v>25</v>
      </c>
      <c r="C21" s="7" t="s">
        <v>36</v>
      </c>
      <c r="D21" s="7" t="s">
        <v>34</v>
      </c>
      <c r="E21" s="7">
        <v>2</v>
      </c>
      <c r="F21" s="7" t="s">
        <v>20</v>
      </c>
      <c r="G21" s="7">
        <v>4.2</v>
      </c>
      <c r="H21" s="3" t="s">
        <v>17</v>
      </c>
      <c r="I21" s="7">
        <v>8</v>
      </c>
      <c r="J21" s="7">
        <v>3</v>
      </c>
      <c r="K21" s="7">
        <v>2</v>
      </c>
      <c r="L21" s="7">
        <f t="shared" si="0"/>
        <v>13</v>
      </c>
      <c r="M21" s="7">
        <f t="shared" si="1"/>
        <v>0.43333333333333335</v>
      </c>
      <c r="N21" s="7">
        <v>45</v>
      </c>
      <c r="O21" s="4" t="s">
        <v>96</v>
      </c>
      <c r="P21" s="4" t="s">
        <v>57</v>
      </c>
      <c r="Q21" s="4" t="s">
        <v>58</v>
      </c>
      <c r="R21" s="4" t="s">
        <v>97</v>
      </c>
      <c r="S21" s="4">
        <v>30.7</v>
      </c>
      <c r="T21" s="4">
        <v>29.85</v>
      </c>
      <c r="U21" s="10">
        <v>1.204</v>
      </c>
      <c r="V21" s="10">
        <v>1706</v>
      </c>
      <c r="W21" s="10">
        <v>3.2320000000000002</v>
      </c>
      <c r="X21" s="10">
        <v>3290</v>
      </c>
      <c r="Y21" s="10">
        <v>2240</v>
      </c>
      <c r="Z21" s="4">
        <f t="shared" si="2"/>
        <v>3.5171958979499744</v>
      </c>
    </row>
    <row r="22" spans="1:26" x14ac:dyDescent="0.25">
      <c r="A22" s="7">
        <v>799</v>
      </c>
      <c r="B22" s="7" t="s">
        <v>25</v>
      </c>
      <c r="C22" s="7" t="s">
        <v>35</v>
      </c>
      <c r="D22" s="7" t="s">
        <v>34</v>
      </c>
      <c r="E22" s="7">
        <v>1</v>
      </c>
      <c r="F22" s="7" t="s">
        <v>20</v>
      </c>
      <c r="G22" s="7">
        <v>4.2</v>
      </c>
      <c r="H22" s="3" t="s">
        <v>17</v>
      </c>
      <c r="I22" s="7">
        <v>1</v>
      </c>
      <c r="J22" s="7">
        <v>0</v>
      </c>
      <c r="K22" s="7">
        <v>2</v>
      </c>
      <c r="L22" s="7">
        <f t="shared" si="0"/>
        <v>3</v>
      </c>
      <c r="M22" s="7">
        <f t="shared" si="1"/>
        <v>0.1</v>
      </c>
      <c r="N22" s="7">
        <v>46</v>
      </c>
      <c r="O22" s="4" t="s">
        <v>98</v>
      </c>
      <c r="P22" s="4" t="s">
        <v>57</v>
      </c>
      <c r="Q22" s="4" t="s">
        <v>58</v>
      </c>
      <c r="R22" s="4" t="s">
        <v>99</v>
      </c>
      <c r="S22" s="4">
        <v>28.11</v>
      </c>
      <c r="T22" s="4">
        <v>27.74</v>
      </c>
      <c r="U22" s="10">
        <v>0.51900000000000002</v>
      </c>
      <c r="V22" s="10">
        <v>8403</v>
      </c>
      <c r="W22" s="10">
        <v>3.9239999999999999</v>
      </c>
      <c r="X22" s="10">
        <v>10800</v>
      </c>
      <c r="Y22" s="10">
        <v>3400</v>
      </c>
      <c r="Z22" s="4">
        <f t="shared" si="2"/>
        <v>4.0334237554869494</v>
      </c>
    </row>
    <row r="23" spans="1:26" x14ac:dyDescent="0.25">
      <c r="A23" s="7">
        <v>800</v>
      </c>
      <c r="B23" s="7" t="s">
        <v>25</v>
      </c>
      <c r="C23" s="7" t="s">
        <v>36</v>
      </c>
      <c r="D23" s="7" t="s">
        <v>34</v>
      </c>
      <c r="E23" s="7">
        <v>2</v>
      </c>
      <c r="F23" s="7" t="s">
        <v>20</v>
      </c>
      <c r="G23" s="7">
        <v>4.2</v>
      </c>
      <c r="H23" s="3" t="s">
        <v>17</v>
      </c>
      <c r="I23" s="7">
        <v>15</v>
      </c>
      <c r="J23" s="7">
        <v>0</v>
      </c>
      <c r="K23" s="7">
        <v>3</v>
      </c>
      <c r="L23" s="7">
        <f t="shared" si="0"/>
        <v>18</v>
      </c>
      <c r="M23" s="7">
        <f t="shared" si="1"/>
        <v>0.6</v>
      </c>
      <c r="N23" s="7">
        <v>47</v>
      </c>
      <c r="O23" s="4" t="s">
        <v>100</v>
      </c>
      <c r="P23" s="4" t="s">
        <v>57</v>
      </c>
      <c r="Q23" s="4" t="s">
        <v>58</v>
      </c>
      <c r="R23" s="4" t="s">
        <v>101</v>
      </c>
      <c r="S23" s="4">
        <v>27.42</v>
      </c>
      <c r="T23" s="4">
        <v>26.97</v>
      </c>
      <c r="U23" s="10">
        <v>0.625</v>
      </c>
      <c r="V23" s="10">
        <v>12880</v>
      </c>
      <c r="W23" s="10">
        <v>4.1100000000000003</v>
      </c>
      <c r="X23" s="10">
        <v>17500</v>
      </c>
      <c r="Y23" s="10">
        <v>6590</v>
      </c>
      <c r="Z23" s="4">
        <f t="shared" si="2"/>
        <v>4.2430380486862944</v>
      </c>
    </row>
    <row r="24" spans="1:26" x14ac:dyDescent="0.25">
      <c r="A24" s="7">
        <v>807</v>
      </c>
      <c r="B24" s="7" t="s">
        <v>25</v>
      </c>
      <c r="C24" s="7" t="s">
        <v>36</v>
      </c>
      <c r="D24" s="7" t="s">
        <v>34</v>
      </c>
      <c r="E24" s="7">
        <v>2</v>
      </c>
      <c r="F24" s="7" t="s">
        <v>20</v>
      </c>
      <c r="G24" s="7">
        <v>4.2</v>
      </c>
      <c r="H24" s="3" t="s">
        <v>17</v>
      </c>
      <c r="I24" s="7">
        <v>5</v>
      </c>
      <c r="J24" s="7">
        <v>4</v>
      </c>
      <c r="K24" s="7">
        <v>11</v>
      </c>
      <c r="L24" s="7">
        <f t="shared" si="0"/>
        <v>20</v>
      </c>
      <c r="M24" s="7">
        <f t="shared" si="1"/>
        <v>0.66666666666666663</v>
      </c>
      <c r="N24" s="7">
        <v>48</v>
      </c>
      <c r="O24" s="4" t="s">
        <v>102</v>
      </c>
      <c r="P24" s="4" t="s">
        <v>57</v>
      </c>
      <c r="Q24" s="4" t="s">
        <v>58</v>
      </c>
      <c r="R24" s="4" t="s">
        <v>103</v>
      </c>
      <c r="S24" s="4">
        <v>27.92</v>
      </c>
      <c r="T24" s="4">
        <v>28.23</v>
      </c>
      <c r="U24" s="10">
        <v>0.44400000000000001</v>
      </c>
      <c r="V24" s="10">
        <v>9454</v>
      </c>
      <c r="W24" s="10">
        <v>3.976</v>
      </c>
      <c r="X24" s="10">
        <v>7940</v>
      </c>
      <c r="Y24" s="10">
        <v>2150</v>
      </c>
      <c r="Z24" s="4">
        <f t="shared" si="2"/>
        <v>3.8998205024270964</v>
      </c>
    </row>
    <row r="25" spans="1:26" x14ac:dyDescent="0.25">
      <c r="A25" s="7">
        <v>811</v>
      </c>
      <c r="B25" s="7" t="s">
        <v>25</v>
      </c>
      <c r="C25" s="7" t="s">
        <v>36</v>
      </c>
      <c r="D25" s="7" t="s">
        <v>34</v>
      </c>
      <c r="E25" s="7">
        <v>2</v>
      </c>
      <c r="F25" s="7" t="s">
        <v>20</v>
      </c>
      <c r="G25" s="7">
        <v>4.2</v>
      </c>
      <c r="H25" s="3" t="s">
        <v>17</v>
      </c>
      <c r="I25" s="7">
        <v>9</v>
      </c>
      <c r="J25" s="7">
        <v>1</v>
      </c>
      <c r="K25" s="7">
        <v>4</v>
      </c>
      <c r="L25" s="7">
        <f t="shared" si="0"/>
        <v>14</v>
      </c>
      <c r="M25" s="7">
        <f t="shared" si="1"/>
        <v>0.46666666666666667</v>
      </c>
      <c r="N25" s="7">
        <v>49</v>
      </c>
      <c r="O25" s="4" t="s">
        <v>104</v>
      </c>
      <c r="P25" s="4" t="s">
        <v>57</v>
      </c>
      <c r="Q25" s="4" t="s">
        <v>58</v>
      </c>
      <c r="R25" s="4" t="s">
        <v>105</v>
      </c>
      <c r="S25" s="4">
        <v>15.22</v>
      </c>
      <c r="T25" s="4">
        <v>14.38</v>
      </c>
      <c r="U25" s="10">
        <v>1.1890000000000001</v>
      </c>
      <c r="V25" s="10">
        <v>23600000</v>
      </c>
      <c r="W25" s="10">
        <v>7.3730000000000002</v>
      </c>
      <c r="X25" s="10">
        <v>45100000</v>
      </c>
      <c r="Y25" s="10">
        <v>30300000</v>
      </c>
      <c r="Z25" s="4">
        <f t="shared" si="2"/>
        <v>7.6541765418779608</v>
      </c>
    </row>
  </sheetData>
  <sortState ref="A2:Z9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</vt:lpstr>
      <vt:lpstr>lipid and mass</vt:lpstr>
      <vt:lpstr>virus titer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2016-09-28T12:07:39Z</dcterms:modified>
</cp:coreProperties>
</file>