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"/>
    </mc:Choice>
  </mc:AlternateContent>
  <xr:revisionPtr revIDLastSave="0" documentId="13_ncr:1_{34963A06-0516-4B38-AC99-F58663E3E384}" xr6:coauthVersionLast="47" xr6:coauthVersionMax="47" xr10:uidLastSave="{00000000-0000-0000-0000-000000000000}"/>
  <bookViews>
    <workbookView xWindow="-110" yWindow="-110" windowWidth="19420" windowHeight="10300" tabRatio="707" xr2:uid="{3BE5A8ED-00D8-4324-ABE3-E7419DD987F3}"/>
  </bookViews>
  <sheets>
    <sheet name="main" sheetId="1" r:id="rId1"/>
    <sheet name="Item_Long" sheetId="13" r:id="rId2"/>
    <sheet name="Item_wide" sheetId="14" r:id="rId3"/>
    <sheet name="Name_long" sheetId="9" r:id="rId4"/>
    <sheet name="Name_wide" sheetId="11" r:id="rId5"/>
    <sheet name="RoleN_wide" sheetId="12" r:id="rId6"/>
    <sheet name="Warm-Up" sheetId="10" r:id="rId7"/>
    <sheet name="list1" sheetId="3" r:id="rId8"/>
    <sheet name="list2" sheetId="4" r:id="rId9"/>
    <sheet name="list3" sheetId="6" r:id="rId10"/>
    <sheet name="list4" sheetId="5" r:id="rId11"/>
    <sheet name="list5" sheetId="7" r:id="rId12"/>
    <sheet name="list6" sheetId="8" r:id="rId13"/>
    <sheet name="Latin Squares" sheetId="2" r:id="rId14"/>
  </sheets>
  <definedNames>
    <definedName name="_xlnm._FilterDatabase" localSheetId="0" hidden="1">main!$A$1:$AI$238</definedName>
    <definedName name="_xlnm._FilterDatabase" localSheetId="3" hidden="1">Name_long!$A$1:$I$144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6" i="1" l="1"/>
  <c r="BF7" i="1"/>
  <c r="BF8" i="1"/>
  <c r="BF9" i="1"/>
  <c r="BF10" i="1"/>
  <c r="BF11" i="1"/>
  <c r="BF12" i="1"/>
  <c r="BF13" i="1"/>
  <c r="BF14" i="1"/>
  <c r="BF15" i="1"/>
  <c r="BF16" i="1"/>
  <c r="BF17" i="1"/>
  <c r="BG17" i="1" s="1"/>
  <c r="BF18" i="1"/>
  <c r="BG18" i="1" s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G33" i="1" s="1"/>
  <c r="BF34" i="1"/>
  <c r="BG34" i="1" s="1"/>
  <c r="BF35" i="1"/>
  <c r="BF36" i="1"/>
  <c r="BF37" i="1"/>
  <c r="BF38" i="1"/>
  <c r="BF39" i="1"/>
  <c r="BF40" i="1"/>
  <c r="BF41" i="1"/>
  <c r="BF42" i="1"/>
  <c r="BG42" i="1" s="1"/>
  <c r="BF43" i="1"/>
  <c r="BF44" i="1"/>
  <c r="BF45" i="1"/>
  <c r="BF46" i="1"/>
  <c r="BG46" i="1" s="1"/>
  <c r="BF47" i="1"/>
  <c r="BF48" i="1"/>
  <c r="BF49" i="1"/>
  <c r="BG49" i="1" s="1"/>
  <c r="BF50" i="1"/>
  <c r="BG50" i="1" s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G65" i="1" s="1"/>
  <c r="BF66" i="1"/>
  <c r="BG66" i="1" s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G78" i="1" s="1"/>
  <c r="BF79" i="1"/>
  <c r="BF80" i="1"/>
  <c r="BF81" i="1"/>
  <c r="BG81" i="1" s="1"/>
  <c r="BF82" i="1"/>
  <c r="BG82" i="1" s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G97" i="1" s="1"/>
  <c r="BF98" i="1"/>
  <c r="BG98" i="1" s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G113" i="1" s="1"/>
  <c r="BF114" i="1"/>
  <c r="BG114" i="1" s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5" i="1"/>
  <c r="BG14" i="1"/>
  <c r="BG126" i="1"/>
  <c r="BG129" i="1"/>
  <c r="BG130" i="1"/>
  <c r="BF4" i="1"/>
  <c r="BF3" i="1"/>
  <c r="BF2" i="1"/>
  <c r="BG26" i="1"/>
  <c r="BG110" i="1"/>
  <c r="BG41" i="1"/>
  <c r="BG74" i="1"/>
  <c r="BG58" i="1"/>
  <c r="BG73" i="1"/>
  <c r="BG89" i="1"/>
  <c r="BG90" i="1"/>
  <c r="BG118" i="1"/>
  <c r="BE2" i="1"/>
  <c r="BE3" i="1"/>
  <c r="BG3" i="1" s="1"/>
  <c r="BK3" i="1" s="1"/>
  <c r="BE4" i="1"/>
  <c r="BE5" i="1"/>
  <c r="BE6" i="1"/>
  <c r="BE7" i="1"/>
  <c r="BG7" i="1" s="1"/>
  <c r="BK7" i="1" s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G23" i="1" s="1"/>
  <c r="BK23" i="1" s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G38" i="1"/>
  <c r="BE39" i="1"/>
  <c r="BG39" i="1" s="1"/>
  <c r="BK39" i="1" s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G54" i="1"/>
  <c r="BE55" i="1"/>
  <c r="BE56" i="1"/>
  <c r="BG56" i="1" s="1"/>
  <c r="BE57" i="1"/>
  <c r="BG57" i="1"/>
  <c r="BE58" i="1"/>
  <c r="BE59" i="1"/>
  <c r="BG59" i="1" s="1"/>
  <c r="BK59" i="1" s="1"/>
  <c r="BE60" i="1"/>
  <c r="BG60" i="1" s="1"/>
  <c r="BE61" i="1"/>
  <c r="BG61" i="1" s="1"/>
  <c r="BE62" i="1"/>
  <c r="BE63" i="1"/>
  <c r="BE64" i="1"/>
  <c r="BE65" i="1"/>
  <c r="BE66" i="1"/>
  <c r="BE67" i="1"/>
  <c r="BE68" i="1"/>
  <c r="BE69" i="1"/>
  <c r="BE70" i="1"/>
  <c r="BE71" i="1"/>
  <c r="BG71" i="1" s="1"/>
  <c r="BE72" i="1"/>
  <c r="BG72" i="1" s="1"/>
  <c r="BE73" i="1"/>
  <c r="BE74" i="1"/>
  <c r="BE75" i="1"/>
  <c r="BG75" i="1" s="1"/>
  <c r="BK75" i="1" s="1"/>
  <c r="BE76" i="1"/>
  <c r="BG76" i="1" s="1"/>
  <c r="BE77" i="1"/>
  <c r="BE78" i="1"/>
  <c r="BE79" i="1"/>
  <c r="BE80" i="1"/>
  <c r="BE81" i="1"/>
  <c r="BE82" i="1"/>
  <c r="BE83" i="1"/>
  <c r="BE84" i="1"/>
  <c r="BE85" i="1"/>
  <c r="BE86" i="1"/>
  <c r="BG86" i="1"/>
  <c r="BE87" i="1"/>
  <c r="BE88" i="1"/>
  <c r="BG88" i="1" s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G104" i="1" s="1"/>
  <c r="BE105" i="1"/>
  <c r="BG105" i="1"/>
  <c r="BE106" i="1"/>
  <c r="BG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G120" i="1" s="1"/>
  <c r="BE121" i="1"/>
  <c r="BE122" i="1"/>
  <c r="BG122" i="1"/>
  <c r="BE123" i="1"/>
  <c r="BE124" i="1"/>
  <c r="BE125" i="1"/>
  <c r="BE126" i="1"/>
  <c r="BE127" i="1"/>
  <c r="BE128" i="1"/>
  <c r="BE129" i="1"/>
  <c r="BE130" i="1"/>
  <c r="BE131" i="1"/>
  <c r="BG25" i="1"/>
  <c r="BG94" i="1"/>
  <c r="BG121" i="1"/>
  <c r="BG22" i="1"/>
  <c r="BG30" i="1"/>
  <c r="BG62" i="1"/>
  <c r="BG70" i="1"/>
  <c r="BG102" i="1"/>
  <c r="BJ67" i="1"/>
  <c r="BJ13" i="1"/>
  <c r="BK41" i="1"/>
  <c r="BK6" i="1"/>
  <c r="BK8" i="1"/>
  <c r="BK9" i="1"/>
  <c r="BK11" i="1"/>
  <c r="BK14" i="1"/>
  <c r="BK16" i="1"/>
  <c r="BK19" i="1"/>
  <c r="BK20" i="1"/>
  <c r="BK21" i="1"/>
  <c r="BK22" i="1"/>
  <c r="BK25" i="1"/>
  <c r="BK27" i="1"/>
  <c r="BK29" i="1"/>
  <c r="BK31" i="1"/>
  <c r="BK32" i="1"/>
  <c r="BK33" i="1"/>
  <c r="BK36" i="1"/>
  <c r="BK40" i="1"/>
  <c r="BK43" i="1"/>
  <c r="BK44" i="1"/>
  <c r="BK45" i="1"/>
  <c r="BK46" i="1"/>
  <c r="BK47" i="1"/>
  <c r="BK52" i="1"/>
  <c r="BK54" i="1"/>
  <c r="BK55" i="1"/>
  <c r="BK56" i="1"/>
  <c r="BK57" i="1"/>
  <c r="BK60" i="1"/>
  <c r="BK65" i="1"/>
  <c r="BK67" i="1"/>
  <c r="BK68" i="1"/>
  <c r="BK69" i="1"/>
  <c r="BK73" i="1"/>
  <c r="BK76" i="1"/>
  <c r="BK81" i="1"/>
  <c r="BK83" i="1"/>
  <c r="BK84" i="1"/>
  <c r="BK86" i="1"/>
  <c r="BK87" i="1"/>
  <c r="BK89" i="1"/>
  <c r="BK90" i="1"/>
  <c r="BK91" i="1"/>
  <c r="BK92" i="1"/>
  <c r="BK94" i="1"/>
  <c r="BK97" i="1"/>
  <c r="BK100" i="1"/>
  <c r="BK101" i="1"/>
  <c r="BK104" i="1"/>
  <c r="BK105" i="1"/>
  <c r="BK107" i="1"/>
  <c r="BK108" i="1"/>
  <c r="BK109" i="1"/>
  <c r="BK113" i="1"/>
  <c r="BK117" i="1"/>
  <c r="BK119" i="1"/>
  <c r="BK120" i="1"/>
  <c r="BK122" i="1"/>
  <c r="BK123" i="1"/>
  <c r="BK124" i="1"/>
  <c r="BK126" i="1"/>
  <c r="BK127" i="1"/>
  <c r="BK128" i="1"/>
  <c r="BK130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J3" i="1"/>
  <c r="BJ4" i="1"/>
  <c r="BJ5" i="1"/>
  <c r="BJ7" i="1"/>
  <c r="BJ11" i="1"/>
  <c r="BJ12" i="1"/>
  <c r="BJ15" i="1"/>
  <c r="BJ17" i="1"/>
  <c r="BJ23" i="1"/>
  <c r="BJ24" i="1"/>
  <c r="BJ27" i="1"/>
  <c r="BJ28" i="1"/>
  <c r="BJ34" i="1"/>
  <c r="BJ35" i="1"/>
  <c r="BJ37" i="1"/>
  <c r="BJ38" i="1"/>
  <c r="BJ39" i="1"/>
  <c r="BJ42" i="1"/>
  <c r="BJ47" i="1"/>
  <c r="BJ48" i="1"/>
  <c r="BJ49" i="1"/>
  <c r="BJ51" i="1"/>
  <c r="BJ53" i="1"/>
  <c r="BJ55" i="1"/>
  <c r="BJ58" i="1"/>
  <c r="BJ59" i="1"/>
  <c r="BJ61" i="1"/>
  <c r="BJ62" i="1"/>
  <c r="BJ63" i="1"/>
  <c r="BJ64" i="1"/>
  <c r="BJ70" i="1"/>
  <c r="BJ71" i="1"/>
  <c r="BJ72" i="1"/>
  <c r="BJ74" i="1"/>
  <c r="BJ75" i="1"/>
  <c r="BJ77" i="1"/>
  <c r="BJ78" i="1"/>
  <c r="BJ79" i="1"/>
  <c r="BJ80" i="1"/>
  <c r="BJ82" i="1"/>
  <c r="BJ85" i="1"/>
  <c r="BJ88" i="1"/>
  <c r="BJ93" i="1"/>
  <c r="BJ95" i="1"/>
  <c r="BJ96" i="1"/>
  <c r="BJ98" i="1"/>
  <c r="BJ99" i="1"/>
  <c r="BJ103" i="1"/>
  <c r="BJ106" i="1"/>
  <c r="BJ111" i="1"/>
  <c r="BJ112" i="1"/>
  <c r="BJ114" i="1"/>
  <c r="BJ115" i="1"/>
  <c r="BJ116" i="1"/>
  <c r="BJ121" i="1"/>
  <c r="BJ125" i="1"/>
  <c r="BJ129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" i="1"/>
  <c r="BH118" i="1"/>
  <c r="BK118" i="1" s="1"/>
  <c r="BH30" i="1"/>
  <c r="BK30" i="1" s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N2" i="1"/>
  <c r="D3" i="1"/>
  <c r="D4" i="1"/>
  <c r="D5" i="1"/>
  <c r="D6" i="1"/>
  <c r="D7" i="1"/>
  <c r="D8" i="1"/>
  <c r="D9" i="1"/>
  <c r="D10" i="1"/>
  <c r="BH10" i="1" s="1"/>
  <c r="BJ10" i="1" s="1"/>
  <c r="D11" i="1"/>
  <c r="D12" i="1"/>
  <c r="D13" i="1"/>
  <c r="D14" i="1"/>
  <c r="D15" i="1"/>
  <c r="D16" i="1"/>
  <c r="D17" i="1"/>
  <c r="D18" i="1"/>
  <c r="BH18" i="1" s="1"/>
  <c r="BK18" i="1" s="1"/>
  <c r="D19" i="1"/>
  <c r="D20" i="1"/>
  <c r="D21" i="1"/>
  <c r="D22" i="1"/>
  <c r="D23" i="1"/>
  <c r="D24" i="1"/>
  <c r="D25" i="1"/>
  <c r="D26" i="1"/>
  <c r="BH26" i="1" s="1"/>
  <c r="BJ26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BH50" i="1" s="1"/>
  <c r="BK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BH66" i="1" s="1"/>
  <c r="BK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H102" i="1" s="1"/>
  <c r="BK102" i="1" s="1"/>
  <c r="D103" i="1"/>
  <c r="D104" i="1"/>
  <c r="D105" i="1"/>
  <c r="D106" i="1"/>
  <c r="D107" i="1"/>
  <c r="D108" i="1"/>
  <c r="D109" i="1"/>
  <c r="D110" i="1"/>
  <c r="BH110" i="1" s="1"/>
  <c r="BJ110" i="1" s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BG24" i="1" l="1"/>
  <c r="BG117" i="1"/>
  <c r="BG101" i="1"/>
  <c r="BG69" i="1"/>
  <c r="BG53" i="1"/>
  <c r="BG37" i="1"/>
  <c r="BG21" i="1"/>
  <c r="BG85" i="1"/>
  <c r="BG64" i="1"/>
  <c r="BG108" i="1"/>
  <c r="BG63" i="1"/>
  <c r="BK63" i="1" s="1"/>
  <c r="BG51" i="1"/>
  <c r="BK51" i="1" s="1"/>
  <c r="BG100" i="1"/>
  <c r="BG112" i="1"/>
  <c r="BG99" i="1"/>
  <c r="BK99" i="1" s="1"/>
  <c r="BG111" i="1"/>
  <c r="BK111" i="1" s="1"/>
  <c r="BG125" i="1"/>
  <c r="BG13" i="1"/>
  <c r="BG124" i="1"/>
  <c r="BG123" i="1"/>
  <c r="BG109" i="1"/>
  <c r="BG40" i="1"/>
  <c r="BG84" i="1"/>
  <c r="BG48" i="1"/>
  <c r="BG36" i="1"/>
  <c r="BG96" i="1"/>
  <c r="BG35" i="1"/>
  <c r="BK35" i="1" s="1"/>
  <c r="BG19" i="1"/>
  <c r="BJ19" i="1" s="1"/>
  <c r="BG68" i="1"/>
  <c r="BG116" i="1"/>
  <c r="BG80" i="1"/>
  <c r="BG43" i="1"/>
  <c r="BJ43" i="1" s="1"/>
  <c r="BG32" i="1"/>
  <c r="BG31" i="1"/>
  <c r="BJ31" i="1" s="1"/>
  <c r="BG128" i="1"/>
  <c r="BG45" i="1"/>
  <c r="BG91" i="1"/>
  <c r="BJ91" i="1" s="1"/>
  <c r="BG115" i="1"/>
  <c r="BK115" i="1" s="1"/>
  <c r="BG79" i="1"/>
  <c r="BK79" i="1" s="1"/>
  <c r="BG127" i="1"/>
  <c r="BJ127" i="1" s="1"/>
  <c r="BG29" i="1"/>
  <c r="BG16" i="1"/>
  <c r="BG83" i="1"/>
  <c r="BJ83" i="1" s="1"/>
  <c r="BG20" i="1"/>
  <c r="BG93" i="1"/>
  <c r="BG92" i="1"/>
  <c r="BG44" i="1"/>
  <c r="BG77" i="1"/>
  <c r="BG52" i="1"/>
  <c r="BG28" i="1"/>
  <c r="BG15" i="1"/>
  <c r="BK15" i="1" s="1"/>
  <c r="BJ123" i="1"/>
  <c r="BK71" i="1"/>
  <c r="BJ86" i="1"/>
  <c r="BK70" i="1"/>
  <c r="BJ54" i="1"/>
  <c r="BK38" i="1"/>
  <c r="BJ22" i="1"/>
  <c r="BG6" i="1"/>
  <c r="BJ6" i="1" s="1"/>
  <c r="BJ126" i="1"/>
  <c r="BJ94" i="1"/>
  <c r="BK78" i="1"/>
  <c r="BK62" i="1"/>
  <c r="BJ46" i="1"/>
  <c r="BJ14" i="1"/>
  <c r="BK82" i="1"/>
  <c r="BK34" i="1"/>
  <c r="BJ130" i="1"/>
  <c r="BK114" i="1"/>
  <c r="BK98" i="1"/>
  <c r="BJ122" i="1"/>
  <c r="BK42" i="1"/>
  <c r="BK106" i="1"/>
  <c r="BJ90" i="1"/>
  <c r="BK74" i="1"/>
  <c r="BK58" i="1"/>
  <c r="BG2" i="1"/>
  <c r="BK2" i="1" s="1"/>
  <c r="M132" i="1"/>
  <c r="M133" i="1"/>
  <c r="C134" i="1"/>
  <c r="L134" i="1"/>
  <c r="M134" i="1"/>
  <c r="C135" i="1"/>
  <c r="L135" i="1"/>
  <c r="M135" i="1"/>
  <c r="C136" i="1"/>
  <c r="L136" i="1"/>
  <c r="M136" i="1"/>
  <c r="C137" i="1"/>
  <c r="L137" i="1"/>
  <c r="M137" i="1"/>
  <c r="C138" i="1"/>
  <c r="L138" i="1"/>
  <c r="M138" i="1"/>
  <c r="C139" i="1"/>
  <c r="L139" i="1"/>
  <c r="M139" i="1"/>
  <c r="C140" i="1"/>
  <c r="L140" i="1"/>
  <c r="M140" i="1"/>
  <c r="C141" i="1"/>
  <c r="L141" i="1"/>
  <c r="M141" i="1"/>
  <c r="C142" i="1"/>
  <c r="L142" i="1"/>
  <c r="M142" i="1"/>
  <c r="C143" i="1"/>
  <c r="L143" i="1"/>
  <c r="M143" i="1"/>
  <c r="C144" i="1"/>
  <c r="L144" i="1"/>
  <c r="M144" i="1"/>
  <c r="C145" i="1"/>
  <c r="L145" i="1"/>
  <c r="M145" i="1"/>
  <c r="C146" i="1"/>
  <c r="L146" i="1"/>
  <c r="M146" i="1"/>
  <c r="C147" i="1"/>
  <c r="L147" i="1"/>
  <c r="M147" i="1"/>
  <c r="C148" i="1"/>
  <c r="L148" i="1"/>
  <c r="M148" i="1"/>
  <c r="C149" i="1"/>
  <c r="B149" i="1" s="1"/>
  <c r="L149" i="1"/>
  <c r="M149" i="1"/>
  <c r="C150" i="1"/>
  <c r="L150" i="1"/>
  <c r="M150" i="1"/>
  <c r="C151" i="1"/>
  <c r="L151" i="1"/>
  <c r="M151" i="1"/>
  <c r="C152" i="1"/>
  <c r="L152" i="1"/>
  <c r="M152" i="1"/>
  <c r="C153" i="1"/>
  <c r="L153" i="1"/>
  <c r="M153" i="1"/>
  <c r="C154" i="1"/>
  <c r="L154" i="1"/>
  <c r="M154" i="1"/>
  <c r="C155" i="1"/>
  <c r="L155" i="1"/>
  <c r="M155" i="1"/>
  <c r="C156" i="1"/>
  <c r="L156" i="1"/>
  <c r="M156" i="1"/>
  <c r="C157" i="1"/>
  <c r="L157" i="1"/>
  <c r="M157" i="1"/>
  <c r="C158" i="1"/>
  <c r="L158" i="1"/>
  <c r="M158" i="1"/>
  <c r="C159" i="1"/>
  <c r="L159" i="1"/>
  <c r="M159" i="1"/>
  <c r="C160" i="1"/>
  <c r="L160" i="1"/>
  <c r="M160" i="1"/>
  <c r="C161" i="1"/>
  <c r="L161" i="1"/>
  <c r="M161" i="1"/>
  <c r="C162" i="1"/>
  <c r="L162" i="1"/>
  <c r="M162" i="1"/>
  <c r="C163" i="1"/>
  <c r="L163" i="1"/>
  <c r="M163" i="1"/>
  <c r="C164" i="1"/>
  <c r="L164" i="1"/>
  <c r="M164" i="1"/>
  <c r="C165" i="1"/>
  <c r="B165" i="1" s="1"/>
  <c r="L165" i="1"/>
  <c r="M165" i="1"/>
  <c r="C166" i="1"/>
  <c r="L166" i="1"/>
  <c r="M166" i="1"/>
  <c r="C167" i="1"/>
  <c r="L167" i="1"/>
  <c r="M167" i="1"/>
  <c r="C168" i="1"/>
  <c r="L168" i="1"/>
  <c r="M168" i="1"/>
  <c r="C169" i="1"/>
  <c r="L169" i="1"/>
  <c r="M169" i="1"/>
  <c r="C170" i="1"/>
  <c r="L170" i="1"/>
  <c r="M170" i="1"/>
  <c r="C171" i="1"/>
  <c r="L171" i="1"/>
  <c r="M171" i="1"/>
  <c r="C172" i="1"/>
  <c r="L172" i="1"/>
  <c r="M172" i="1"/>
  <c r="C173" i="1"/>
  <c r="L173" i="1"/>
  <c r="M173" i="1"/>
  <c r="C174" i="1"/>
  <c r="L174" i="1"/>
  <c r="M174" i="1"/>
  <c r="C175" i="1"/>
  <c r="L175" i="1"/>
  <c r="M175" i="1"/>
  <c r="C176" i="1"/>
  <c r="L176" i="1"/>
  <c r="M176" i="1"/>
  <c r="C177" i="1"/>
  <c r="L177" i="1"/>
  <c r="M177" i="1"/>
  <c r="C178" i="1"/>
  <c r="L178" i="1"/>
  <c r="M178" i="1"/>
  <c r="C179" i="1"/>
  <c r="L179" i="1"/>
  <c r="M179" i="1"/>
  <c r="C180" i="1"/>
  <c r="L180" i="1"/>
  <c r="M180" i="1"/>
  <c r="C181" i="1"/>
  <c r="B181" i="1" s="1"/>
  <c r="L181" i="1"/>
  <c r="M181" i="1"/>
  <c r="C182" i="1"/>
  <c r="L182" i="1"/>
  <c r="M182" i="1"/>
  <c r="C183" i="1"/>
  <c r="L183" i="1"/>
  <c r="M183" i="1"/>
  <c r="C184" i="1"/>
  <c r="L184" i="1"/>
  <c r="M184" i="1"/>
  <c r="C185" i="1"/>
  <c r="L185" i="1"/>
  <c r="M185" i="1"/>
  <c r="C186" i="1"/>
  <c r="L186" i="1"/>
  <c r="M186" i="1"/>
  <c r="C187" i="1"/>
  <c r="L187" i="1"/>
  <c r="M187" i="1"/>
  <c r="C188" i="1"/>
  <c r="L188" i="1"/>
  <c r="M188" i="1"/>
  <c r="C189" i="1"/>
  <c r="M189" i="1"/>
  <c r="C190" i="1"/>
  <c r="M190" i="1"/>
  <c r="C191" i="1"/>
  <c r="M191" i="1"/>
  <c r="C192" i="1"/>
  <c r="M192" i="1"/>
  <c r="C193" i="1"/>
  <c r="M193" i="1"/>
  <c r="C194" i="1"/>
  <c r="M194" i="1"/>
  <c r="C195" i="1"/>
  <c r="M195" i="1"/>
  <c r="C196" i="1"/>
  <c r="M196" i="1"/>
  <c r="C197" i="1"/>
  <c r="M197" i="1"/>
  <c r="C198" i="1"/>
  <c r="M198" i="1"/>
  <c r="C199" i="1"/>
  <c r="M199" i="1"/>
  <c r="C200" i="1"/>
  <c r="M200" i="1"/>
  <c r="C201" i="1"/>
  <c r="M201" i="1"/>
  <c r="C202" i="1"/>
  <c r="M202" i="1"/>
  <c r="C203" i="1"/>
  <c r="M203" i="1"/>
  <c r="C204" i="1"/>
  <c r="M204" i="1"/>
  <c r="C205" i="1"/>
  <c r="M205" i="1"/>
  <c r="C206" i="1"/>
  <c r="M206" i="1"/>
  <c r="C207" i="1"/>
  <c r="M207" i="1"/>
  <c r="C208" i="1"/>
  <c r="M208" i="1"/>
  <c r="C209" i="1"/>
  <c r="M209" i="1"/>
  <c r="C210" i="1"/>
  <c r="M210" i="1"/>
  <c r="C211" i="1"/>
  <c r="M211" i="1"/>
  <c r="C212" i="1"/>
  <c r="M212" i="1"/>
  <c r="C213" i="1"/>
  <c r="M213" i="1"/>
  <c r="C214" i="1"/>
  <c r="M214" i="1"/>
  <c r="C215" i="1"/>
  <c r="M215" i="1"/>
  <c r="C216" i="1"/>
  <c r="M216" i="1"/>
  <c r="C217" i="1"/>
  <c r="M217" i="1"/>
  <c r="C218" i="1"/>
  <c r="M218" i="1"/>
  <c r="C219" i="1"/>
  <c r="M219" i="1"/>
  <c r="C220" i="1"/>
  <c r="M220" i="1"/>
  <c r="C221" i="1"/>
  <c r="M221" i="1"/>
  <c r="C222" i="1"/>
  <c r="M222" i="1"/>
  <c r="C223" i="1"/>
  <c r="M223" i="1"/>
  <c r="C224" i="1"/>
  <c r="M224" i="1"/>
  <c r="C225" i="1"/>
  <c r="M225" i="1"/>
  <c r="C226" i="1"/>
  <c r="M226" i="1"/>
  <c r="C227" i="1"/>
  <c r="M227" i="1"/>
  <c r="C228" i="1"/>
  <c r="M228" i="1"/>
  <c r="C229" i="1"/>
  <c r="M229" i="1"/>
  <c r="C230" i="1"/>
  <c r="M230" i="1"/>
  <c r="C231" i="1"/>
  <c r="M231" i="1"/>
  <c r="C232" i="1"/>
  <c r="M232" i="1"/>
  <c r="C233" i="1"/>
  <c r="M233" i="1"/>
  <c r="C234" i="1"/>
  <c r="M234" i="1"/>
  <c r="C235" i="1"/>
  <c r="M235" i="1"/>
  <c r="C236" i="1"/>
  <c r="M236" i="1"/>
  <c r="C237" i="1"/>
  <c r="M237" i="1"/>
  <c r="C238" i="1"/>
  <c r="M2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AY17" i="1"/>
  <c r="BP18" i="1"/>
  <c r="AY32" i="1"/>
  <c r="BP33" i="1"/>
  <c r="BQ34" i="1"/>
  <c r="AY49" i="1"/>
  <c r="BQ64" i="1"/>
  <c r="BP66" i="1"/>
  <c r="BL69" i="1"/>
  <c r="BM70" i="1"/>
  <c r="AY71" i="1"/>
  <c r="BC71" i="1" s="1"/>
  <c r="BP75" i="1"/>
  <c r="BP80" i="1"/>
  <c r="BN81" i="1"/>
  <c r="BQ82" i="1"/>
  <c r="BL85" i="1"/>
  <c r="BL87" i="1"/>
  <c r="BP91" i="1"/>
  <c r="BP96" i="1"/>
  <c r="BP97" i="1"/>
  <c r="BP98" i="1"/>
  <c r="BL101" i="1"/>
  <c r="AY103" i="1"/>
  <c r="BC103" i="1" s="1"/>
  <c r="BK103" i="1" s="1"/>
  <c r="BP113" i="1"/>
  <c r="BP114" i="1"/>
  <c r="AY116" i="1"/>
  <c r="BL117" i="1"/>
  <c r="BN119" i="1"/>
  <c r="BM121" i="1"/>
  <c r="BL128" i="1"/>
  <c r="BP130" i="1"/>
  <c r="BQ57" i="1"/>
  <c r="BQ58" i="1"/>
  <c r="BQ59" i="1"/>
  <c r="BQ61" i="1"/>
  <c r="BQ62" i="1"/>
  <c r="BQ63" i="1"/>
  <c r="BQ65" i="1"/>
  <c r="BQ66" i="1"/>
  <c r="BQ69" i="1"/>
  <c r="BQ70" i="1"/>
  <c r="BQ71" i="1"/>
  <c r="BQ72" i="1"/>
  <c r="BQ74" i="1"/>
  <c r="BQ75" i="1"/>
  <c r="BQ76" i="1"/>
  <c r="BQ77" i="1"/>
  <c r="BQ79" i="1"/>
  <c r="BQ80" i="1"/>
  <c r="BQ83" i="1"/>
  <c r="BQ84" i="1"/>
  <c r="BQ85" i="1"/>
  <c r="BQ86" i="1"/>
  <c r="BQ87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4" i="1"/>
  <c r="BQ105" i="1"/>
  <c r="BQ106" i="1"/>
  <c r="BQ107" i="1"/>
  <c r="BQ108" i="1"/>
  <c r="BQ109" i="1"/>
  <c r="BQ111" i="1"/>
  <c r="BQ112" i="1"/>
  <c r="BQ113" i="1"/>
  <c r="BQ114" i="1"/>
  <c r="BQ115" i="1"/>
  <c r="BQ116" i="1"/>
  <c r="BQ117" i="1"/>
  <c r="BQ118" i="1"/>
  <c r="BQ120" i="1"/>
  <c r="BQ121" i="1"/>
  <c r="BQ122" i="1"/>
  <c r="BQ123" i="1"/>
  <c r="BQ124" i="1"/>
  <c r="BQ125" i="1"/>
  <c r="BQ126" i="1"/>
  <c r="BQ128" i="1"/>
  <c r="BQ129" i="1"/>
  <c r="BQ130" i="1"/>
  <c r="BQ131" i="1"/>
  <c r="BP60" i="1"/>
  <c r="BP64" i="1"/>
  <c r="BP67" i="1"/>
  <c r="BP68" i="1"/>
  <c r="BP73" i="1"/>
  <c r="BP78" i="1"/>
  <c r="BP81" i="1"/>
  <c r="BP82" i="1"/>
  <c r="BP88" i="1"/>
  <c r="BP103" i="1"/>
  <c r="BP107" i="1"/>
  <c r="BP110" i="1"/>
  <c r="BP119" i="1"/>
  <c r="BP123" i="1"/>
  <c r="BP127" i="1"/>
  <c r="BL57" i="1"/>
  <c r="BL58" i="1"/>
  <c r="BL59" i="1"/>
  <c r="BL61" i="1"/>
  <c r="BL62" i="1"/>
  <c r="BL64" i="1"/>
  <c r="BL68" i="1"/>
  <c r="BL70" i="1"/>
  <c r="BL71" i="1"/>
  <c r="BL74" i="1"/>
  <c r="BL75" i="1"/>
  <c r="BL81" i="1"/>
  <c r="BL82" i="1"/>
  <c r="BL84" i="1"/>
  <c r="BL86" i="1"/>
  <c r="BL89" i="1"/>
  <c r="BL91" i="1"/>
  <c r="BL93" i="1"/>
  <c r="BL94" i="1"/>
  <c r="BL96" i="1"/>
  <c r="BL97" i="1"/>
  <c r="BL98" i="1"/>
  <c r="BL100" i="1"/>
  <c r="BL102" i="1"/>
  <c r="BL103" i="1"/>
  <c r="BL106" i="1"/>
  <c r="BL107" i="1"/>
  <c r="BL108" i="1"/>
  <c r="BL112" i="1"/>
  <c r="BL114" i="1"/>
  <c r="BL116" i="1"/>
  <c r="BL118" i="1"/>
  <c r="BL119" i="1"/>
  <c r="BL120" i="1"/>
  <c r="BL121" i="1"/>
  <c r="BL124" i="1"/>
  <c r="BL127" i="1"/>
  <c r="BM58" i="1"/>
  <c r="BM59" i="1"/>
  <c r="BM60" i="1"/>
  <c r="BM61" i="1"/>
  <c r="BM63" i="1"/>
  <c r="BM65" i="1"/>
  <c r="BM66" i="1"/>
  <c r="BM67" i="1"/>
  <c r="BM69" i="1"/>
  <c r="BM71" i="1"/>
  <c r="BM72" i="1"/>
  <c r="BM73" i="1"/>
  <c r="BM76" i="1"/>
  <c r="BM77" i="1"/>
  <c r="BM78" i="1"/>
  <c r="BM79" i="1"/>
  <c r="BM80" i="1"/>
  <c r="BM81" i="1"/>
  <c r="BM83" i="1"/>
  <c r="BM85" i="1"/>
  <c r="BM86" i="1"/>
  <c r="BM87" i="1"/>
  <c r="BM88" i="1"/>
  <c r="BM89" i="1"/>
  <c r="BM90" i="1"/>
  <c r="BM92" i="1"/>
  <c r="BM94" i="1"/>
  <c r="BM95" i="1"/>
  <c r="BM97" i="1"/>
  <c r="BM98" i="1"/>
  <c r="BM99" i="1"/>
  <c r="BM100" i="1"/>
  <c r="BM101" i="1"/>
  <c r="BM102" i="1"/>
  <c r="BM104" i="1"/>
  <c r="BM105" i="1"/>
  <c r="BM106" i="1"/>
  <c r="BM109" i="1"/>
  <c r="BM110" i="1"/>
  <c r="BM111" i="1"/>
  <c r="BM113" i="1"/>
  <c r="BM114" i="1"/>
  <c r="BM115" i="1"/>
  <c r="BM117" i="1"/>
  <c r="BM118" i="1"/>
  <c r="BM119" i="1"/>
  <c r="BM120" i="1"/>
  <c r="BM122" i="1"/>
  <c r="BM123" i="1"/>
  <c r="BM124" i="1"/>
  <c r="BM125" i="1"/>
  <c r="BM126" i="1"/>
  <c r="BM127" i="1"/>
  <c r="BM128" i="1"/>
  <c r="BM129" i="1"/>
  <c r="BM130" i="1"/>
  <c r="BM131" i="1"/>
  <c r="BN56" i="1"/>
  <c r="BN57" i="1"/>
  <c r="BN60" i="1"/>
  <c r="BN62" i="1"/>
  <c r="BN63" i="1"/>
  <c r="BN64" i="1"/>
  <c r="BN65" i="1"/>
  <c r="BN66" i="1"/>
  <c r="BN67" i="1"/>
  <c r="BN68" i="1"/>
  <c r="BN69" i="1"/>
  <c r="BN70" i="1"/>
  <c r="BN72" i="1"/>
  <c r="BN73" i="1"/>
  <c r="BN74" i="1"/>
  <c r="BN75" i="1"/>
  <c r="BN76" i="1"/>
  <c r="BN77" i="1"/>
  <c r="BN78" i="1"/>
  <c r="BN79" i="1"/>
  <c r="BN80" i="1"/>
  <c r="BN82" i="1"/>
  <c r="BN83" i="1"/>
  <c r="BN84" i="1"/>
  <c r="BN85" i="1"/>
  <c r="BN87" i="1"/>
  <c r="BN88" i="1"/>
  <c r="BN90" i="1"/>
  <c r="BN91" i="1"/>
  <c r="BN92" i="1"/>
  <c r="BN93" i="1"/>
  <c r="BN95" i="1"/>
  <c r="BN96" i="1"/>
  <c r="BN99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5" i="1"/>
  <c r="BN116" i="1"/>
  <c r="BN117" i="1"/>
  <c r="BN121" i="1"/>
  <c r="BN122" i="1"/>
  <c r="BN123" i="1"/>
  <c r="BN125" i="1"/>
  <c r="BN126" i="1"/>
  <c r="BN128" i="1"/>
  <c r="BN129" i="1"/>
  <c r="BN130" i="1"/>
  <c r="BN131" i="1"/>
  <c r="AY80" i="1"/>
  <c r="AY96" i="1"/>
  <c r="AY112" i="1"/>
  <c r="AY128" i="1"/>
  <c r="L3" i="1"/>
  <c r="L4" i="1"/>
  <c r="BG4" i="1" s="1"/>
  <c r="BK4" i="1" s="1"/>
  <c r="L5" i="1"/>
  <c r="L6" i="1"/>
  <c r="L7" i="1"/>
  <c r="L8" i="1"/>
  <c r="BG8" i="1" s="1"/>
  <c r="BJ8" i="1" s="1"/>
  <c r="L9" i="1"/>
  <c r="L10" i="1"/>
  <c r="L11" i="1"/>
  <c r="L12" i="1"/>
  <c r="BG12" i="1" s="1"/>
  <c r="BK12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BJ56" i="1" s="1"/>
  <c r="L57" i="1"/>
  <c r="L58" i="1"/>
  <c r="AX58" i="1" s="1"/>
  <c r="L59" i="1"/>
  <c r="AX59" i="1" s="1"/>
  <c r="L61" i="1"/>
  <c r="AX61" i="1" s="1"/>
  <c r="L62" i="1"/>
  <c r="AX62" i="1" s="1"/>
  <c r="L63" i="1"/>
  <c r="AX63" i="1" s="1"/>
  <c r="L64" i="1"/>
  <c r="L65" i="1"/>
  <c r="AX65" i="1" s="1"/>
  <c r="L66" i="1"/>
  <c r="AX66" i="1" s="1"/>
  <c r="L67" i="1"/>
  <c r="AX67" i="1" s="1"/>
  <c r="L68" i="1"/>
  <c r="L69" i="1"/>
  <c r="AX69" i="1" s="1"/>
  <c r="L70" i="1"/>
  <c r="AX70" i="1" s="1"/>
  <c r="L71" i="1"/>
  <c r="AX71" i="1" s="1"/>
  <c r="L72" i="1"/>
  <c r="L73" i="1"/>
  <c r="AX73" i="1" s="1"/>
  <c r="L74" i="1"/>
  <c r="AX74" i="1" s="1"/>
  <c r="L75" i="1"/>
  <c r="AX75" i="1" s="1"/>
  <c r="L76" i="1"/>
  <c r="L77" i="1"/>
  <c r="AX77" i="1" s="1"/>
  <c r="L78" i="1"/>
  <c r="AX78" i="1" s="1"/>
  <c r="L80" i="1"/>
  <c r="L81" i="1"/>
  <c r="AX81" i="1" s="1"/>
  <c r="L82" i="1"/>
  <c r="AX82" i="1" s="1"/>
  <c r="L83" i="1"/>
  <c r="AX83" i="1" s="1"/>
  <c r="L84" i="1"/>
  <c r="L85" i="1"/>
  <c r="AX85" i="1" s="1"/>
  <c r="L86" i="1"/>
  <c r="AX86" i="1" s="1"/>
  <c r="L87" i="1"/>
  <c r="AX87" i="1" s="1"/>
  <c r="L88" i="1"/>
  <c r="L89" i="1"/>
  <c r="AX89" i="1" s="1"/>
  <c r="L90" i="1"/>
  <c r="AX90" i="1" s="1"/>
  <c r="L91" i="1"/>
  <c r="AX91" i="1" s="1"/>
  <c r="L92" i="1"/>
  <c r="L93" i="1"/>
  <c r="AX93" i="1" s="1"/>
  <c r="L94" i="1"/>
  <c r="AX94" i="1" s="1"/>
  <c r="L95" i="1"/>
  <c r="AX95" i="1" s="1"/>
  <c r="L96" i="1"/>
  <c r="L97" i="1"/>
  <c r="AX97" i="1" s="1"/>
  <c r="L98" i="1"/>
  <c r="AX98" i="1" s="1"/>
  <c r="L99" i="1"/>
  <c r="AX99" i="1" s="1"/>
  <c r="L100" i="1"/>
  <c r="L101" i="1"/>
  <c r="AX101" i="1" s="1"/>
  <c r="L102" i="1"/>
  <c r="AX102" i="1" s="1"/>
  <c r="L103" i="1"/>
  <c r="AX103" i="1" s="1"/>
  <c r="L104" i="1"/>
  <c r="L105" i="1"/>
  <c r="AX105" i="1" s="1"/>
  <c r="L106" i="1"/>
  <c r="AX106" i="1" s="1"/>
  <c r="L107" i="1"/>
  <c r="AX107" i="1" s="1"/>
  <c r="L108" i="1"/>
  <c r="L109" i="1"/>
  <c r="AX109" i="1" s="1"/>
  <c r="L110" i="1"/>
  <c r="AX110" i="1" s="1"/>
  <c r="L111" i="1"/>
  <c r="AX111" i="1" s="1"/>
  <c r="L112" i="1"/>
  <c r="L113" i="1"/>
  <c r="AX113" i="1" s="1"/>
  <c r="L114" i="1"/>
  <c r="AX114" i="1" s="1"/>
  <c r="L115" i="1"/>
  <c r="AX115" i="1" s="1"/>
  <c r="L116" i="1"/>
  <c r="L117" i="1"/>
  <c r="AX117" i="1" s="1"/>
  <c r="L118" i="1"/>
  <c r="AX118" i="1" s="1"/>
  <c r="L119" i="1"/>
  <c r="AX119" i="1" s="1"/>
  <c r="L120" i="1"/>
  <c r="L121" i="1"/>
  <c r="AX121" i="1" s="1"/>
  <c r="L122" i="1"/>
  <c r="AX122" i="1" s="1"/>
  <c r="L123" i="1"/>
  <c r="AX123" i="1" s="1"/>
  <c r="L124" i="1"/>
  <c r="L125" i="1"/>
  <c r="AX125" i="1" s="1"/>
  <c r="L126" i="1"/>
  <c r="AX126" i="1" s="1"/>
  <c r="L127" i="1"/>
  <c r="AX127" i="1" s="1"/>
  <c r="L128" i="1"/>
  <c r="L129" i="1"/>
  <c r="AX129" i="1" s="1"/>
  <c r="L130" i="1"/>
  <c r="AX130" i="1" s="1"/>
  <c r="L131" i="1"/>
  <c r="AX131" i="1" s="1"/>
  <c r="L79" i="1"/>
  <c r="AX79" i="1" s="1"/>
  <c r="L60" i="1"/>
  <c r="L2" i="1"/>
  <c r="BM9" i="1"/>
  <c r="BM10" i="1"/>
  <c r="BM11" i="1"/>
  <c r="BM12" i="1"/>
  <c r="BM13" i="1"/>
  <c r="BM14" i="1"/>
  <c r="BM16" i="1"/>
  <c r="BM17" i="1"/>
  <c r="BM18" i="1"/>
  <c r="BM19" i="1"/>
  <c r="BM20" i="1"/>
  <c r="BM21" i="1"/>
  <c r="BM22" i="1"/>
  <c r="BM23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9" i="1"/>
  <c r="BM40" i="1"/>
  <c r="BM41" i="1"/>
  <c r="BM42" i="1"/>
  <c r="BM44" i="1"/>
  <c r="BM45" i="1"/>
  <c r="BM46" i="1"/>
  <c r="BM47" i="1"/>
  <c r="BM48" i="1"/>
  <c r="BM49" i="1"/>
  <c r="BM53" i="1"/>
  <c r="BM54" i="1"/>
  <c r="BM55" i="1"/>
  <c r="BL2" i="1"/>
  <c r="BL3" i="1"/>
  <c r="BM8" i="1"/>
  <c r="AY11" i="1"/>
  <c r="BC11" i="1" s="1"/>
  <c r="BP12" i="1"/>
  <c r="BQ19" i="1"/>
  <c r="AY23" i="1"/>
  <c r="BC23" i="1" s="1"/>
  <c r="BM24" i="1"/>
  <c r="AY25" i="1"/>
  <c r="AY27" i="1"/>
  <c r="BC27" i="1" s="1"/>
  <c r="BQ35" i="1"/>
  <c r="AY39" i="1"/>
  <c r="BC39" i="1" s="1"/>
  <c r="AY41" i="1"/>
  <c r="BM43" i="1"/>
  <c r="BP50" i="1"/>
  <c r="BQ51" i="1"/>
  <c r="BM52" i="1"/>
  <c r="BP54" i="1"/>
  <c r="BP55" i="1"/>
  <c r="BM56" i="1"/>
  <c r="BM57" i="1"/>
  <c r="AY59" i="1"/>
  <c r="BP63" i="1"/>
  <c r="BL67" i="1"/>
  <c r="AY68" i="1"/>
  <c r="BL72" i="1"/>
  <c r="BQ73" i="1"/>
  <c r="BM75" i="1"/>
  <c r="BL76" i="1"/>
  <c r="BL77" i="1"/>
  <c r="BL83" i="1"/>
  <c r="AY84" i="1"/>
  <c r="AY89" i="1"/>
  <c r="BM91" i="1"/>
  <c r="BL92" i="1"/>
  <c r="BP95" i="1"/>
  <c r="BL99" i="1"/>
  <c r="BP112" i="1"/>
  <c r="BL115" i="1"/>
  <c r="BL123" i="1"/>
  <c r="AY124" i="1"/>
  <c r="BL125" i="1"/>
  <c r="BN127" i="1"/>
  <c r="BL131" i="1"/>
  <c r="BP79" i="1"/>
  <c r="BR79" i="1" s="1"/>
  <c r="BA79" i="1" s="1"/>
  <c r="BQ60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20" i="1"/>
  <c r="BQ21" i="1"/>
  <c r="BQ22" i="1"/>
  <c r="BQ23" i="1"/>
  <c r="BQ24" i="1"/>
  <c r="BQ25" i="1"/>
  <c r="BQ26" i="1"/>
  <c r="BQ27" i="1"/>
  <c r="BQ28" i="1"/>
  <c r="BQ29" i="1"/>
  <c r="BQ31" i="1"/>
  <c r="BQ33" i="1"/>
  <c r="BQ36" i="1"/>
  <c r="BQ37" i="1"/>
  <c r="BQ38" i="1"/>
  <c r="BQ39" i="1"/>
  <c r="BQ40" i="1"/>
  <c r="BQ41" i="1"/>
  <c r="BQ44" i="1"/>
  <c r="BQ45" i="1"/>
  <c r="BQ46" i="1"/>
  <c r="BQ47" i="1"/>
  <c r="BQ48" i="1"/>
  <c r="BQ49" i="1"/>
  <c r="BQ50" i="1"/>
  <c r="BQ52" i="1"/>
  <c r="BQ53" i="1"/>
  <c r="BQ54" i="1"/>
  <c r="BQ55" i="1"/>
  <c r="BQ56" i="1"/>
  <c r="BQ2" i="1"/>
  <c r="BQ3" i="1"/>
  <c r="BQ4" i="1"/>
  <c r="BP13" i="1"/>
  <c r="BP15" i="1"/>
  <c r="BP16" i="1"/>
  <c r="BP19" i="1"/>
  <c r="BP20" i="1"/>
  <c r="BP21" i="1"/>
  <c r="BP23" i="1"/>
  <c r="BP25" i="1"/>
  <c r="BP26" i="1"/>
  <c r="BP28" i="1"/>
  <c r="BP29" i="1"/>
  <c r="BP30" i="1"/>
  <c r="BP31" i="1"/>
  <c r="BP32" i="1"/>
  <c r="BP34" i="1"/>
  <c r="BP35" i="1"/>
  <c r="BP36" i="1"/>
  <c r="BP37" i="1"/>
  <c r="BP39" i="1"/>
  <c r="BP40" i="1"/>
  <c r="BP41" i="1"/>
  <c r="BP42" i="1"/>
  <c r="BP43" i="1"/>
  <c r="BP44" i="1"/>
  <c r="BP45" i="1"/>
  <c r="BP47" i="1"/>
  <c r="BP48" i="1"/>
  <c r="BP51" i="1"/>
  <c r="BP52" i="1"/>
  <c r="BP53" i="1"/>
  <c r="BP7" i="1"/>
  <c r="BP8" i="1"/>
  <c r="BP9" i="1"/>
  <c r="BP5" i="1"/>
  <c r="BP4" i="1"/>
  <c r="AY2" i="1"/>
  <c r="AY4" i="1"/>
  <c r="AY5" i="1"/>
  <c r="AY12" i="1"/>
  <c r="AY13" i="1"/>
  <c r="AY15" i="1"/>
  <c r="BC15" i="1" s="1"/>
  <c r="AY16" i="1"/>
  <c r="AY20" i="1"/>
  <c r="AY21" i="1"/>
  <c r="AY28" i="1"/>
  <c r="AY29" i="1"/>
  <c r="AY31" i="1"/>
  <c r="BC31" i="1" s="1"/>
  <c r="AY36" i="1"/>
  <c r="AY37" i="1"/>
  <c r="AY44" i="1"/>
  <c r="AY45" i="1"/>
  <c r="AY47" i="1"/>
  <c r="BC47" i="1" s="1"/>
  <c r="AY48" i="1"/>
  <c r="AY52" i="1"/>
  <c r="AY53" i="1"/>
  <c r="AY55" i="1"/>
  <c r="BC55" i="1" s="1"/>
  <c r="BK48" i="1" l="1"/>
  <c r="BK28" i="1"/>
  <c r="BJ20" i="1"/>
  <c r="AX76" i="1"/>
  <c r="BJ76" i="1"/>
  <c r="AX124" i="1"/>
  <c r="BJ124" i="1"/>
  <c r="AX108" i="1"/>
  <c r="BJ108" i="1"/>
  <c r="AX92" i="1"/>
  <c r="BJ92" i="1"/>
  <c r="AX72" i="1"/>
  <c r="AX120" i="1"/>
  <c r="BJ120" i="1"/>
  <c r="AX104" i="1"/>
  <c r="BJ104" i="1"/>
  <c r="AX88" i="1"/>
  <c r="BK88" i="1"/>
  <c r="AX60" i="1"/>
  <c r="AX68" i="1"/>
  <c r="BJ68" i="1"/>
  <c r="AX116" i="1"/>
  <c r="BK116" i="1"/>
  <c r="AX100" i="1"/>
  <c r="BJ100" i="1"/>
  <c r="AX84" i="1"/>
  <c r="BJ84" i="1"/>
  <c r="AX64" i="1"/>
  <c r="BK64" i="1"/>
  <c r="AX128" i="1"/>
  <c r="BJ128" i="1"/>
  <c r="AX112" i="1"/>
  <c r="BK112" i="1"/>
  <c r="AX96" i="1"/>
  <c r="AX80" i="1"/>
  <c r="B176" i="1"/>
  <c r="B160" i="1"/>
  <c r="B144" i="1"/>
  <c r="B137" i="1"/>
  <c r="B163" i="1"/>
  <c r="B178" i="1"/>
  <c r="B159" i="1"/>
  <c r="B143" i="1"/>
  <c r="B180" i="1"/>
  <c r="B164" i="1"/>
  <c r="B171" i="1"/>
  <c r="B155" i="1"/>
  <c r="B139" i="1"/>
  <c r="BR41" i="1"/>
  <c r="BA41" i="1" s="1"/>
  <c r="BC41" i="1" s="1"/>
  <c r="BR40" i="1"/>
  <c r="BA40" i="1" s="1"/>
  <c r="B182" i="1"/>
  <c r="B166" i="1"/>
  <c r="B150" i="1"/>
  <c r="BR96" i="1"/>
  <c r="BA96" i="1" s="1"/>
  <c r="B183" i="1"/>
  <c r="B173" i="1"/>
  <c r="B158" i="1"/>
  <c r="B172" i="1"/>
  <c r="B152" i="1"/>
  <c r="B142" i="1"/>
  <c r="B161" i="1"/>
  <c r="B146" i="1"/>
  <c r="B170" i="1"/>
  <c r="B145" i="1"/>
  <c r="B134" i="1"/>
  <c r="B168" i="1"/>
  <c r="B167" i="1"/>
  <c r="B157" i="1"/>
  <c r="B177" i="1"/>
  <c r="B147" i="1"/>
  <c r="B156" i="1"/>
  <c r="B141" i="1"/>
  <c r="B140" i="1"/>
  <c r="B175" i="1"/>
  <c r="BR63" i="1"/>
  <c r="BA63" i="1" s="1"/>
  <c r="BR80" i="1"/>
  <c r="BA80" i="1" s="1"/>
  <c r="B174" i="1"/>
  <c r="B169" i="1"/>
  <c r="B154" i="1"/>
  <c r="B153" i="1"/>
  <c r="B138" i="1"/>
  <c r="B148" i="1"/>
  <c r="B162" i="1"/>
  <c r="B151" i="1"/>
  <c r="B136" i="1"/>
  <c r="B135" i="1"/>
  <c r="BR23" i="1"/>
  <c r="BA23" i="1" s="1"/>
  <c r="B179" i="1"/>
  <c r="BR52" i="1"/>
  <c r="BA52" i="1" s="1"/>
  <c r="BR7" i="1"/>
  <c r="BA7" i="1" s="1"/>
  <c r="BL80" i="1"/>
  <c r="AY70" i="1"/>
  <c r="AY64" i="1"/>
  <c r="BQ32" i="1"/>
  <c r="BR32" i="1" s="1"/>
  <c r="BA32" i="1" s="1"/>
  <c r="AY33" i="1"/>
  <c r="BP17" i="1"/>
  <c r="BR17" i="1" s="1"/>
  <c r="BA17" i="1" s="1"/>
  <c r="BC17" i="1" s="1"/>
  <c r="BR112" i="1"/>
  <c r="BA112" i="1" s="1"/>
  <c r="BP49" i="1"/>
  <c r="BR49" i="1" s="1"/>
  <c r="BA49" i="1" s="1"/>
  <c r="BC49" i="1" s="1"/>
  <c r="BP59" i="1"/>
  <c r="BR59" i="1" s="1"/>
  <c r="BA59" i="1" s="1"/>
  <c r="BN58" i="1"/>
  <c r="AY51" i="1"/>
  <c r="BC51" i="1" s="1"/>
  <c r="BR31" i="1"/>
  <c r="BA31" i="1" s="1"/>
  <c r="AY35" i="1"/>
  <c r="BC35" i="1" s="1"/>
  <c r="AY19" i="1"/>
  <c r="BC19" i="1" s="1"/>
  <c r="AY3" i="1"/>
  <c r="BC3" i="1" s="1"/>
  <c r="BP3" i="1"/>
  <c r="BR3" i="1" s="1"/>
  <c r="BA3" i="1" s="1"/>
  <c r="BR9" i="1"/>
  <c r="BA9" i="1" s="1"/>
  <c r="BC9" i="1" s="1"/>
  <c r="AY130" i="1"/>
  <c r="AY114" i="1"/>
  <c r="AY98" i="1"/>
  <c r="AY82" i="1"/>
  <c r="AY66" i="1"/>
  <c r="BN124" i="1"/>
  <c r="BL130" i="1"/>
  <c r="BL66" i="1"/>
  <c r="BP125" i="1"/>
  <c r="BR125" i="1" s="1"/>
  <c r="BP109" i="1"/>
  <c r="BR109" i="1" s="1"/>
  <c r="BP93" i="1"/>
  <c r="BP77" i="1"/>
  <c r="BR77" i="1" s="1"/>
  <c r="BP61" i="1"/>
  <c r="BR61" i="1" s="1"/>
  <c r="BQ88" i="1"/>
  <c r="BR88" i="1" s="1"/>
  <c r="BA88" i="1" s="1"/>
  <c r="AY14" i="1"/>
  <c r="AY129" i="1"/>
  <c r="AY113" i="1"/>
  <c r="AY97" i="1"/>
  <c r="AY81" i="1"/>
  <c r="AY65" i="1"/>
  <c r="BN59" i="1"/>
  <c r="BM103" i="1"/>
  <c r="BL129" i="1"/>
  <c r="BL113" i="1"/>
  <c r="BL65" i="1"/>
  <c r="BP124" i="1"/>
  <c r="BR124" i="1" s="1"/>
  <c r="BA124" i="1" s="1"/>
  <c r="BP108" i="1"/>
  <c r="BR108" i="1" s="1"/>
  <c r="BA108" i="1" s="1"/>
  <c r="BP92" i="1"/>
  <c r="BR92" i="1" s="1"/>
  <c r="BA92" i="1" s="1"/>
  <c r="BP76" i="1"/>
  <c r="BR76" i="1" s="1"/>
  <c r="BA76" i="1" s="1"/>
  <c r="BQ119" i="1"/>
  <c r="BR119" i="1" s="1"/>
  <c r="BA119" i="1" s="1"/>
  <c r="BQ103" i="1"/>
  <c r="BR103" i="1" s="1"/>
  <c r="BA103" i="1" s="1"/>
  <c r="BP46" i="1"/>
  <c r="BR46" i="1" s="1"/>
  <c r="BA46" i="1" s="1"/>
  <c r="AY127" i="1"/>
  <c r="BC127" i="1" s="1"/>
  <c r="AY111" i="1"/>
  <c r="BC111" i="1" s="1"/>
  <c r="AY95" i="1"/>
  <c r="BC95" i="1" s="1"/>
  <c r="BK95" i="1" s="1"/>
  <c r="AY79" i="1"/>
  <c r="BC79" i="1" s="1"/>
  <c r="AY63" i="1"/>
  <c r="BC63" i="1" s="1"/>
  <c r="BN89" i="1"/>
  <c r="BL111" i="1"/>
  <c r="BL95" i="1"/>
  <c r="BL79" i="1"/>
  <c r="BL63" i="1"/>
  <c r="BP122" i="1"/>
  <c r="BR122" i="1" s="1"/>
  <c r="BA122" i="1" s="1"/>
  <c r="BP106" i="1"/>
  <c r="BR106" i="1" s="1"/>
  <c r="BA106" i="1" s="1"/>
  <c r="BP90" i="1"/>
  <c r="BR90" i="1" s="1"/>
  <c r="BA90" i="1" s="1"/>
  <c r="BP74" i="1"/>
  <c r="BR74" i="1" s="1"/>
  <c r="BA74" i="1" s="1"/>
  <c r="BP58" i="1"/>
  <c r="BR58" i="1" s="1"/>
  <c r="BA58" i="1" s="1"/>
  <c r="BR45" i="1"/>
  <c r="BA45" i="1" s="1"/>
  <c r="BC45" i="1" s="1"/>
  <c r="AY126" i="1"/>
  <c r="AY110" i="1"/>
  <c r="AY94" i="1"/>
  <c r="AY78" i="1"/>
  <c r="AY62" i="1"/>
  <c r="BN120" i="1"/>
  <c r="BM116" i="1"/>
  <c r="BM84" i="1"/>
  <c r="BM68" i="1"/>
  <c r="BL126" i="1"/>
  <c r="BL110" i="1"/>
  <c r="BL78" i="1"/>
  <c r="BP121" i="1"/>
  <c r="BR121" i="1" s="1"/>
  <c r="BP105" i="1"/>
  <c r="BR105" i="1" s="1"/>
  <c r="BP89" i="1"/>
  <c r="BR89" i="1" s="1"/>
  <c r="BP57" i="1"/>
  <c r="BR57" i="1" s="1"/>
  <c r="BA57" i="1" s="1"/>
  <c r="BC57" i="1" s="1"/>
  <c r="BQ68" i="1"/>
  <c r="BR68" i="1" s="1"/>
  <c r="BA68" i="1" s="1"/>
  <c r="AY125" i="1"/>
  <c r="AY109" i="1"/>
  <c r="AY93" i="1"/>
  <c r="AY77" i="1"/>
  <c r="AY61" i="1"/>
  <c r="BN71" i="1"/>
  <c r="BL109" i="1"/>
  <c r="BP120" i="1"/>
  <c r="BR120" i="1" s="1"/>
  <c r="BA120" i="1" s="1"/>
  <c r="BP104" i="1"/>
  <c r="BR104" i="1" s="1"/>
  <c r="BA104" i="1" s="1"/>
  <c r="BP72" i="1"/>
  <c r="BR72" i="1" s="1"/>
  <c r="BA72" i="1" s="1"/>
  <c r="BQ67" i="1"/>
  <c r="BR67" i="1" s="1"/>
  <c r="BA67" i="1" s="1"/>
  <c r="AY108" i="1"/>
  <c r="AY92" i="1"/>
  <c r="AY76" i="1"/>
  <c r="AY60" i="1"/>
  <c r="BN118" i="1"/>
  <c r="BN86" i="1"/>
  <c r="BM82" i="1"/>
  <c r="BL60" i="1"/>
  <c r="BP87" i="1"/>
  <c r="BR87" i="1" s="1"/>
  <c r="BA87" i="1" s="1"/>
  <c r="BP71" i="1"/>
  <c r="BR71" i="1" s="1"/>
  <c r="BA71" i="1" s="1"/>
  <c r="AY123" i="1"/>
  <c r="BC123" i="1" s="1"/>
  <c r="AY107" i="1"/>
  <c r="BC107" i="1" s="1"/>
  <c r="BJ107" i="1" s="1"/>
  <c r="AY91" i="1"/>
  <c r="BC91" i="1" s="1"/>
  <c r="AY75" i="1"/>
  <c r="BC75" i="1" s="1"/>
  <c r="BP118" i="1"/>
  <c r="BR118" i="1" s="1"/>
  <c r="BA118" i="1" s="1"/>
  <c r="BP102" i="1"/>
  <c r="BR102" i="1" s="1"/>
  <c r="BA102" i="1" s="1"/>
  <c r="BP86" i="1"/>
  <c r="BR86" i="1" s="1"/>
  <c r="BA86" i="1" s="1"/>
  <c r="BP70" i="1"/>
  <c r="BR70" i="1" s="1"/>
  <c r="BA70" i="1" s="1"/>
  <c r="BQ81" i="1"/>
  <c r="BR81" i="1" s="1"/>
  <c r="AY122" i="1"/>
  <c r="AY106" i="1"/>
  <c r="AY90" i="1"/>
  <c r="AY74" i="1"/>
  <c r="AY58" i="1"/>
  <c r="BN100" i="1"/>
  <c r="BM112" i="1"/>
  <c r="BM96" i="1"/>
  <c r="BM64" i="1"/>
  <c r="BL122" i="1"/>
  <c r="BL90" i="1"/>
  <c r="BP117" i="1"/>
  <c r="BR117" i="1" s="1"/>
  <c r="BP101" i="1"/>
  <c r="BR101" i="1" s="1"/>
  <c r="BP85" i="1"/>
  <c r="BR85" i="1" s="1"/>
  <c r="BP69" i="1"/>
  <c r="BR69" i="1" s="1"/>
  <c r="AY30" i="1"/>
  <c r="BQ30" i="1"/>
  <c r="BR30" i="1" s="1"/>
  <c r="BA30" i="1" s="1"/>
  <c r="AY121" i="1"/>
  <c r="AY105" i="1"/>
  <c r="AY73" i="1"/>
  <c r="BL105" i="1"/>
  <c r="BL73" i="1"/>
  <c r="BP116" i="1"/>
  <c r="BR116" i="1" s="1"/>
  <c r="BA116" i="1" s="1"/>
  <c r="BP100" i="1"/>
  <c r="BR100" i="1" s="1"/>
  <c r="BA100" i="1" s="1"/>
  <c r="BP84" i="1"/>
  <c r="BR84" i="1" s="1"/>
  <c r="BA84" i="1" s="1"/>
  <c r="BQ127" i="1"/>
  <c r="BR127" i="1" s="1"/>
  <c r="BA127" i="1" s="1"/>
  <c r="BR39" i="1"/>
  <c r="BA39" i="1" s="1"/>
  <c r="AY120" i="1"/>
  <c r="AY104" i="1"/>
  <c r="AY88" i="1"/>
  <c r="AY72" i="1"/>
  <c r="BN114" i="1"/>
  <c r="BN98" i="1"/>
  <c r="BM62" i="1"/>
  <c r="BL104" i="1"/>
  <c r="BL88" i="1"/>
  <c r="BP131" i="1"/>
  <c r="BR131" i="1" s="1"/>
  <c r="BA131" i="1" s="1"/>
  <c r="BP115" i="1"/>
  <c r="BR115" i="1" s="1"/>
  <c r="BA115" i="1" s="1"/>
  <c r="BP99" i="1"/>
  <c r="BR99" i="1" s="1"/>
  <c r="BA99" i="1" s="1"/>
  <c r="BP83" i="1"/>
  <c r="BR83" i="1" s="1"/>
  <c r="BA83" i="1" s="1"/>
  <c r="BQ110" i="1"/>
  <c r="BR110" i="1" s="1"/>
  <c r="BA110" i="1" s="1"/>
  <c r="BQ78" i="1"/>
  <c r="BR78" i="1" s="1"/>
  <c r="BA78" i="1" s="1"/>
  <c r="AY119" i="1"/>
  <c r="BC119" i="1" s="1"/>
  <c r="BJ119" i="1" s="1"/>
  <c r="AY87" i="1"/>
  <c r="BC87" i="1" s="1"/>
  <c r="BJ87" i="1" s="1"/>
  <c r="BN97" i="1"/>
  <c r="BM93" i="1"/>
  <c r="AY118" i="1"/>
  <c r="AY102" i="1"/>
  <c r="AY86" i="1"/>
  <c r="BM108" i="1"/>
  <c r="BP129" i="1"/>
  <c r="BR129" i="1" s="1"/>
  <c r="BP65" i="1"/>
  <c r="BR65" i="1" s="1"/>
  <c r="AY117" i="1"/>
  <c r="AY101" i="1"/>
  <c r="AY85" i="1"/>
  <c r="AY69" i="1"/>
  <c r="BM107" i="1"/>
  <c r="BP128" i="1"/>
  <c r="BR128" i="1" s="1"/>
  <c r="BA128" i="1" s="1"/>
  <c r="BP14" i="1"/>
  <c r="BR14" i="1" s="1"/>
  <c r="BA14" i="1" s="1"/>
  <c r="AY100" i="1"/>
  <c r="BN94" i="1"/>
  <c r="BM74" i="1"/>
  <c r="BP111" i="1"/>
  <c r="BR111" i="1" s="1"/>
  <c r="BA111" i="1" s="1"/>
  <c r="AY46" i="1"/>
  <c r="AY131" i="1"/>
  <c r="BC131" i="1" s="1"/>
  <c r="BK131" i="1" s="1"/>
  <c r="AY115" i="1"/>
  <c r="BC115" i="1" s="1"/>
  <c r="AY99" i="1"/>
  <c r="BC99" i="1" s="1"/>
  <c r="AY83" i="1"/>
  <c r="BC83" i="1" s="1"/>
  <c r="AY67" i="1"/>
  <c r="BC67" i="1" s="1"/>
  <c r="BN61" i="1"/>
  <c r="BP126" i="1"/>
  <c r="BR126" i="1" s="1"/>
  <c r="BA126" i="1" s="1"/>
  <c r="BP94" i="1"/>
  <c r="BR94" i="1" s="1"/>
  <c r="BA94" i="1" s="1"/>
  <c r="BP62" i="1"/>
  <c r="BR62" i="1" s="1"/>
  <c r="BA62" i="1" s="1"/>
  <c r="BA125" i="1"/>
  <c r="BC125" i="1" s="1"/>
  <c r="BR93" i="1"/>
  <c r="BR97" i="1"/>
  <c r="BR13" i="1"/>
  <c r="BA13" i="1" s="1"/>
  <c r="BC13" i="1" s="1"/>
  <c r="BR55" i="1"/>
  <c r="BA55" i="1" s="1"/>
  <c r="BR28" i="1"/>
  <c r="BA28" i="1" s="1"/>
  <c r="BR91" i="1"/>
  <c r="BA91" i="1" s="1"/>
  <c r="BR33" i="1"/>
  <c r="BA33" i="1" s="1"/>
  <c r="BC33" i="1" s="1"/>
  <c r="BR75" i="1"/>
  <c r="BA75" i="1" s="1"/>
  <c r="AY8" i="1"/>
  <c r="BR107" i="1"/>
  <c r="BA107" i="1" s="1"/>
  <c r="BR16" i="1"/>
  <c r="BA16" i="1" s="1"/>
  <c r="BR95" i="1"/>
  <c r="BA95" i="1" s="1"/>
  <c r="BR44" i="1"/>
  <c r="BA44" i="1" s="1"/>
  <c r="BR51" i="1"/>
  <c r="BA51" i="1" s="1"/>
  <c r="BR35" i="1"/>
  <c r="BA35" i="1" s="1"/>
  <c r="BR19" i="1"/>
  <c r="BA19" i="1" s="1"/>
  <c r="AY43" i="1"/>
  <c r="BC43" i="1" s="1"/>
  <c r="AY7" i="1"/>
  <c r="BC7" i="1" s="1"/>
  <c r="BR15" i="1"/>
  <c r="BA15" i="1" s="1"/>
  <c r="BR60" i="1"/>
  <c r="BA60" i="1" s="1"/>
  <c r="BQ43" i="1"/>
  <c r="BR43" i="1" s="1"/>
  <c r="BA43" i="1" s="1"/>
  <c r="BR66" i="1"/>
  <c r="BA66" i="1" s="1"/>
  <c r="BR50" i="1"/>
  <c r="BA50" i="1" s="1"/>
  <c r="BR18" i="1"/>
  <c r="BA18" i="1" s="1"/>
  <c r="AY42" i="1"/>
  <c r="AY24" i="1"/>
  <c r="BQ42" i="1"/>
  <c r="BR42" i="1" s="1"/>
  <c r="BA42" i="1" s="1"/>
  <c r="BM51" i="1"/>
  <c r="AY26" i="1"/>
  <c r="BC59" i="1"/>
  <c r="BR123" i="1"/>
  <c r="BA123" i="1" s="1"/>
  <c r="BR48" i="1"/>
  <c r="BA48" i="1" s="1"/>
  <c r="BM50" i="1"/>
  <c r="AY40" i="1"/>
  <c r="AY57" i="1"/>
  <c r="BP11" i="1"/>
  <c r="BR11" i="1" s="1"/>
  <c r="BA11" i="1" s="1"/>
  <c r="AY56" i="1"/>
  <c r="BP10" i="1"/>
  <c r="BR10" i="1" s="1"/>
  <c r="BA10" i="1" s="1"/>
  <c r="BM15" i="1"/>
  <c r="BP27" i="1"/>
  <c r="BR27" i="1" s="1"/>
  <c r="BA27" i="1" s="1"/>
  <c r="BP24" i="1"/>
  <c r="BR24" i="1" s="1"/>
  <c r="BA24" i="1" s="1"/>
  <c r="BR73" i="1"/>
  <c r="BP56" i="1"/>
  <c r="BR56" i="1" s="1"/>
  <c r="BA56" i="1" s="1"/>
  <c r="BR20" i="1"/>
  <c r="BA20" i="1" s="1"/>
  <c r="BR64" i="1"/>
  <c r="BA64" i="1" s="1"/>
  <c r="BR47" i="1"/>
  <c r="BA47" i="1" s="1"/>
  <c r="BR29" i="1"/>
  <c r="BA29" i="1" s="1"/>
  <c r="BC29" i="1" s="1"/>
  <c r="BR12" i="1"/>
  <c r="BA12" i="1" s="1"/>
  <c r="BR54" i="1"/>
  <c r="BA54" i="1" s="1"/>
  <c r="AY10" i="1"/>
  <c r="BR36" i="1"/>
  <c r="BA36" i="1" s="1"/>
  <c r="BM7" i="1"/>
  <c r="AY9" i="1"/>
  <c r="BM6" i="1"/>
  <c r="BM38" i="1"/>
  <c r="BR113" i="1"/>
  <c r="BR130" i="1"/>
  <c r="BA130" i="1" s="1"/>
  <c r="BR114" i="1"/>
  <c r="BA114" i="1" s="1"/>
  <c r="BR98" i="1"/>
  <c r="BA98" i="1" s="1"/>
  <c r="BP6" i="1"/>
  <c r="BR6" i="1" s="1"/>
  <c r="BA6" i="1" s="1"/>
  <c r="BR26" i="1"/>
  <c r="BA26" i="1" s="1"/>
  <c r="AY6" i="1"/>
  <c r="BR25" i="1"/>
  <c r="BA25" i="1" s="1"/>
  <c r="BC25" i="1" s="1"/>
  <c r="AY22" i="1"/>
  <c r="AY38" i="1"/>
  <c r="AY54" i="1"/>
  <c r="BP38" i="1"/>
  <c r="BR38" i="1" s="1"/>
  <c r="BA38" i="1" s="1"/>
  <c r="BP22" i="1"/>
  <c r="BR22" i="1" s="1"/>
  <c r="BA22" i="1" s="1"/>
  <c r="BR82" i="1"/>
  <c r="BA82" i="1" s="1"/>
  <c r="BR34" i="1"/>
  <c r="BA34" i="1" s="1"/>
  <c r="BR8" i="1"/>
  <c r="BA8" i="1" s="1"/>
  <c r="BR53" i="1"/>
  <c r="BA53" i="1" s="1"/>
  <c r="BC53" i="1" s="1"/>
  <c r="BR37" i="1"/>
  <c r="BA37" i="1" s="1"/>
  <c r="BC37" i="1" s="1"/>
  <c r="BR21" i="1"/>
  <c r="BA21" i="1" s="1"/>
  <c r="BC21" i="1" s="1"/>
  <c r="AY50" i="1"/>
  <c r="AY34" i="1"/>
  <c r="AY18" i="1"/>
  <c r="BR4" i="1"/>
  <c r="BA4" i="1" s="1"/>
  <c r="BA61" i="1" l="1"/>
  <c r="BC61" i="1" s="1"/>
  <c r="BA77" i="1"/>
  <c r="BC77" i="1" s="1"/>
  <c r="BA89" i="1"/>
  <c r="BC89" i="1" s="1"/>
  <c r="BA109" i="1"/>
  <c r="BC109" i="1" s="1"/>
  <c r="BA97" i="1"/>
  <c r="BC97" i="1" s="1"/>
  <c r="BA121" i="1"/>
  <c r="BC121" i="1" s="1"/>
  <c r="BA81" i="1"/>
  <c r="BC81" i="1" s="1"/>
  <c r="BA105" i="1"/>
  <c r="BC105" i="1" s="1"/>
  <c r="BA113" i="1"/>
  <c r="BC113" i="1" s="1"/>
  <c r="BA93" i="1"/>
  <c r="BC93" i="1" s="1"/>
  <c r="BA85" i="1"/>
  <c r="BC85" i="1" s="1"/>
  <c r="BA101" i="1"/>
  <c r="BC101" i="1" s="1"/>
  <c r="BA73" i="1"/>
  <c r="BC73" i="1" s="1"/>
  <c r="BA65" i="1"/>
  <c r="BC65" i="1" s="1"/>
  <c r="BA69" i="1"/>
  <c r="BC69" i="1" s="1"/>
  <c r="BA129" i="1"/>
  <c r="BC129" i="1" s="1"/>
  <c r="BA117" i="1"/>
  <c r="BC117" i="1" s="1"/>
  <c r="M2" i="1"/>
  <c r="AX2" i="1"/>
  <c r="BC2" i="1" s="1"/>
  <c r="U115" i="1"/>
  <c r="B115" i="1" s="1"/>
  <c r="U36" i="1"/>
  <c r="U71" i="1"/>
  <c r="B71" i="1" s="1"/>
  <c r="U80" i="1"/>
  <c r="B80" i="1" s="1"/>
  <c r="U82" i="1"/>
  <c r="B82" i="1" s="1"/>
  <c r="U34" i="1"/>
  <c r="B34" i="1" s="1"/>
  <c r="U9" i="1"/>
  <c r="BG9" i="1" s="1"/>
  <c r="BJ9" i="1" s="1"/>
  <c r="U85" i="1"/>
  <c r="U33" i="1"/>
  <c r="BJ33" i="1" s="1"/>
  <c r="U129" i="1"/>
  <c r="U43" i="1"/>
  <c r="B43" i="1" s="1"/>
  <c r="U4" i="1"/>
  <c r="B4" i="1" s="1"/>
  <c r="U120" i="1"/>
  <c r="B120" i="1" s="1"/>
  <c r="U122" i="1"/>
  <c r="B122" i="1" s="1"/>
  <c r="U131" i="1"/>
  <c r="U29" i="1"/>
  <c r="U18" i="1"/>
  <c r="B18" i="1" s="1"/>
  <c r="U86" i="1"/>
  <c r="B86" i="1" s="1"/>
  <c r="U24" i="1"/>
  <c r="U111" i="1"/>
  <c r="B111" i="1" s="1"/>
  <c r="U69" i="1"/>
  <c r="BJ69" i="1" s="1"/>
  <c r="U63" i="1"/>
  <c r="B63" i="1" s="1"/>
  <c r="U61" i="1"/>
  <c r="BK61" i="1" s="1"/>
  <c r="U92" i="1"/>
  <c r="B92" i="1" s="1"/>
  <c r="U73" i="1"/>
  <c r="U117" i="1"/>
  <c r="U123" i="1"/>
  <c r="B123" i="1" s="1"/>
  <c r="U59" i="1"/>
  <c r="B59" i="1" s="1"/>
  <c r="U8" i="1"/>
  <c r="B8" i="1" s="1"/>
  <c r="U26" i="1"/>
  <c r="B26" i="1" s="1"/>
  <c r="U99" i="1"/>
  <c r="B99" i="1" s="1"/>
  <c r="U121" i="1"/>
  <c r="U6" i="1"/>
  <c r="B6" i="1" s="1"/>
  <c r="U12" i="1"/>
  <c r="B12" i="1" s="1"/>
  <c r="U14" i="1"/>
  <c r="B14" i="1" s="1"/>
  <c r="U78" i="1"/>
  <c r="U130" i="1"/>
  <c r="B130" i="1" s="1"/>
  <c r="U106" i="1"/>
  <c r="B106" i="1" s="1"/>
  <c r="U107" i="1"/>
  <c r="B107" i="1" s="1"/>
  <c r="U74" i="1"/>
  <c r="B74" i="1" s="1"/>
  <c r="U22" i="1"/>
  <c r="B22" i="1" s="1"/>
  <c r="U128" i="1"/>
  <c r="B128" i="1" s="1"/>
  <c r="U3" i="1"/>
  <c r="B3" i="1" s="1"/>
  <c r="U88" i="1"/>
  <c r="B88" i="1" s="1"/>
  <c r="U44" i="1"/>
  <c r="B44" i="1" s="1"/>
  <c r="U112" i="1"/>
  <c r="B112" i="1" s="1"/>
  <c r="U11" i="1"/>
  <c r="B11" i="1" s="1"/>
  <c r="U17" i="1"/>
  <c r="BK17" i="1" s="1"/>
  <c r="U54" i="1"/>
  <c r="B54" i="1" s="1"/>
  <c r="U7" i="1"/>
  <c r="B7" i="1" s="1"/>
  <c r="U55" i="1"/>
  <c r="B55" i="1" s="1"/>
  <c r="U125" i="1"/>
  <c r="BK125" i="1" s="1"/>
  <c r="U91" i="1"/>
  <c r="U47" i="1"/>
  <c r="B47" i="1" s="1"/>
  <c r="U75" i="1"/>
  <c r="B75" i="1" s="1"/>
  <c r="U104" i="1"/>
  <c r="B104" i="1" s="1"/>
  <c r="U126" i="1"/>
  <c r="B126" i="1" s="1"/>
  <c r="U124" i="1"/>
  <c r="U68" i="1"/>
  <c r="B68" i="1" s="1"/>
  <c r="U31" i="1"/>
  <c r="B31" i="1" s="1"/>
  <c r="U184" i="1"/>
  <c r="B184" i="1" s="1"/>
  <c r="U185" i="1"/>
  <c r="B185" i="1" s="1"/>
  <c r="U186" i="1"/>
  <c r="B186" i="1" s="1"/>
  <c r="U187" i="1"/>
  <c r="B187" i="1" s="1"/>
  <c r="U188" i="1"/>
  <c r="B188" i="1" s="1"/>
  <c r="U189" i="1"/>
  <c r="B189" i="1" s="1"/>
  <c r="U190" i="1"/>
  <c r="B190" i="1" s="1"/>
  <c r="U191" i="1"/>
  <c r="B191" i="1" s="1"/>
  <c r="U192" i="1"/>
  <c r="B192" i="1" s="1"/>
  <c r="U193" i="1"/>
  <c r="B193" i="1" s="1"/>
  <c r="U194" i="1"/>
  <c r="B194" i="1" s="1"/>
  <c r="U195" i="1"/>
  <c r="B195" i="1" s="1"/>
  <c r="U77" i="1"/>
  <c r="U196" i="1"/>
  <c r="B196" i="1" s="1"/>
  <c r="U197" i="1"/>
  <c r="B197" i="1" s="1"/>
  <c r="U198" i="1"/>
  <c r="B198" i="1" s="1"/>
  <c r="U199" i="1"/>
  <c r="B199" i="1" s="1"/>
  <c r="U200" i="1"/>
  <c r="B200" i="1" s="1"/>
  <c r="U201" i="1"/>
  <c r="B201" i="1" s="1"/>
  <c r="U202" i="1"/>
  <c r="B202" i="1" s="1"/>
  <c r="U203" i="1"/>
  <c r="B203" i="1" s="1"/>
  <c r="U204" i="1"/>
  <c r="B204" i="1" s="1"/>
  <c r="U205" i="1"/>
  <c r="B205" i="1" s="1"/>
  <c r="U206" i="1"/>
  <c r="B206" i="1" s="1"/>
  <c r="U207" i="1"/>
  <c r="B207" i="1" s="1"/>
  <c r="U208" i="1"/>
  <c r="B208" i="1" s="1"/>
  <c r="U209" i="1"/>
  <c r="B209" i="1" s="1"/>
  <c r="U210" i="1"/>
  <c r="B210" i="1" s="1"/>
  <c r="U211" i="1"/>
  <c r="B211" i="1" s="1"/>
  <c r="U212" i="1"/>
  <c r="B212" i="1" s="1"/>
  <c r="U213" i="1"/>
  <c r="B213" i="1" s="1"/>
  <c r="U214" i="1"/>
  <c r="B214" i="1" s="1"/>
  <c r="U215" i="1"/>
  <c r="B215" i="1" s="1"/>
  <c r="U216" i="1"/>
  <c r="B216" i="1" s="1"/>
  <c r="U217" i="1"/>
  <c r="B217" i="1" s="1"/>
  <c r="U218" i="1"/>
  <c r="B218" i="1" s="1"/>
  <c r="U219" i="1"/>
  <c r="B219" i="1" s="1"/>
  <c r="U220" i="1"/>
  <c r="B220" i="1" s="1"/>
  <c r="U221" i="1"/>
  <c r="B221" i="1" s="1"/>
  <c r="U45" i="1"/>
  <c r="BJ45" i="1" s="1"/>
  <c r="U222" i="1"/>
  <c r="B222" i="1" s="1"/>
  <c r="U223" i="1"/>
  <c r="B223" i="1" s="1"/>
  <c r="U224" i="1"/>
  <c r="B224" i="1" s="1"/>
  <c r="U225" i="1"/>
  <c r="B225" i="1" s="1"/>
  <c r="U226" i="1"/>
  <c r="B226" i="1" s="1"/>
  <c r="U227" i="1"/>
  <c r="B227" i="1" s="1"/>
  <c r="U228" i="1"/>
  <c r="B228" i="1" s="1"/>
  <c r="U229" i="1"/>
  <c r="B229" i="1" s="1"/>
  <c r="U230" i="1"/>
  <c r="B230" i="1" s="1"/>
  <c r="U231" i="1"/>
  <c r="B231" i="1" s="1"/>
  <c r="U232" i="1"/>
  <c r="B232" i="1" s="1"/>
  <c r="U233" i="1"/>
  <c r="B233" i="1" s="1"/>
  <c r="U234" i="1"/>
  <c r="B234" i="1" s="1"/>
  <c r="U235" i="1"/>
  <c r="B235" i="1" s="1"/>
  <c r="U236" i="1"/>
  <c r="B236" i="1" s="1"/>
  <c r="U237" i="1"/>
  <c r="B237" i="1" s="1"/>
  <c r="U238" i="1"/>
  <c r="B238" i="1" s="1"/>
  <c r="U32" i="1"/>
  <c r="B32" i="1" s="1"/>
  <c r="U97" i="1"/>
  <c r="BJ97" i="1" s="1"/>
  <c r="AX21" i="1"/>
  <c r="AX5" i="1"/>
  <c r="BC98" i="1"/>
  <c r="AX19" i="1"/>
  <c r="AX53" i="1"/>
  <c r="AX37" i="1"/>
  <c r="AX35" i="1"/>
  <c r="AX10" i="1"/>
  <c r="BC10" i="1" s="1"/>
  <c r="BG10" i="1" s="1"/>
  <c r="BK10" i="1" s="1"/>
  <c r="AX13" i="1"/>
  <c r="AX41" i="1"/>
  <c r="AX15" i="1"/>
  <c r="AX25" i="1"/>
  <c r="AX49" i="1"/>
  <c r="BC90" i="1"/>
  <c r="AX23" i="1"/>
  <c r="AX38" i="1"/>
  <c r="BC38" i="1" s="1"/>
  <c r="AX30" i="1"/>
  <c r="BC30" i="1" s="1"/>
  <c r="BJ30" i="1" s="1"/>
  <c r="AX27" i="1"/>
  <c r="AX42" i="1"/>
  <c r="BC42" i="1" s="1"/>
  <c r="BC114" i="1"/>
  <c r="AX51" i="1"/>
  <c r="BC62" i="1"/>
  <c r="AX46" i="1"/>
  <c r="BC46" i="1" s="1"/>
  <c r="BC118" i="1"/>
  <c r="BJ118" i="1" s="1"/>
  <c r="AX50" i="1"/>
  <c r="BC50" i="1" s="1"/>
  <c r="BJ50" i="1" s="1"/>
  <c r="BC102" i="1"/>
  <c r="BJ102" i="1" s="1"/>
  <c r="BC110" i="1"/>
  <c r="BK110" i="1" s="1"/>
  <c r="BC58" i="1"/>
  <c r="BC66" i="1"/>
  <c r="BJ66" i="1" s="1"/>
  <c r="AX34" i="1"/>
  <c r="BC34" i="1" s="1"/>
  <c r="AX9" i="1"/>
  <c r="AX43" i="1"/>
  <c r="AX29" i="1"/>
  <c r="AX18" i="1"/>
  <c r="BC18" i="1" s="1"/>
  <c r="BJ18" i="1" s="1"/>
  <c r="AX6" i="1"/>
  <c r="BC6" i="1" s="1"/>
  <c r="AX14" i="1"/>
  <c r="BC14" i="1" s="1"/>
  <c r="BC78" i="1"/>
  <c r="BC130" i="1"/>
  <c r="BC74" i="1"/>
  <c r="AX3" i="1"/>
  <c r="AX11" i="1"/>
  <c r="AX17" i="1"/>
  <c r="AX54" i="1"/>
  <c r="BC54" i="1" s="1"/>
  <c r="AX7" i="1"/>
  <c r="AX55" i="1"/>
  <c r="AX47" i="1"/>
  <c r="BC126" i="1"/>
  <c r="AX45" i="1"/>
  <c r="BJ73" i="1" l="1"/>
  <c r="BJ117" i="1"/>
  <c r="BK129" i="1"/>
  <c r="BJ29" i="1"/>
  <c r="BK85" i="1"/>
  <c r="BK77" i="1"/>
  <c r="B121" i="1"/>
  <c r="BK121" i="1"/>
  <c r="B124" i="1"/>
  <c r="B117" i="1"/>
  <c r="B129" i="1"/>
  <c r="B33" i="1"/>
  <c r="B9" i="1"/>
  <c r="B24" i="1"/>
  <c r="B17" i="1"/>
  <c r="B29" i="1"/>
  <c r="B85" i="1"/>
  <c r="B97" i="1"/>
  <c r="B91" i="1"/>
  <c r="B69" i="1"/>
  <c r="B78" i="1"/>
  <c r="B45" i="1"/>
  <c r="B36" i="1"/>
  <c r="B131" i="1"/>
  <c r="B61" i="1"/>
  <c r="B125" i="1"/>
  <c r="B77" i="1"/>
  <c r="B73" i="1"/>
  <c r="AX24" i="1"/>
  <c r="AX56" i="1"/>
  <c r="BC86" i="1"/>
  <c r="AX28" i="1"/>
  <c r="BC94" i="1"/>
  <c r="AX12" i="1"/>
  <c r="AX20" i="1"/>
  <c r="AX39" i="1"/>
  <c r="BC122" i="1"/>
  <c r="AX48" i="1"/>
  <c r="AX44" i="1"/>
  <c r="AX26" i="1"/>
  <c r="BC26" i="1" s="1"/>
  <c r="BK26" i="1" s="1"/>
  <c r="AX31" i="1"/>
  <c r="AX8" i="1"/>
  <c r="AX4" i="1"/>
  <c r="AX52" i="1"/>
  <c r="AX22" i="1"/>
  <c r="BC22" i="1" s="1"/>
  <c r="AX33" i="1"/>
  <c r="BC70" i="1"/>
  <c r="AX40" i="1"/>
  <c r="AX36" i="1"/>
  <c r="AX32" i="1"/>
  <c r="AX57" i="1"/>
  <c r="AX16" i="1"/>
  <c r="BC106" i="1"/>
  <c r="BC82" i="1"/>
  <c r="U95" i="1" l="1"/>
  <c r="B95" i="1" s="1"/>
  <c r="U81" i="1"/>
  <c r="BJ81" i="1" s="1"/>
  <c r="U84" i="1"/>
  <c r="B84" i="1" s="1"/>
  <c r="U67" i="1"/>
  <c r="U79" i="1"/>
  <c r="B79" i="1" s="1"/>
  <c r="U76" i="1"/>
  <c r="U87" i="1"/>
  <c r="U60" i="1"/>
  <c r="A3" i="5"/>
  <c r="A4" i="5"/>
  <c r="A5" i="5"/>
  <c r="A6" i="5"/>
  <c r="A7" i="5"/>
  <c r="A2" i="5"/>
  <c r="A3" i="6"/>
  <c r="A4" i="6"/>
  <c r="A5" i="6"/>
  <c r="A6" i="6"/>
  <c r="A7" i="6"/>
  <c r="A2" i="6"/>
  <c r="L7" i="8"/>
  <c r="F7" i="8"/>
  <c r="A7" i="8"/>
  <c r="L6" i="8"/>
  <c r="F6" i="8"/>
  <c r="A6" i="8"/>
  <c r="L5" i="8"/>
  <c r="F5" i="8"/>
  <c r="A5" i="8"/>
  <c r="L4" i="8"/>
  <c r="F4" i="8"/>
  <c r="A4" i="8"/>
  <c r="L3" i="8"/>
  <c r="F3" i="8"/>
  <c r="A3" i="8"/>
  <c r="L2" i="8"/>
  <c r="F2" i="8"/>
  <c r="A2" i="8"/>
  <c r="L7" i="7"/>
  <c r="F7" i="7"/>
  <c r="A7" i="7"/>
  <c r="L6" i="7"/>
  <c r="F6" i="7"/>
  <c r="A6" i="7"/>
  <c r="L5" i="7"/>
  <c r="F5" i="7"/>
  <c r="A5" i="7"/>
  <c r="L4" i="7"/>
  <c r="F4" i="7"/>
  <c r="A4" i="7"/>
  <c r="L3" i="7"/>
  <c r="F3" i="7"/>
  <c r="A3" i="7"/>
  <c r="L2" i="7"/>
  <c r="F2" i="7"/>
  <c r="A2" i="7"/>
  <c r="L7" i="6"/>
  <c r="F7" i="6"/>
  <c r="L6" i="6"/>
  <c r="F6" i="6"/>
  <c r="L5" i="6"/>
  <c r="F5" i="6"/>
  <c r="L4" i="6"/>
  <c r="F4" i="6"/>
  <c r="L3" i="6"/>
  <c r="F3" i="6"/>
  <c r="L2" i="6"/>
  <c r="F2" i="6"/>
  <c r="L7" i="5"/>
  <c r="F7" i="5"/>
  <c r="L6" i="5"/>
  <c r="F6" i="5"/>
  <c r="L5" i="5"/>
  <c r="F5" i="5"/>
  <c r="L4" i="5"/>
  <c r="F4" i="5"/>
  <c r="L3" i="5"/>
  <c r="F3" i="5"/>
  <c r="L2" i="5"/>
  <c r="F2" i="5"/>
  <c r="A3" i="4"/>
  <c r="A4" i="4"/>
  <c r="A5" i="4"/>
  <c r="A6" i="4"/>
  <c r="A7" i="4"/>
  <c r="A2" i="4"/>
  <c r="A3" i="3"/>
  <c r="A4" i="3"/>
  <c r="A5" i="3"/>
  <c r="A6" i="3"/>
  <c r="A7" i="3"/>
  <c r="A2" i="3"/>
  <c r="L7" i="3"/>
  <c r="F7" i="3"/>
  <c r="L6" i="3"/>
  <c r="F6" i="3"/>
  <c r="L5" i="3"/>
  <c r="F5" i="3"/>
  <c r="L4" i="3"/>
  <c r="F4" i="3"/>
  <c r="L3" i="3"/>
  <c r="F3" i="3"/>
  <c r="L2" i="3"/>
  <c r="F2" i="3"/>
  <c r="L7" i="4"/>
  <c r="F7" i="4"/>
  <c r="L6" i="4"/>
  <c r="F6" i="4"/>
  <c r="L5" i="4"/>
  <c r="F5" i="4"/>
  <c r="L4" i="4"/>
  <c r="F4" i="4"/>
  <c r="L3" i="4"/>
  <c r="F3" i="4"/>
  <c r="L2" i="4"/>
  <c r="F2" i="4"/>
  <c r="U50" i="1"/>
  <c r="B50" i="1" s="1"/>
  <c r="U46" i="1"/>
  <c r="B46" i="1" s="1"/>
  <c r="U20" i="1"/>
  <c r="B20" i="1" s="1"/>
  <c r="U27" i="1"/>
  <c r="B27" i="1" s="1"/>
  <c r="U58" i="1"/>
  <c r="B58" i="1" s="1"/>
  <c r="U5" i="1"/>
  <c r="U66" i="1"/>
  <c r="B66" i="1" s="1"/>
  <c r="U62" i="1"/>
  <c r="B62" i="1" s="1"/>
  <c r="U103" i="1"/>
  <c r="B103" i="1" s="1"/>
  <c r="U10" i="1"/>
  <c r="B10" i="1" s="1"/>
  <c r="U102" i="1"/>
  <c r="B102" i="1" s="1"/>
  <c r="U53" i="1"/>
  <c r="BK53" i="1" s="1"/>
  <c r="U25" i="1"/>
  <c r="BJ25" i="1" s="1"/>
  <c r="U19" i="1"/>
  <c r="B19" i="1" s="1"/>
  <c r="U38" i="1"/>
  <c r="U56" i="1"/>
  <c r="B56" i="1" s="1"/>
  <c r="U110" i="1"/>
  <c r="U41" i="1"/>
  <c r="U127" i="1"/>
  <c r="B127" i="1" s="1"/>
  <c r="U118" i="1"/>
  <c r="U114" i="1"/>
  <c r="B114" i="1" s="1"/>
  <c r="U96" i="1"/>
  <c r="B96" i="1" s="1"/>
  <c r="U48" i="1"/>
  <c r="B48" i="1" s="1"/>
  <c r="U57" i="1"/>
  <c r="BJ57" i="1" s="1"/>
  <c r="U70" i="1"/>
  <c r="B70" i="1" s="1"/>
  <c r="U28" i="1"/>
  <c r="B28" i="1" s="1"/>
  <c r="U109" i="1"/>
  <c r="U93" i="1"/>
  <c r="BK93" i="1" s="1"/>
  <c r="U101" i="1"/>
  <c r="U15" i="1"/>
  <c r="B15" i="1" s="1"/>
  <c r="U64" i="1"/>
  <c r="U21" i="1"/>
  <c r="U49" i="1"/>
  <c r="U42" i="1"/>
  <c r="U13" i="1"/>
  <c r="BK13" i="1" s="1"/>
  <c r="U98" i="1"/>
  <c r="B98" i="1" s="1"/>
  <c r="U51" i="1"/>
  <c r="B51" i="1" s="1"/>
  <c r="U35" i="1"/>
  <c r="U39" i="1"/>
  <c r="B39" i="1" s="1"/>
  <c r="U113" i="1"/>
  <c r="BJ113" i="1" s="1"/>
  <c r="U116" i="1"/>
  <c r="B116" i="1" s="1"/>
  <c r="U2" i="1"/>
  <c r="B2" i="1" s="1"/>
  <c r="U108" i="1"/>
  <c r="B108" i="1" s="1"/>
  <c r="U119" i="1"/>
  <c r="B119" i="1" s="1"/>
  <c r="U30" i="1"/>
  <c r="B30" i="1" s="1"/>
  <c r="U72" i="1"/>
  <c r="U40" i="1"/>
  <c r="B40" i="1" s="1"/>
  <c r="U52" i="1"/>
  <c r="B52" i="1" s="1"/>
  <c r="U16" i="1"/>
  <c r="B16" i="1" s="1"/>
  <c r="U23" i="1"/>
  <c r="B23" i="1" s="1"/>
  <c r="U94" i="1"/>
  <c r="B94" i="1" s="1"/>
  <c r="U105" i="1"/>
  <c r="BJ105" i="1" s="1"/>
  <c r="U90" i="1"/>
  <c r="B90" i="1" s="1"/>
  <c r="U37" i="1"/>
  <c r="BK37" i="1" s="1"/>
  <c r="U83" i="1"/>
  <c r="U89" i="1"/>
  <c r="BJ89" i="1" s="1"/>
  <c r="U100" i="1"/>
  <c r="B100" i="1" s="1"/>
  <c r="U65" i="1"/>
  <c r="BJ65" i="1" s="1"/>
  <c r="BP2" i="1"/>
  <c r="BR2" i="1" s="1"/>
  <c r="BA2" i="1" s="1"/>
  <c r="BQ5" i="1"/>
  <c r="BR5" i="1" s="1"/>
  <c r="BA5" i="1" s="1"/>
  <c r="BC5" i="1" s="1"/>
  <c r="BL35" i="1"/>
  <c r="BN35" i="1"/>
  <c r="BL21" i="1"/>
  <c r="BN21" i="1"/>
  <c r="BL40" i="1"/>
  <c r="BN40" i="1"/>
  <c r="BL16" i="1"/>
  <c r="BN16" i="1"/>
  <c r="BL5" i="1"/>
  <c r="BM5" i="1"/>
  <c r="BN5" i="1"/>
  <c r="BL13" i="1"/>
  <c r="BN13" i="1"/>
  <c r="BL37" i="1"/>
  <c r="BN37" i="1"/>
  <c r="BL46" i="1"/>
  <c r="BN46" i="1"/>
  <c r="BL25" i="1"/>
  <c r="BN25" i="1"/>
  <c r="BL23" i="1"/>
  <c r="BN23" i="1"/>
  <c r="BL38" i="1"/>
  <c r="BN38" i="1"/>
  <c r="BL28" i="1"/>
  <c r="BN28" i="1"/>
  <c r="BL34" i="1"/>
  <c r="BN34" i="1"/>
  <c r="BL9" i="1"/>
  <c r="BN9" i="1"/>
  <c r="BL33" i="1"/>
  <c r="BN33" i="1"/>
  <c r="BL43" i="1"/>
  <c r="BN43" i="1"/>
  <c r="BL4" i="1"/>
  <c r="BM4" i="1"/>
  <c r="BN4" i="1"/>
  <c r="BL20" i="1"/>
  <c r="BN20" i="1"/>
  <c r="BL29" i="1"/>
  <c r="BN29" i="1"/>
  <c r="BL18" i="1"/>
  <c r="BN18" i="1"/>
  <c r="BL24" i="1"/>
  <c r="BN24" i="1"/>
  <c r="BL49" i="1"/>
  <c r="BN49" i="1"/>
  <c r="BL8" i="1"/>
  <c r="BN8" i="1"/>
  <c r="BL26" i="1"/>
  <c r="BN26" i="1"/>
  <c r="BL6" i="1"/>
  <c r="BN6" i="1"/>
  <c r="BL12" i="1"/>
  <c r="BN12" i="1"/>
  <c r="BL14" i="1"/>
  <c r="BN14" i="1"/>
  <c r="BL48" i="1"/>
  <c r="BN48" i="1"/>
  <c r="BL30" i="1"/>
  <c r="BN30" i="1"/>
  <c r="BL36" i="1"/>
  <c r="BN36" i="1"/>
  <c r="BL22" i="1"/>
  <c r="BN22" i="1"/>
  <c r="BM3" i="1"/>
  <c r="BN3" i="1"/>
  <c r="BL44" i="1"/>
  <c r="BN44" i="1"/>
  <c r="BL11" i="1"/>
  <c r="BN11" i="1"/>
  <c r="BL17" i="1"/>
  <c r="BN17" i="1"/>
  <c r="BL54" i="1"/>
  <c r="BN54" i="1"/>
  <c r="BL7" i="1"/>
  <c r="BN7" i="1"/>
  <c r="BL55" i="1"/>
  <c r="BN55" i="1"/>
  <c r="BL56" i="1"/>
  <c r="BL27" i="1"/>
  <c r="BN27" i="1"/>
  <c r="BL47" i="1"/>
  <c r="BN47" i="1"/>
  <c r="BM2" i="1"/>
  <c r="BN2" i="1"/>
  <c r="BL42" i="1"/>
  <c r="BN42" i="1"/>
  <c r="BL41" i="1"/>
  <c r="BN41" i="1"/>
  <c r="BL51" i="1"/>
  <c r="BN51" i="1"/>
  <c r="BL31" i="1"/>
  <c r="BN31" i="1"/>
  <c r="BL53" i="1"/>
  <c r="BN53" i="1"/>
  <c r="BL50" i="1"/>
  <c r="BN50" i="1"/>
  <c r="BL19" i="1"/>
  <c r="BN19" i="1"/>
  <c r="BL45" i="1"/>
  <c r="BN45" i="1"/>
  <c r="BL52" i="1"/>
  <c r="BN52" i="1"/>
  <c r="BL39" i="1"/>
  <c r="BN39" i="1"/>
  <c r="BL32" i="1"/>
  <c r="BN32" i="1"/>
  <c r="BL10" i="1"/>
  <c r="BN10" i="1"/>
  <c r="BL15" i="1"/>
  <c r="BN15" i="1"/>
  <c r="BG5" i="1" l="1"/>
  <c r="BK5" i="1" s="1"/>
  <c r="B109" i="1"/>
  <c r="BJ109" i="1"/>
  <c r="B41" i="1"/>
  <c r="BJ41" i="1"/>
  <c r="B49" i="1"/>
  <c r="BK49" i="1"/>
  <c r="B21" i="1"/>
  <c r="BJ21" i="1"/>
  <c r="B101" i="1"/>
  <c r="BJ101" i="1"/>
  <c r="B113" i="1"/>
  <c r="B5" i="1"/>
  <c r="B105" i="1"/>
  <c r="B118" i="1"/>
  <c r="B13" i="1"/>
  <c r="B110" i="1"/>
  <c r="B25" i="1"/>
  <c r="B89" i="1"/>
  <c r="B83" i="1"/>
  <c r="B87" i="1"/>
  <c r="B76" i="1"/>
  <c r="B67" i="1"/>
  <c r="B72" i="1"/>
  <c r="B81" i="1"/>
  <c r="B93" i="1"/>
  <c r="B57" i="1"/>
  <c r="B37" i="1"/>
  <c r="B35" i="1"/>
  <c r="B60" i="1"/>
  <c r="B42" i="1"/>
  <c r="B64" i="1"/>
  <c r="B38" i="1"/>
  <c r="B53" i="1"/>
  <c r="B65" i="1"/>
  <c r="BO6" i="1"/>
  <c r="AZ6" i="1" s="1"/>
  <c r="BO95" i="1"/>
  <c r="AZ95" i="1" s="1"/>
  <c r="BO87" i="1"/>
  <c r="AZ87" i="1" s="1"/>
  <c r="BO84" i="1"/>
  <c r="AZ84" i="1" s="1"/>
  <c r="BO115" i="1"/>
  <c r="AZ115" i="1" s="1"/>
  <c r="BO67" i="1"/>
  <c r="AZ67" i="1" s="1"/>
  <c r="BO69" i="1"/>
  <c r="AZ69" i="1" s="1"/>
  <c r="BO101" i="1"/>
  <c r="AZ101" i="1" s="1"/>
  <c r="BO65" i="1"/>
  <c r="AZ65" i="1" s="1"/>
  <c r="BO81" i="1"/>
  <c r="AZ81" i="1" s="1"/>
  <c r="BO100" i="1"/>
  <c r="BO76" i="1"/>
  <c r="BO58" i="1"/>
  <c r="AZ58" i="1" s="1"/>
  <c r="BO104" i="1"/>
  <c r="BO13" i="1"/>
  <c r="AZ13" i="1" s="1"/>
  <c r="BO16" i="1"/>
  <c r="BO123" i="1"/>
  <c r="AZ123" i="1" s="1"/>
  <c r="BO19" i="1"/>
  <c r="AZ19" i="1" s="1"/>
  <c r="BO21" i="1"/>
  <c r="AZ21" i="1" s="1"/>
  <c r="BO47" i="1"/>
  <c r="AZ47" i="1" s="1"/>
  <c r="BO82" i="1"/>
  <c r="AZ82" i="1" s="1"/>
  <c r="BO86" i="1"/>
  <c r="AZ86" i="1" s="1"/>
  <c r="BO53" i="1"/>
  <c r="AZ53" i="1" s="1"/>
  <c r="BO7" i="1"/>
  <c r="AZ7" i="1" s="1"/>
  <c r="BO107" i="1"/>
  <c r="AZ107" i="1" s="1"/>
  <c r="BO89" i="1"/>
  <c r="AZ89" i="1" s="1"/>
  <c r="BO46" i="1"/>
  <c r="AZ46" i="1" s="1"/>
  <c r="BO121" i="1"/>
  <c r="AZ121" i="1" s="1"/>
  <c r="BO66" i="1"/>
  <c r="AZ66" i="1" s="1"/>
  <c r="BO2" i="1"/>
  <c r="AZ2" i="1" s="1"/>
  <c r="BO35" i="1"/>
  <c r="AZ35" i="1" s="1"/>
  <c r="BO94" i="1"/>
  <c r="AZ94" i="1" s="1"/>
  <c r="BO112" i="1"/>
  <c r="BO73" i="1"/>
  <c r="AZ73" i="1" s="1"/>
  <c r="BO125" i="1"/>
  <c r="AZ125" i="1" s="1"/>
  <c r="BO30" i="1"/>
  <c r="AZ30" i="1" s="1"/>
  <c r="BO129" i="1"/>
  <c r="AZ129" i="1" s="1"/>
  <c r="BO45" i="1"/>
  <c r="AZ45" i="1" s="1"/>
  <c r="BO10" i="1"/>
  <c r="AZ10" i="1" s="1"/>
  <c r="BO9" i="1"/>
  <c r="AZ9" i="1" s="1"/>
  <c r="BO39" i="1"/>
  <c r="BO36" i="1"/>
  <c r="AZ36" i="1" s="1"/>
  <c r="BC36" i="1" s="1"/>
  <c r="BJ36" i="1" s="1"/>
  <c r="BO88" i="1"/>
  <c r="BO127" i="1"/>
  <c r="AZ127" i="1" s="1"/>
  <c r="BO70" i="1"/>
  <c r="AZ70" i="1" s="1"/>
  <c r="BO54" i="1"/>
  <c r="AZ54" i="1" s="1"/>
  <c r="BO28" i="1"/>
  <c r="AZ28" i="1" s="1"/>
  <c r="BC28" i="1" s="1"/>
  <c r="BO60" i="1"/>
  <c r="BO31" i="1"/>
  <c r="AZ31" i="1" s="1"/>
  <c r="BO62" i="1"/>
  <c r="AZ62" i="1" s="1"/>
  <c r="BO17" i="1"/>
  <c r="AZ17" i="1" s="1"/>
  <c r="BO78" i="1"/>
  <c r="AZ78" i="1" s="1"/>
  <c r="BO61" i="1"/>
  <c r="AZ61" i="1" s="1"/>
  <c r="BO118" i="1"/>
  <c r="AZ118" i="1" s="1"/>
  <c r="BO98" i="1"/>
  <c r="AZ98" i="1" s="1"/>
  <c r="BO42" i="1"/>
  <c r="AZ42" i="1" s="1"/>
  <c r="BO8" i="1"/>
  <c r="AZ8" i="1" s="1"/>
  <c r="BC8" i="1" s="1"/>
  <c r="BO93" i="1"/>
  <c r="AZ93" i="1" s="1"/>
  <c r="BO120" i="1"/>
  <c r="BO110" i="1"/>
  <c r="AZ110" i="1" s="1"/>
  <c r="BO103" i="1"/>
  <c r="AZ103" i="1" s="1"/>
  <c r="BO25" i="1"/>
  <c r="AZ25" i="1" s="1"/>
  <c r="BO113" i="1"/>
  <c r="AZ113" i="1" s="1"/>
  <c r="BO106" i="1"/>
  <c r="AZ106" i="1" s="1"/>
  <c r="BO49" i="1"/>
  <c r="AZ49" i="1" s="1"/>
  <c r="BO122" i="1"/>
  <c r="AZ122" i="1" s="1"/>
  <c r="BO71" i="1"/>
  <c r="AZ71" i="1" s="1"/>
  <c r="BO57" i="1"/>
  <c r="BO52" i="1"/>
  <c r="AZ52" i="1" s="1"/>
  <c r="BC52" i="1" s="1"/>
  <c r="BJ52" i="1" s="1"/>
  <c r="BO75" i="1"/>
  <c r="AZ75" i="1" s="1"/>
  <c r="BO102" i="1"/>
  <c r="AZ102" i="1" s="1"/>
  <c r="BO40" i="1"/>
  <c r="AZ40" i="1" s="1"/>
  <c r="BC40" i="1" s="1"/>
  <c r="BJ40" i="1" s="1"/>
  <c r="BO3" i="1"/>
  <c r="AZ3" i="1" s="1"/>
  <c r="BO51" i="1"/>
  <c r="AZ51" i="1" s="1"/>
  <c r="BO44" i="1"/>
  <c r="AZ44" i="1" s="1"/>
  <c r="BC44" i="1" s="1"/>
  <c r="BJ44" i="1" s="1"/>
  <c r="BO20" i="1"/>
  <c r="BO96" i="1"/>
  <c r="AZ96" i="1" s="1"/>
  <c r="BO119" i="1"/>
  <c r="AZ119" i="1" s="1"/>
  <c r="BO33" i="1"/>
  <c r="AZ33" i="1" s="1"/>
  <c r="BO50" i="1"/>
  <c r="AZ50" i="1" s="1"/>
  <c r="BO92" i="1"/>
  <c r="BO111" i="1"/>
  <c r="AZ111" i="1" s="1"/>
  <c r="BO117" i="1"/>
  <c r="AZ117" i="1" s="1"/>
  <c r="BO12" i="1"/>
  <c r="AZ12" i="1" s="1"/>
  <c r="BC12" i="1" s="1"/>
  <c r="BO74" i="1"/>
  <c r="AZ74" i="1" s="1"/>
  <c r="BO14" i="1"/>
  <c r="AZ14" i="1" s="1"/>
  <c r="BO41" i="1"/>
  <c r="AZ41" i="1" s="1"/>
  <c r="BO34" i="1"/>
  <c r="AZ34" i="1" s="1"/>
  <c r="BO18" i="1"/>
  <c r="AZ18" i="1" s="1"/>
  <c r="BO38" i="1"/>
  <c r="AZ38" i="1" s="1"/>
  <c r="BO27" i="1"/>
  <c r="AZ27" i="1" s="1"/>
  <c r="BO116" i="1"/>
  <c r="AZ116" i="1" s="1"/>
  <c r="BO85" i="1"/>
  <c r="AZ85" i="1" s="1"/>
  <c r="BO43" i="1"/>
  <c r="AZ43" i="1" s="1"/>
  <c r="BO77" i="1"/>
  <c r="AZ77" i="1" s="1"/>
  <c r="BO124" i="1"/>
  <c r="BO68" i="1"/>
  <c r="BO59" i="1"/>
  <c r="AZ59" i="1" s="1"/>
  <c r="BO22" i="1"/>
  <c r="AZ22" i="1" s="1"/>
  <c r="BO55" i="1"/>
  <c r="AZ55" i="1" s="1"/>
  <c r="BO131" i="1"/>
  <c r="AZ131" i="1" s="1"/>
  <c r="BO24" i="1"/>
  <c r="AZ24" i="1" s="1"/>
  <c r="BC24" i="1" s="1"/>
  <c r="BK24" i="1" s="1"/>
  <c r="BO108" i="1"/>
  <c r="BO63" i="1"/>
  <c r="AZ63" i="1" s="1"/>
  <c r="BO72" i="1"/>
  <c r="BO26" i="1"/>
  <c r="AZ26" i="1" s="1"/>
  <c r="BO99" i="1"/>
  <c r="AZ99" i="1" s="1"/>
  <c r="BO114" i="1"/>
  <c r="AZ114" i="1" s="1"/>
  <c r="BO48" i="1"/>
  <c r="AZ48" i="1" s="1"/>
  <c r="BC48" i="1" s="1"/>
  <c r="BO80" i="1"/>
  <c r="BO11" i="1"/>
  <c r="AZ11" i="1" s="1"/>
  <c r="BO79" i="1"/>
  <c r="AZ79" i="1" s="1"/>
  <c r="BO29" i="1"/>
  <c r="AZ29" i="1" s="1"/>
  <c r="BO56" i="1"/>
  <c r="AZ56" i="1" s="1"/>
  <c r="BC56" i="1" s="1"/>
  <c r="BO64" i="1"/>
  <c r="BO5" i="1"/>
  <c r="AZ5" i="1" s="1"/>
  <c r="BO109" i="1"/>
  <c r="AZ109" i="1" s="1"/>
  <c r="BO90" i="1"/>
  <c r="AZ90" i="1" s="1"/>
  <c r="BO126" i="1"/>
  <c r="AZ126" i="1" s="1"/>
  <c r="BO37" i="1"/>
  <c r="AZ37" i="1" s="1"/>
  <c r="BO23" i="1"/>
  <c r="AZ23" i="1" s="1"/>
  <c r="BO130" i="1"/>
  <c r="AZ130" i="1" s="1"/>
  <c r="BO97" i="1"/>
  <c r="AZ97" i="1" s="1"/>
  <c r="BO105" i="1"/>
  <c r="AZ105" i="1" s="1"/>
  <c r="BO128" i="1"/>
  <c r="BO32" i="1"/>
  <c r="AZ32" i="1" s="1"/>
  <c r="BC32" i="1" s="1"/>
  <c r="BJ32" i="1" s="1"/>
  <c r="BO4" i="1"/>
  <c r="AZ4" i="1" s="1"/>
  <c r="BC4" i="1" s="1"/>
  <c r="BO91" i="1"/>
  <c r="AZ91" i="1" s="1"/>
  <c r="BO83" i="1"/>
  <c r="AZ83" i="1" s="1"/>
  <c r="BO15" i="1"/>
  <c r="AZ15" i="1" s="1"/>
  <c r="AZ60" i="1" l="1"/>
  <c r="BC60" i="1" s="1"/>
  <c r="BJ60" i="1" s="1"/>
  <c r="AZ120" i="1"/>
  <c r="BC120" i="1" s="1"/>
  <c r="AZ104" i="1"/>
  <c r="BC104" i="1" s="1"/>
  <c r="AZ76" i="1"/>
  <c r="BC76" i="1" s="1"/>
  <c r="AZ100" i="1"/>
  <c r="BC100" i="1" s="1"/>
  <c r="AZ112" i="1"/>
  <c r="BC112" i="1" s="1"/>
  <c r="AZ108" i="1"/>
  <c r="BC108" i="1" s="1"/>
  <c r="AZ88" i="1"/>
  <c r="BC88" i="1" s="1"/>
  <c r="AZ80" i="1"/>
  <c r="BC80" i="1" s="1"/>
  <c r="BK80" i="1" s="1"/>
  <c r="AZ64" i="1"/>
  <c r="BC64" i="1" s="1"/>
  <c r="AZ68" i="1"/>
  <c r="BC68" i="1" s="1"/>
  <c r="AZ128" i="1"/>
  <c r="BC128" i="1" s="1"/>
  <c r="AZ124" i="1"/>
  <c r="BC124" i="1" s="1"/>
  <c r="AZ92" i="1"/>
  <c r="BC92" i="1" s="1"/>
  <c r="AZ72" i="1"/>
  <c r="BC72" i="1" s="1"/>
  <c r="BK72" i="1" s="1"/>
  <c r="AZ20" i="1"/>
  <c r="BC20" i="1" s="1"/>
  <c r="AZ39" i="1"/>
  <c r="BC96" i="1"/>
  <c r="BK96" i="1" s="1"/>
  <c r="BC116" i="1"/>
  <c r="AZ16" i="1"/>
  <c r="BC16" i="1" s="1"/>
  <c r="BJ16" i="1" s="1"/>
  <c r="AZ57" i="1"/>
  <c r="BC84" i="1"/>
</calcChain>
</file>

<file path=xl/sharedStrings.xml><?xml version="1.0" encoding="utf-8"?>
<sst xmlns="http://schemas.openxmlformats.org/spreadsheetml/2006/main" count="12072" uniqueCount="1149">
  <si>
    <t>hüpft</t>
  </si>
  <si>
    <t>joggt</t>
  </si>
  <si>
    <t>klettert</t>
  </si>
  <si>
    <t>kommt</t>
  </si>
  <si>
    <t>kriecht</t>
  </si>
  <si>
    <t>landet</t>
  </si>
  <si>
    <t>läuft</t>
  </si>
  <si>
    <t>eilt</t>
  </si>
  <si>
    <t>erwacht</t>
  </si>
  <si>
    <t>fährt</t>
  </si>
  <si>
    <t>fällt</t>
  </si>
  <si>
    <t>fliegt</t>
  </si>
  <si>
    <t>flieht</t>
  </si>
  <si>
    <t>flitzt</t>
  </si>
  <si>
    <t>flüchtet</t>
  </si>
  <si>
    <t>reist</t>
  </si>
  <si>
    <t>reitet</t>
  </si>
  <si>
    <t>rennt</t>
  </si>
  <si>
    <t>schleicht</t>
  </si>
  <si>
    <t>schwimmt</t>
  </si>
  <si>
    <t>segelt</t>
  </si>
  <si>
    <t>springt</t>
  </si>
  <si>
    <t>stolpert</t>
  </si>
  <si>
    <t>tanzt</t>
  </si>
  <si>
    <t>wandert</t>
  </si>
  <si>
    <t>V</t>
  </si>
  <si>
    <t>Wo</t>
  </si>
  <si>
    <t>Wohin</t>
  </si>
  <si>
    <t>Woher</t>
  </si>
  <si>
    <t>beim</t>
  </si>
  <si>
    <t>zum</t>
  </si>
  <si>
    <t>vom</t>
  </si>
  <si>
    <t>Abendessen</t>
  </si>
  <si>
    <t>auf dem</t>
  </si>
  <si>
    <t>auf den</t>
  </si>
  <si>
    <t>in der</t>
  </si>
  <si>
    <t>in die</t>
  </si>
  <si>
    <t>aus der</t>
  </si>
  <si>
    <t>im</t>
  </si>
  <si>
    <t>in den</t>
  </si>
  <si>
    <t>aus dem</t>
  </si>
  <si>
    <t>Altbau</t>
  </si>
  <si>
    <t>an der</t>
  </si>
  <si>
    <t>an die/zur</t>
  </si>
  <si>
    <t>von der</t>
  </si>
  <si>
    <t>Ampel</t>
  </si>
  <si>
    <t>auf das</t>
  </si>
  <si>
    <t>Amt</t>
  </si>
  <si>
    <t>Anstalt</t>
  </si>
  <si>
    <t>in die/zur</t>
  </si>
  <si>
    <t>Bäckerei</t>
  </si>
  <si>
    <t>ins</t>
  </si>
  <si>
    <t>Bad</t>
  </si>
  <si>
    <t>am/im</t>
  </si>
  <si>
    <t>an den/zum/in den</t>
  </si>
  <si>
    <t>vom/aus dem</t>
  </si>
  <si>
    <t>Bahnhof</t>
  </si>
  <si>
    <t>Balkon</t>
  </si>
  <si>
    <t>Bandprobe</t>
  </si>
  <si>
    <t>auf der</t>
  </si>
  <si>
    <t>auf die</t>
  </si>
  <si>
    <t>Baustelle</t>
  </si>
  <si>
    <t>am</t>
  </si>
  <si>
    <t>Beckenrand</t>
  </si>
  <si>
    <t>auf die/zur</t>
  </si>
  <si>
    <t>Beerdigung</t>
  </si>
  <si>
    <t>Behörde</t>
  </si>
  <si>
    <t>Berg</t>
  </si>
  <si>
    <t>Besprechung</t>
  </si>
  <si>
    <t>Betrieb</t>
  </si>
  <si>
    <t>Bett</t>
  </si>
  <si>
    <t>Bibliothek</t>
  </si>
  <si>
    <t>Bistro</t>
  </si>
  <si>
    <t>Bistum</t>
  </si>
  <si>
    <t>Boot</t>
  </si>
  <si>
    <t>Briefkasten</t>
  </si>
  <si>
    <t>Bücherei</t>
  </si>
  <si>
    <t>Bucht</t>
  </si>
  <si>
    <t>Bühne</t>
  </si>
  <si>
    <t>Burg</t>
  </si>
  <si>
    <t>Bus</t>
  </si>
  <si>
    <t>Café</t>
  </si>
  <si>
    <t>am/vor dem</t>
  </si>
  <si>
    <t>Computer</t>
  </si>
  <si>
    <t>Dachboden</t>
  </si>
  <si>
    <t>Deutschkurs</t>
  </si>
  <si>
    <t>Disko</t>
  </si>
  <si>
    <t>Druckerei</t>
  </si>
  <si>
    <t>Einfahrt</t>
  </si>
  <si>
    <t>an den/zum</t>
  </si>
  <si>
    <t>Eingang</t>
  </si>
  <si>
    <t>im/beim/auf dem</t>
  </si>
  <si>
    <t>zum/auf den</t>
  </si>
  <si>
    <t>Einsatz</t>
  </si>
  <si>
    <t>Einweihung</t>
  </si>
  <si>
    <t>Fähre</t>
  </si>
  <si>
    <t>Fahrplan</t>
  </si>
  <si>
    <t>Fahrrad</t>
  </si>
  <si>
    <t>Fahrstuhl</t>
  </si>
  <si>
    <t>Ferienwohnung</t>
  </si>
  <si>
    <t>vor dem</t>
  </si>
  <si>
    <t>Fernseher</t>
  </si>
  <si>
    <t>bei der</t>
  </si>
  <si>
    <t>zur</t>
  </si>
  <si>
    <t>auf den/zum</t>
  </si>
  <si>
    <t>Flohmarkt</t>
  </si>
  <si>
    <t>Flughafen</t>
  </si>
  <si>
    <t>auf der/bei der</t>
  </si>
  <si>
    <t>Freizeitpark</t>
  </si>
  <si>
    <t>Friedhof</t>
  </si>
  <si>
    <t>Frisörsalon</t>
  </si>
  <si>
    <t>Frittenbude</t>
  </si>
  <si>
    <t>von der/aus der</t>
  </si>
  <si>
    <t>Garten</t>
  </si>
  <si>
    <t>Gebäude</t>
  </si>
  <si>
    <t>Gebirge</t>
  </si>
  <si>
    <t>Geldautomat</t>
  </si>
  <si>
    <t>Hallenbad</t>
  </si>
  <si>
    <t>Haltestelle</t>
  </si>
  <si>
    <t>Halteverbot</t>
  </si>
  <si>
    <t>zu</t>
  </si>
  <si>
    <t>Hause</t>
  </si>
  <si>
    <t>Herberge</t>
  </si>
  <si>
    <t>Hörsaal</t>
  </si>
  <si>
    <t>Hotel</t>
  </si>
  <si>
    <t>auf dem/beim</t>
  </si>
  <si>
    <t>auf das/zum</t>
  </si>
  <si>
    <t>Jubiläum</t>
  </si>
  <si>
    <t>Kaffeetrinken</t>
  </si>
  <si>
    <t>Kantine</t>
  </si>
  <si>
    <t>aufs</t>
  </si>
  <si>
    <t>Karussell</t>
  </si>
  <si>
    <t>Kasse</t>
  </si>
  <si>
    <t>Kino</t>
  </si>
  <si>
    <t>Kiosk</t>
  </si>
  <si>
    <t>Kita</t>
  </si>
  <si>
    <t>Klasse</t>
  </si>
  <si>
    <t>Klavier</t>
  </si>
  <si>
    <t>Klinik</t>
  </si>
  <si>
    <t>Klo</t>
  </si>
  <si>
    <t>Kloster</t>
  </si>
  <si>
    <t>Kneipe</t>
  </si>
  <si>
    <t>Kongress</t>
  </si>
  <si>
    <t>Konsulat</t>
  </si>
  <si>
    <t>auf dem/im</t>
  </si>
  <si>
    <t>aufs/ins/zum</t>
  </si>
  <si>
    <t>Konzert</t>
  </si>
  <si>
    <t>Krankenhaus</t>
  </si>
  <si>
    <t>Kreuzfahrt</t>
  </si>
  <si>
    <t>Küche</t>
  </si>
  <si>
    <t>Kundgebung</t>
  </si>
  <si>
    <t>an die</t>
  </si>
  <si>
    <t>Küste</t>
  </si>
  <si>
    <t>Laden</t>
  </si>
  <si>
    <t>Landsitz</t>
  </si>
  <si>
    <t>ans/an den/vor das/vor den</t>
  </si>
  <si>
    <t>Laptop</t>
  </si>
  <si>
    <t>Leiter</t>
  </si>
  <si>
    <t>Lesesaal</t>
  </si>
  <si>
    <t>LIDL</t>
  </si>
  <si>
    <t>Liegestuhl</t>
  </si>
  <si>
    <t>auf der/in der</t>
  </si>
  <si>
    <t>auf die/in die</t>
  </si>
  <si>
    <t>Mannschaft</t>
  </si>
  <si>
    <t>Marathon</t>
  </si>
  <si>
    <t>Markt</t>
  </si>
  <si>
    <t>Massage</t>
  </si>
  <si>
    <t>am/im/auf dem</t>
  </si>
  <si>
    <t>Meisterschaft</t>
  </si>
  <si>
    <t>Metropole</t>
  </si>
  <si>
    <t>Moschee</t>
  </si>
  <si>
    <t>aus den</t>
  </si>
  <si>
    <t>Nachrichten</t>
  </si>
  <si>
    <t>Notar</t>
  </si>
  <si>
    <t>Notaufnahme</t>
  </si>
  <si>
    <t>Oper</t>
  </si>
  <si>
    <t>Ostsee</t>
  </si>
  <si>
    <t>Palast</t>
  </si>
  <si>
    <t>Park</t>
  </si>
  <si>
    <t>Parkhaus</t>
  </si>
  <si>
    <t>Pflegeheim</t>
  </si>
  <si>
    <t>PKW</t>
  </si>
  <si>
    <t>Plakat</t>
  </si>
  <si>
    <t>Polizeiwache</t>
  </si>
  <si>
    <t>Pommesbude</t>
  </si>
  <si>
    <t>an den/in den</t>
  </si>
  <si>
    <t>Pool</t>
  </si>
  <si>
    <t>Radweg</t>
  </si>
  <si>
    <t>Rathaus</t>
  </si>
  <si>
    <t>Raucherecke</t>
  </si>
  <si>
    <t>Rennbahn</t>
  </si>
  <si>
    <t>Restaurant</t>
  </si>
  <si>
    <t>Rezeption</t>
  </si>
  <si>
    <t>Rollstuhl</t>
  </si>
  <si>
    <t>Sattel</t>
  </si>
  <si>
    <t>Sauna</t>
  </si>
  <si>
    <t>Schemel</t>
  </si>
  <si>
    <t>Schlafzimmer</t>
  </si>
  <si>
    <t>Schließfach</t>
  </si>
  <si>
    <t>Schulhof</t>
  </si>
  <si>
    <t>See</t>
  </si>
  <si>
    <t>Sessel</t>
  </si>
  <si>
    <t>Skateboard</t>
  </si>
  <si>
    <t>beim/auf dem</t>
  </si>
  <si>
    <t>Spaziergang</t>
  </si>
  <si>
    <t>Speisekarte</t>
  </si>
  <si>
    <t>Stadtplan</t>
  </si>
  <si>
    <t>Stadtzentrum</t>
  </si>
  <si>
    <t>Stall</t>
  </si>
  <si>
    <t>Stausee</t>
  </si>
  <si>
    <t>Supermarkt</t>
  </si>
  <si>
    <t>Synagoge</t>
  </si>
  <si>
    <t>Tagung</t>
  </si>
  <si>
    <t>Talkshow</t>
  </si>
  <si>
    <t>Tanzschule</t>
  </si>
  <si>
    <t>Tennis</t>
  </si>
  <si>
    <t>Theaterstück</t>
  </si>
  <si>
    <t>Therapie</t>
  </si>
  <si>
    <t>Tisch</t>
  </si>
  <si>
    <t>Titelseite</t>
  </si>
  <si>
    <t>Toilette</t>
  </si>
  <si>
    <t>Tribüne</t>
  </si>
  <si>
    <t>Trödelmarkt</t>
  </si>
  <si>
    <t>Turnier</t>
  </si>
  <si>
    <t>U-Bahnhof</t>
  </si>
  <si>
    <t>Unfallort</t>
  </si>
  <si>
    <t>Universität</t>
  </si>
  <si>
    <t>in/im</t>
  </si>
  <si>
    <t>in/in den</t>
  </si>
  <si>
    <t>Urlaub</t>
  </si>
  <si>
    <t>Veranstaltung</t>
  </si>
  <si>
    <t>Verhandlung</t>
  </si>
  <si>
    <t>Verhör</t>
  </si>
  <si>
    <t>auf die/in die/zur</t>
  </si>
  <si>
    <t>Versammlung</t>
  </si>
  <si>
    <t>Villa</t>
  </si>
  <si>
    <t>Vorlesung</t>
  </si>
  <si>
    <t>Vorstadt</t>
  </si>
  <si>
    <t>Vortrag</t>
  </si>
  <si>
    <t>Waisenhaus</t>
  </si>
  <si>
    <t>Waschmaschine</t>
  </si>
  <si>
    <t>Weinprobe</t>
  </si>
  <si>
    <t>Weltraum</t>
  </si>
  <si>
    <t>Werkstatt</t>
  </si>
  <si>
    <t>Whirlpool</t>
  </si>
  <si>
    <t>Wildpark</t>
  </si>
  <si>
    <t>Wolkenkratzer</t>
  </si>
  <si>
    <t>Zeitungsstand</t>
  </si>
  <si>
    <t>Zeremonie</t>
  </si>
  <si>
    <t>Zoo</t>
  </si>
  <si>
    <t>Zug</t>
  </si>
  <si>
    <t>hat</t>
  </si>
  <si>
    <t>hatte</t>
  </si>
  <si>
    <t>ein</t>
  </si>
  <si>
    <t>mit</t>
  </si>
  <si>
    <t>die</t>
  </si>
  <si>
    <t>den</t>
  </si>
  <si>
    <t>ist</t>
  </si>
  <si>
    <t>verloren</t>
  </si>
  <si>
    <t>eine</t>
  </si>
  <si>
    <t>wichtige</t>
  </si>
  <si>
    <t>einen</t>
  </si>
  <si>
    <t>diagnostizierten</t>
  </si>
  <si>
    <t>Burnout</t>
  </si>
  <si>
    <t>Bier</t>
  </si>
  <si>
    <t>essenzielle</t>
  </si>
  <si>
    <t>Anlage</t>
  </si>
  <si>
    <t>vergessen</t>
  </si>
  <si>
    <t>Nachtzug</t>
  </si>
  <si>
    <t>gebucht</t>
  </si>
  <si>
    <t>gefahren</t>
  </si>
  <si>
    <t>möchte</t>
  </si>
  <si>
    <t>Solo</t>
  </si>
  <si>
    <t>hingelegt</t>
  </si>
  <si>
    <t>vor der</t>
  </si>
  <si>
    <t>auf</t>
  </si>
  <si>
    <t>das</t>
  </si>
  <si>
    <t>dem</t>
  </si>
  <si>
    <t>erlitten</t>
  </si>
  <si>
    <t>Pos10</t>
  </si>
  <si>
    <t>Pos09</t>
  </si>
  <si>
    <t>Pos08</t>
  </si>
  <si>
    <t>Pos06</t>
  </si>
  <si>
    <t>Pos07</t>
  </si>
  <si>
    <t>gehabt</t>
  </si>
  <si>
    <t>xx</t>
  </si>
  <si>
    <t>Name</t>
  </si>
  <si>
    <t>Wer</t>
  </si>
  <si>
    <t>Was</t>
  </si>
  <si>
    <t>exzellentes</t>
  </si>
  <si>
    <t>wichtigen</t>
  </si>
  <si>
    <t>muss</t>
  </si>
  <si>
    <t>wieder</t>
  </si>
  <si>
    <t>Bademeister</t>
  </si>
  <si>
    <t>schönen</t>
  </si>
  <si>
    <t>beeindrucken</t>
  </si>
  <si>
    <t>notwendigen</t>
  </si>
  <si>
    <t>Kuchen</t>
  </si>
  <si>
    <t>leckeres</t>
  </si>
  <si>
    <t>übersehen</t>
  </si>
  <si>
    <t>lange</t>
  </si>
  <si>
    <t>weite</t>
  </si>
  <si>
    <t>Aussicht</t>
  </si>
  <si>
    <t>genossen</t>
  </si>
  <si>
    <t>endlosen</t>
  </si>
  <si>
    <t>Streitigkeiten</t>
  </si>
  <si>
    <t>satt</t>
  </si>
  <si>
    <t>neuen</t>
  </si>
  <si>
    <t>schlimmen</t>
  </si>
  <si>
    <t>Alptraum</t>
  </si>
  <si>
    <t>lauten</t>
  </si>
  <si>
    <t>Kollegen</t>
  </si>
  <si>
    <t>nicht hören</t>
  </si>
  <si>
    <t>tiefe</t>
  </si>
  <si>
    <t>volle</t>
  </si>
  <si>
    <t>edlen</t>
  </si>
  <si>
    <t>Bischof</t>
  </si>
  <si>
    <t>vermisst</t>
  </si>
  <si>
    <t>einsame</t>
  </si>
  <si>
    <t>Insel</t>
  </si>
  <si>
    <t>verlassen</t>
  </si>
  <si>
    <t>Postboten</t>
  </si>
  <si>
    <t>gesehen</t>
  </si>
  <si>
    <t>lockere</t>
  </si>
  <si>
    <t>Stufe</t>
  </si>
  <si>
    <t>PP_N</t>
  </si>
  <si>
    <t>PRO</t>
  </si>
  <si>
    <t>Wo_Wohin_Woher</t>
  </si>
  <si>
    <t>P</t>
  </si>
  <si>
    <t>Sie</t>
  </si>
  <si>
    <t>vereinbart</t>
  </si>
  <si>
    <t>f</t>
  </si>
  <si>
    <t>m</t>
  </si>
  <si>
    <t>neue</t>
  </si>
  <si>
    <t>gekauft</t>
  </si>
  <si>
    <t>backen</t>
  </si>
  <si>
    <t>Steinofen</t>
  </si>
  <si>
    <t>eingebaut</t>
  </si>
  <si>
    <t>Netzausfall</t>
  </si>
  <si>
    <t>faulenzt</t>
  </si>
  <si>
    <t>neues</t>
  </si>
  <si>
    <t>Hobby</t>
  </si>
  <si>
    <t>begonnen</t>
  </si>
  <si>
    <t>zeichnet</t>
  </si>
  <si>
    <t>Rechenprozess</t>
  </si>
  <si>
    <t>gestartet</t>
  </si>
  <si>
    <t>gute</t>
  </si>
  <si>
    <t>wird</t>
  </si>
  <si>
    <t>lästigen</t>
  </si>
  <si>
    <t>ganze</t>
  </si>
  <si>
    <t>findet</t>
  </si>
  <si>
    <t>der</t>
  </si>
  <si>
    <t>Mittelpunkt</t>
  </si>
  <si>
    <t>des Abends</t>
  </si>
  <si>
    <t>wenig</t>
  </si>
  <si>
    <t>nur</t>
  </si>
  <si>
    <t>Spaß</t>
  </si>
  <si>
    <t>am Lernen</t>
  </si>
  <si>
    <t>Nachbarn</t>
  </si>
  <si>
    <t>nicht wecken</t>
  </si>
  <si>
    <t>guten</t>
  </si>
  <si>
    <t>abholen</t>
  </si>
  <si>
    <t>einzigen</t>
  </si>
  <si>
    <t>Haustürschlüssel</t>
  </si>
  <si>
    <t>werte</t>
  </si>
  <si>
    <t>Großmutter</t>
  </si>
  <si>
    <t>besucht</t>
  </si>
  <si>
    <t>Jahr</t>
  </si>
  <si>
    <t>trainiert</t>
  </si>
  <si>
    <t>verzweifelt</t>
  </si>
  <si>
    <t>Reisepass</t>
  </si>
  <si>
    <t>verlegt</t>
  </si>
  <si>
    <t>Orca</t>
  </si>
  <si>
    <t>retten</t>
  </si>
  <si>
    <t>strickt</t>
  </si>
  <si>
    <t>geschlossen</t>
  </si>
  <si>
    <t>elustren</t>
  </si>
  <si>
    <t>Abend</t>
  </si>
  <si>
    <t>simst</t>
  </si>
  <si>
    <t>andauernde</t>
  </si>
  <si>
    <t>langweilig</t>
  </si>
  <si>
    <t>rodelt</t>
  </si>
  <si>
    <t>diesen</t>
  </si>
  <si>
    <t>weißen</t>
  </si>
  <si>
    <t>Winter</t>
  </si>
  <si>
    <t>ringt</t>
  </si>
  <si>
    <t>Geschwistern</t>
  </si>
  <si>
    <t>Streit</t>
  </si>
  <si>
    <t>tüftelt</t>
  </si>
  <si>
    <t>Zahlenkombination</t>
  </si>
  <si>
    <t>heute</t>
  </si>
  <si>
    <t>Nichts</t>
  </si>
  <si>
    <t>gelernt</t>
  </si>
  <si>
    <t>Termin</t>
  </si>
  <si>
    <t>leckere</t>
  </si>
  <si>
    <t>Schokotafel</t>
  </si>
  <si>
    <t>geklaut</t>
  </si>
  <si>
    <t>erreichen</t>
  </si>
  <si>
    <t>oberen</t>
  </si>
  <si>
    <t>Hängeschrank</t>
  </si>
  <si>
    <t>Handwerksarbeiten</t>
  </si>
  <si>
    <t>schweren</t>
  </si>
  <si>
    <t>unterschätzt</t>
  </si>
  <si>
    <t>alte</t>
  </si>
  <si>
    <t>Geschirr</t>
  </si>
  <si>
    <t>ersetzen</t>
  </si>
  <si>
    <t>Loch</t>
  </si>
  <si>
    <t>einlösen</t>
  </si>
  <si>
    <t>Treuekarte</t>
  </si>
  <si>
    <t>warten</t>
  </si>
  <si>
    <t>Wen</t>
  </si>
  <si>
    <t>Wen_Was</t>
  </si>
  <si>
    <t>mm</t>
  </si>
  <si>
    <t>mf</t>
  </si>
  <si>
    <t>nm</t>
  </si>
  <si>
    <t>nf</t>
  </si>
  <si>
    <t>fm</t>
  </si>
  <si>
    <t>ff</t>
  </si>
  <si>
    <t>A</t>
  </si>
  <si>
    <t>B</t>
  </si>
  <si>
    <t>C</t>
  </si>
  <si>
    <t>D</t>
  </si>
  <si>
    <t>E</t>
  </si>
  <si>
    <t>F</t>
  </si>
  <si>
    <t>S1</t>
  </si>
  <si>
    <t>S2</t>
  </si>
  <si>
    <t>S3</t>
  </si>
  <si>
    <t>S4</t>
  </si>
  <si>
    <t>S5</t>
  </si>
  <si>
    <t>S6</t>
  </si>
  <si>
    <t>M</t>
  </si>
  <si>
    <t>N</t>
  </si>
  <si>
    <t>ID</t>
  </si>
  <si>
    <t>L1</t>
  </si>
  <si>
    <t>L2</t>
  </si>
  <si>
    <t>L3</t>
  </si>
  <si>
    <t>L4</t>
  </si>
  <si>
    <t>L5</t>
  </si>
  <si>
    <t>L6</t>
  </si>
  <si>
    <t>List</t>
  </si>
  <si>
    <t>Sentence</t>
  </si>
  <si>
    <t>L1_S1_M_m</t>
  </si>
  <si>
    <t>L1_S2_M_f</t>
  </si>
  <si>
    <t>L1_S3_N_m</t>
  </si>
  <si>
    <t>L1_S4_N_f</t>
  </si>
  <si>
    <t>L1_S5_F_m</t>
  </si>
  <si>
    <t>L1_S6_F_f</t>
  </si>
  <si>
    <t>L2_S1_M_f</t>
  </si>
  <si>
    <t>L2_S2_M_m</t>
  </si>
  <si>
    <t>L2_S3_N_f</t>
  </si>
  <si>
    <t>L2_S4_N_m</t>
  </si>
  <si>
    <t>L2_S5_F_f</t>
  </si>
  <si>
    <t>L2_S6_F_m</t>
  </si>
  <si>
    <t>L4_S1_N_f</t>
  </si>
  <si>
    <t>L4_S2_N_m</t>
  </si>
  <si>
    <t>L4_S3_F_f</t>
  </si>
  <si>
    <t>L4_S4_F_m</t>
  </si>
  <si>
    <t>L4_S5_M_f</t>
  </si>
  <si>
    <t>L4_S6_M_m</t>
  </si>
  <si>
    <t>L3_S1_N_m</t>
  </si>
  <si>
    <t>L3_S2_N_f</t>
  </si>
  <si>
    <t>L3_S3_F_m</t>
  </si>
  <si>
    <t>L3_S4_F_f</t>
  </si>
  <si>
    <t>L3_S5_M_m</t>
  </si>
  <si>
    <t>L3_S6_M_f</t>
  </si>
  <si>
    <t>L5_S1_M_m</t>
  </si>
  <si>
    <t>L5_S2_M_f</t>
  </si>
  <si>
    <t>L5_S3_N_m</t>
  </si>
  <si>
    <t>L5_S4_N_f</t>
  </si>
  <si>
    <t>L5_S5_F_m</t>
  </si>
  <si>
    <t>L5_S6_F_f</t>
  </si>
  <si>
    <t>L6_S1_M_f</t>
  </si>
  <si>
    <t>L6_S2_M_m</t>
  </si>
  <si>
    <t>L6_S3_N_f</t>
  </si>
  <si>
    <t>L6_S4_N_m</t>
  </si>
  <si>
    <t>L6_S5_F_f</t>
  </si>
  <si>
    <t>L6_S6_F_m</t>
  </si>
  <si>
    <t>Mm</t>
  </si>
  <si>
    <t>Mf</t>
  </si>
  <si>
    <t>Nm</t>
  </si>
  <si>
    <t>Nf</t>
  </si>
  <si>
    <t>Fm</t>
  </si>
  <si>
    <t>Ff</t>
  </si>
  <si>
    <t>Model</t>
  </si>
  <si>
    <t>falsche</t>
  </si>
  <si>
    <t>Person</t>
  </si>
  <si>
    <t>angestarrt</t>
  </si>
  <si>
    <t>letzten</t>
  </si>
  <si>
    <t>Parkplatz</t>
  </si>
  <si>
    <t>verpasst</t>
  </si>
  <si>
    <t>strengen</t>
  </si>
  <si>
    <t>Schiedsrichter</t>
  </si>
  <si>
    <t>angespuckt</t>
  </si>
  <si>
    <t>großen</t>
  </si>
  <si>
    <t>Bolzenschneider</t>
  </si>
  <si>
    <t>Quest_Presented</t>
  </si>
  <si>
    <t>Quest_BlockS1_Wo</t>
  </si>
  <si>
    <t>Quest_BlockS1_Wohin</t>
  </si>
  <si>
    <t>Quest_BlockS1_Woher</t>
  </si>
  <si>
    <t>Quest_BlockS1_Final</t>
  </si>
  <si>
    <t>Quest_BlockS2_Was</t>
  </si>
  <si>
    <t>Quest_BlockS2_Wen</t>
  </si>
  <si>
    <t>Quest_Type</t>
  </si>
  <si>
    <t>Laufen-Verboten</t>
  </si>
  <si>
    <t>Schild</t>
  </si>
  <si>
    <t>GoogleFreq</t>
  </si>
  <si>
    <t>Item</t>
  </si>
  <si>
    <t>Item_Status</t>
  </si>
  <si>
    <t>unschönen</t>
  </si>
  <si>
    <t>Passbilder</t>
  </si>
  <si>
    <t>stürzt</t>
  </si>
  <si>
    <t>spaziert</t>
  </si>
  <si>
    <t>spaßigen</t>
  </si>
  <si>
    <t>langwierigen</t>
  </si>
  <si>
    <t>Wohnungsbesichtigung</t>
  </si>
  <si>
    <t>Ampelmännchen</t>
  </si>
  <si>
    <t>absolute</t>
  </si>
  <si>
    <t>stätischen</t>
  </si>
  <si>
    <t>Target</t>
  </si>
  <si>
    <t>Hügel</t>
  </si>
  <si>
    <t>Florin</t>
  </si>
  <si>
    <t>Renée</t>
  </si>
  <si>
    <t>Tomke</t>
  </si>
  <si>
    <t>Toni</t>
  </si>
  <si>
    <t>Bente</t>
  </si>
  <si>
    <t>Sam</t>
  </si>
  <si>
    <t>Jean</t>
  </si>
  <si>
    <t>Sascha</t>
  </si>
  <si>
    <t>Luca</t>
  </si>
  <si>
    <t>Mika</t>
  </si>
  <si>
    <t>Marlin</t>
  </si>
  <si>
    <t>Jona</t>
  </si>
  <si>
    <t>Quinn</t>
  </si>
  <si>
    <t>Charlie</t>
  </si>
  <si>
    <t>Jamie</t>
  </si>
  <si>
    <t>Marian</t>
  </si>
  <si>
    <t>Maxime</t>
  </si>
  <si>
    <t>Romy</t>
  </si>
  <si>
    <t>Kim</t>
  </si>
  <si>
    <t>Sidney</t>
  </si>
  <si>
    <t>Elia</t>
  </si>
  <si>
    <t>Eike</t>
  </si>
  <si>
    <t>Benja</t>
  </si>
  <si>
    <t>Dominique</t>
  </si>
  <si>
    <t>Jakob</t>
  </si>
  <si>
    <t>Georg</t>
  </si>
  <si>
    <t>Julius</t>
  </si>
  <si>
    <t>Moritz</t>
  </si>
  <si>
    <t>Paul</t>
  </si>
  <si>
    <t>Tobias</t>
  </si>
  <si>
    <t>Maximilian</t>
  </si>
  <si>
    <t>Thomas</t>
  </si>
  <si>
    <t>Johannes</t>
  </si>
  <si>
    <t>Hugo</t>
  </si>
  <si>
    <t>Lukas</t>
  </si>
  <si>
    <t>Peter</t>
  </si>
  <si>
    <t>Felix</t>
  </si>
  <si>
    <t>Matteo</t>
  </si>
  <si>
    <t>Oliver</t>
  </si>
  <si>
    <t>Patrick</t>
  </si>
  <si>
    <t>Anton</t>
  </si>
  <si>
    <t>Erik</t>
  </si>
  <si>
    <t>Oskar</t>
  </si>
  <si>
    <t>Sebastian</t>
  </si>
  <si>
    <t>Benedikt</t>
  </si>
  <si>
    <t>Konstantin</t>
  </si>
  <si>
    <t>Fabian</t>
  </si>
  <si>
    <t>Benjamin</t>
  </si>
  <si>
    <t>Hans</t>
  </si>
  <si>
    <t>Philipp</t>
  </si>
  <si>
    <t>n</t>
  </si>
  <si>
    <t>Anna</t>
  </si>
  <si>
    <t>Clara</t>
  </si>
  <si>
    <t>Johanna</t>
  </si>
  <si>
    <t>Katharina</t>
  </si>
  <si>
    <t>Carla</t>
  </si>
  <si>
    <t>Lena</t>
  </si>
  <si>
    <t>Mathilda</t>
  </si>
  <si>
    <t>Sophia</t>
  </si>
  <si>
    <t>Rosa</t>
  </si>
  <si>
    <t>Leonie</t>
  </si>
  <si>
    <t>Lina</t>
  </si>
  <si>
    <t>Mia</t>
  </si>
  <si>
    <t>Antonia</t>
  </si>
  <si>
    <t>Emilia</t>
  </si>
  <si>
    <t>Hanna</t>
  </si>
  <si>
    <t>Martha</t>
  </si>
  <si>
    <t>Marie</t>
  </si>
  <si>
    <t>Fiona</t>
  </si>
  <si>
    <t>Julia</t>
  </si>
  <si>
    <t>Maja</t>
  </si>
  <si>
    <t>Frieda</t>
  </si>
  <si>
    <t>Charlotte</t>
  </si>
  <si>
    <t>Alina</t>
  </si>
  <si>
    <t>Lea</t>
  </si>
  <si>
    <t>Greta</t>
  </si>
  <si>
    <t>Lara</t>
  </si>
  <si>
    <t>Emma</t>
  </si>
  <si>
    <t>Sent_ID</t>
  </si>
  <si>
    <t>NA</t>
  </si>
  <si>
    <t>DWDSFreq</t>
  </si>
  <si>
    <t>Item_ID</t>
  </si>
  <si>
    <t>DET</t>
  </si>
  <si>
    <t>PP</t>
  </si>
  <si>
    <t>Pos05</t>
  </si>
  <si>
    <t>Craftbier</t>
  </si>
  <si>
    <t>Trampolin</t>
  </si>
  <si>
    <t>Nachbarskinder</t>
  </si>
  <si>
    <t>bespaßen</t>
  </si>
  <si>
    <t>guckt</t>
  </si>
  <si>
    <t>Fenster</t>
  </si>
  <si>
    <t>Freund</t>
  </si>
  <si>
    <t>elendigen</t>
  </si>
  <si>
    <t>Probestunden</t>
  </si>
  <si>
    <t>absolviert</t>
  </si>
  <si>
    <t>geht</t>
  </si>
  <si>
    <t>wichtiges</t>
  </si>
  <si>
    <t>Warnschild</t>
  </si>
  <si>
    <t>Kletterhalle</t>
  </si>
  <si>
    <t>sexy</t>
  </si>
  <si>
    <t>bekommen</t>
  </si>
  <si>
    <t>schläft</t>
  </si>
  <si>
    <t>große</t>
  </si>
  <si>
    <t>Projekt</t>
  </si>
  <si>
    <t>beenden</t>
  </si>
  <si>
    <t>jubelt</t>
  </si>
  <si>
    <t>wertvolle</t>
  </si>
  <si>
    <t>Rarität</t>
  </si>
  <si>
    <t>ersteigert</t>
  </si>
  <si>
    <t>Passion</t>
  </si>
  <si>
    <t>entdeckt</t>
  </si>
  <si>
    <t>verfehlt</t>
  </si>
  <si>
    <t>oberste</t>
  </si>
  <si>
    <t>gebrauchtes</t>
  </si>
  <si>
    <t>top-secret</t>
  </si>
  <si>
    <t>Geheimnisse</t>
  </si>
  <si>
    <t>verraten</t>
  </si>
  <si>
    <t>weint</t>
  </si>
  <si>
    <t>verdrängten</t>
  </si>
  <si>
    <t>Erlebnisse</t>
  </si>
  <si>
    <t>verarbeitet</t>
  </si>
  <si>
    <t>parkt</t>
  </si>
  <si>
    <t>starkes</t>
  </si>
  <si>
    <t>Zeichen</t>
  </si>
  <si>
    <t>setzen</t>
  </si>
  <si>
    <t>schreit</t>
  </si>
  <si>
    <t>letzte</t>
  </si>
  <si>
    <t>Mehlpackung</t>
  </si>
  <si>
    <t>zerstört</t>
  </si>
  <si>
    <t>starrt</t>
  </si>
  <si>
    <t>lokalen</t>
  </si>
  <si>
    <t>Köstlichkeiten</t>
  </si>
  <si>
    <t>offenen</t>
  </si>
  <si>
    <t>alljährliche</t>
  </si>
  <si>
    <t>Zusammenkunft</t>
  </si>
  <si>
    <t>sportlichen</t>
  </si>
  <si>
    <t>Grenzen</t>
  </si>
  <si>
    <t>erreicht</t>
  </si>
  <si>
    <t>liegt</t>
  </si>
  <si>
    <t>missglückte</t>
  </si>
  <si>
    <t>Knie-OP</t>
  </si>
  <si>
    <t>posiert</t>
  </si>
  <si>
    <t>Werbedeal</t>
  </si>
  <si>
    <t>tollen</t>
  </si>
  <si>
    <t>wartet</t>
  </si>
  <si>
    <t>Schlange</t>
  </si>
  <si>
    <t>gewählt</t>
  </si>
  <si>
    <t>erfolgreiches</t>
  </si>
  <si>
    <t>Abnehmkur</t>
  </si>
  <si>
    <t>überstanden</t>
  </si>
  <si>
    <t>grauenvolle</t>
  </si>
  <si>
    <t>raucht</t>
  </si>
  <si>
    <t>verdient</t>
  </si>
  <si>
    <t>bangt</t>
  </si>
  <si>
    <t>Präsentation</t>
  </si>
  <si>
    <t>vermasselt</t>
  </si>
  <si>
    <t>steigt</t>
  </si>
  <si>
    <t>ehrenvollen</t>
  </si>
  <si>
    <t>erhalten</t>
  </si>
  <si>
    <t>übliche</t>
  </si>
  <si>
    <t>Gebet</t>
  </si>
  <si>
    <t>kniet</t>
  </si>
  <si>
    <t>halten</t>
  </si>
  <si>
    <t>Arbeitszeit</t>
  </si>
  <si>
    <t>abgesessen</t>
  </si>
  <si>
    <t>riesige</t>
  </si>
  <si>
    <t>Spinne</t>
  </si>
  <si>
    <t>hohe</t>
  </si>
  <si>
    <t>weltbekannte</t>
  </si>
  <si>
    <t>Clubkultur</t>
  </si>
  <si>
    <t>erleben</t>
  </si>
  <si>
    <t>ausgelassenen</t>
  </si>
  <si>
    <t xml:space="preserve">hat </t>
  </si>
  <si>
    <t>heißen</t>
  </si>
  <si>
    <t>berührt</t>
  </si>
  <si>
    <t>Fan</t>
  </si>
  <si>
    <t>Radrennen</t>
  </si>
  <si>
    <t>Trainingsprogram</t>
  </si>
  <si>
    <t>angefangen</t>
  </si>
  <si>
    <t>Klassenkameraden</t>
  </si>
  <si>
    <t>steht</t>
  </si>
  <si>
    <t>harten</t>
  </si>
  <si>
    <t>Corona-Maßnahmen</t>
  </si>
  <si>
    <t>vernommen</t>
  </si>
  <si>
    <t>ansträngende</t>
  </si>
  <si>
    <t>Beschäftigung</t>
  </si>
  <si>
    <t>großes</t>
  </si>
  <si>
    <t>Maß</t>
  </si>
  <si>
    <t>gelehrt</t>
  </si>
  <si>
    <t>winterlichen</t>
  </si>
  <si>
    <t>loswerden</t>
  </si>
  <si>
    <t>Bauchspeck</t>
  </si>
  <si>
    <t>Verbände</t>
  </si>
  <si>
    <t>dabei</t>
  </si>
  <si>
    <t>graue</t>
  </si>
  <si>
    <t>Hemd</t>
  </si>
  <si>
    <t>durchgeschwitzt</t>
  </si>
  <si>
    <t>beiden</t>
  </si>
  <si>
    <t>Zwillinge</t>
  </si>
  <si>
    <t>Verbindung</t>
  </si>
  <si>
    <t>heutige</t>
  </si>
  <si>
    <t>goldene</t>
  </si>
  <si>
    <t>Buch</t>
  </si>
  <si>
    <t>beschmutzt</t>
  </si>
  <si>
    <t>bezauberndes</t>
  </si>
  <si>
    <t>Lächeln</t>
  </si>
  <si>
    <t>aufgesetzt</t>
  </si>
  <si>
    <t>gefunden</t>
  </si>
  <si>
    <t>freundliche</t>
  </si>
  <si>
    <t>Tanzgruppe</t>
  </si>
  <si>
    <t>gruseligen</t>
  </si>
  <si>
    <t>Mann</t>
  </si>
  <si>
    <t>saftige</t>
  </si>
  <si>
    <t>Gehaltserhöhung</t>
  </si>
  <si>
    <t>Seekrankheit</t>
  </si>
  <si>
    <t>langweiligen</t>
  </si>
  <si>
    <t>leid</t>
  </si>
  <si>
    <t>schönes</t>
  </si>
  <si>
    <t>kalte</t>
  </si>
  <si>
    <t>Wasser</t>
  </si>
  <si>
    <t>gern</t>
  </si>
  <si>
    <t>ertrinkendes</t>
  </si>
  <si>
    <t>Kind</t>
  </si>
  <si>
    <t>gesichtet</t>
  </si>
  <si>
    <t>Nacht</t>
  </si>
  <si>
    <t>überstehen</t>
  </si>
  <si>
    <t>Arbeit</t>
  </si>
  <si>
    <t>Stau</t>
  </si>
  <si>
    <t>ewige</t>
  </si>
  <si>
    <t>vor</t>
  </si>
  <si>
    <t>wertvollen</t>
  </si>
  <si>
    <t>Pfandflaschen</t>
  </si>
  <si>
    <t>wegbringen</t>
  </si>
  <si>
    <t>verzehrt</t>
  </si>
  <si>
    <t>saftiges</t>
  </si>
  <si>
    <t>Menu</t>
  </si>
  <si>
    <t>Ersparnisse</t>
  </si>
  <si>
    <t>verwettet</t>
  </si>
  <si>
    <t>Job</t>
  </si>
  <si>
    <t>jongliert</t>
  </si>
  <si>
    <t>kehrt</t>
  </si>
  <si>
    <t>Sozialstunden</t>
  </si>
  <si>
    <t>aufgetragenen</t>
  </si>
  <si>
    <t>abarbeiten</t>
  </si>
  <si>
    <t>junge</t>
  </si>
  <si>
    <t>Nachbarin</t>
  </si>
  <si>
    <t>ausgelesen</t>
  </si>
  <si>
    <t>aktuelle</t>
  </si>
  <si>
    <t>Zeitung</t>
  </si>
  <si>
    <t>Karnevalssitzung</t>
  </si>
  <si>
    <t>immergleichen</t>
  </si>
  <si>
    <t>Witze</t>
  </si>
  <si>
    <t>Operation</t>
  </si>
  <si>
    <t>potenziellen</t>
  </si>
  <si>
    <t>Profispieler</t>
  </si>
  <si>
    <t>teure</t>
  </si>
  <si>
    <t>Porzellan</t>
  </si>
  <si>
    <t>stehlen</t>
  </si>
  <si>
    <t>starke</t>
  </si>
  <si>
    <t>Brille</t>
  </si>
  <si>
    <t>Gesetze</t>
  </si>
  <si>
    <t>Publikum</t>
  </si>
  <si>
    <t>Arbeitstag</t>
  </si>
  <si>
    <t>Name_alt</t>
  </si>
  <si>
    <t>V_alt</t>
  </si>
  <si>
    <t>PP_alt</t>
  </si>
  <si>
    <t>PP_N_alt</t>
  </si>
  <si>
    <t>Freundschaft</t>
  </si>
  <si>
    <t>Pos08_alt</t>
  </si>
  <si>
    <t>Daniel</t>
  </si>
  <si>
    <t>Michael</t>
  </si>
  <si>
    <t>Timo</t>
  </si>
  <si>
    <t>Karl</t>
  </si>
  <si>
    <t>Adrian</t>
  </si>
  <si>
    <t>Benno</t>
  </si>
  <si>
    <t>Julian</t>
  </si>
  <si>
    <t>Raphael</t>
  </si>
  <si>
    <t>Florian</t>
  </si>
  <si>
    <t>Finn</t>
  </si>
  <si>
    <t>Hannes</t>
  </si>
  <si>
    <t>Clemens</t>
  </si>
  <si>
    <t>Simon</t>
  </si>
  <si>
    <t>Tim</t>
  </si>
  <si>
    <t>Jan</t>
  </si>
  <si>
    <t>Valentin</t>
  </si>
  <si>
    <t>Linus</t>
  </si>
  <si>
    <t>Emil</t>
  </si>
  <si>
    <t>Kilian</t>
  </si>
  <si>
    <t>Mats</t>
  </si>
  <si>
    <t>Damian</t>
  </si>
  <si>
    <t>Marlon</t>
  </si>
  <si>
    <t>Noah</t>
  </si>
  <si>
    <t>Gabriel</t>
  </si>
  <si>
    <t>Dylan</t>
  </si>
  <si>
    <t>Kai</t>
  </si>
  <si>
    <t>Chris</t>
  </si>
  <si>
    <t>Liam</t>
  </si>
  <si>
    <t>Leo</t>
  </si>
  <si>
    <t>Robin</t>
  </si>
  <si>
    <t>Milan</t>
  </si>
  <si>
    <t>Noel</t>
  </si>
  <si>
    <t>Gerrit</t>
  </si>
  <si>
    <t>Ulli</t>
  </si>
  <si>
    <t>Lovis</t>
  </si>
  <si>
    <t>Daniele</t>
  </si>
  <si>
    <t>Janne</t>
  </si>
  <si>
    <t>Kaya</t>
  </si>
  <si>
    <t>Michele</t>
  </si>
  <si>
    <t>Juna</t>
  </si>
  <si>
    <t>Andrea</t>
  </si>
  <si>
    <t>Sanja</t>
  </si>
  <si>
    <t>Jule</t>
  </si>
  <si>
    <t>Alma</t>
  </si>
  <si>
    <t>Nele</t>
  </si>
  <si>
    <t>Mila</t>
  </si>
  <si>
    <t>Fenja</t>
  </si>
  <si>
    <t>Thea</t>
  </si>
  <si>
    <t>Wiebke</t>
  </si>
  <si>
    <t>Lia</t>
  </si>
  <si>
    <t>Maria</t>
  </si>
  <si>
    <t>Merle</t>
  </si>
  <si>
    <t>Lotte</t>
  </si>
  <si>
    <t>Yvonne</t>
  </si>
  <si>
    <t>Ida</t>
  </si>
  <si>
    <t>Josephine</t>
  </si>
  <si>
    <t>Amelie</t>
  </si>
  <si>
    <t>Carolin</t>
  </si>
  <si>
    <t>Henriette</t>
  </si>
  <si>
    <t>Ella</t>
  </si>
  <si>
    <t>Elisabeth</t>
  </si>
  <si>
    <t>Marlene</t>
  </si>
  <si>
    <t>Ina</t>
  </si>
  <si>
    <t>Luisa</t>
  </si>
  <si>
    <t>Selina</t>
  </si>
  <si>
    <t>Jasmin</t>
  </si>
  <si>
    <t>Alternative</t>
  </si>
  <si>
    <t>Warm_Up</t>
  </si>
  <si>
    <t>197000000 </t>
  </si>
  <si>
    <t>494000 </t>
  </si>
  <si>
    <t>Zigarette</t>
  </si>
  <si>
    <t>Schaukeln</t>
  </si>
  <si>
    <t>missachten</t>
  </si>
  <si>
    <t>Gespräche</t>
  </si>
  <si>
    <t>gesamten</t>
  </si>
  <si>
    <t>Aufgussstein</t>
  </si>
  <si>
    <t>ekstatischen</t>
  </si>
  <si>
    <t>Gully</t>
  </si>
  <si>
    <t>jungen</t>
  </si>
  <si>
    <t>ausprobieren</t>
  </si>
  <si>
    <t>Preise</t>
  </si>
  <si>
    <t>Sommerbody</t>
  </si>
  <si>
    <t>hübschen</t>
  </si>
  <si>
    <t>Vase</t>
  </si>
  <si>
    <t>zerdeppert</t>
  </si>
  <si>
    <t>Haus</t>
  </si>
  <si>
    <t>schlafenden</t>
  </si>
  <si>
    <t>Bar</t>
  </si>
  <si>
    <t>erste</t>
  </si>
  <si>
    <t>Anzahlung</t>
  </si>
  <si>
    <t>Snickers</t>
  </si>
  <si>
    <t>ertragen</t>
  </si>
  <si>
    <t>sitzt</t>
  </si>
  <si>
    <t>Diskussionen</t>
  </si>
  <si>
    <t>getrunken</t>
  </si>
  <si>
    <t>Orden</t>
  </si>
  <si>
    <t>Malediven</t>
  </si>
  <si>
    <t>renoviert</t>
  </si>
  <si>
    <t>Werkzeuge</t>
  </si>
  <si>
    <t>testen</t>
  </si>
  <si>
    <t>Gasse</t>
  </si>
  <si>
    <t>betet</t>
  </si>
  <si>
    <t>ignoriert</t>
  </si>
  <si>
    <t>hölzernes</t>
  </si>
  <si>
    <t>Schwert</t>
  </si>
  <si>
    <t>Date</t>
  </si>
  <si>
    <t>Sentence_full</t>
  </si>
  <si>
    <t>Google_Gender</t>
  </si>
  <si>
    <t>Norming_Rating_Mean</t>
  </si>
  <si>
    <t>Norming_Rating_SD</t>
  </si>
  <si>
    <t>Norming_Rating_Median</t>
  </si>
  <si>
    <t>Norming_Item_Class</t>
  </si>
  <si>
    <t>Item_ID_alt</t>
  </si>
  <si>
    <t>Item_alt</t>
  </si>
  <si>
    <t>Google_Gender_alt</t>
  </si>
  <si>
    <t>Norming_Rating_Mean_alt</t>
  </si>
  <si>
    <t>Norming_Rating_SD_alt</t>
  </si>
  <si>
    <t>Norming_Rating_Median_alt</t>
  </si>
  <si>
    <t>Norming_Item_Class_alt</t>
  </si>
  <si>
    <t>Item_Status_alt</t>
  </si>
  <si>
    <t>DWDSFreq_alt</t>
  </si>
  <si>
    <t>GoogleFreq_alt</t>
  </si>
  <si>
    <t>DET_alt</t>
  </si>
  <si>
    <t>Kellnerin</t>
  </si>
  <si>
    <t>Stabturnerin</t>
  </si>
  <si>
    <t>Balletttänzerin</t>
  </si>
  <si>
    <t>Kosmetikerin</t>
  </si>
  <si>
    <t>Flugbegleiterin</t>
  </si>
  <si>
    <t>Stepperin</t>
  </si>
  <si>
    <t>Sekretärin</t>
  </si>
  <si>
    <t>Cheerleaderin</t>
  </si>
  <si>
    <t>Friseurin</t>
  </si>
  <si>
    <t>Babysitterin</t>
  </si>
  <si>
    <t>Kleidermacherin</t>
  </si>
  <si>
    <t>Floristin</t>
  </si>
  <si>
    <t>Haushälterin</t>
  </si>
  <si>
    <t>Kinderbetreuerin</t>
  </si>
  <si>
    <t>Tanzlehrerin</t>
  </si>
  <si>
    <t>Kindergärtnerin</t>
  </si>
  <si>
    <t>Eiskunstläuferin</t>
  </si>
  <si>
    <t>Innenarchitektin</t>
  </si>
  <si>
    <t>Stripperin</t>
  </si>
  <si>
    <t>Flötistin</t>
  </si>
  <si>
    <t>Grundschullehrerin</t>
  </si>
  <si>
    <t>Weberin</t>
  </si>
  <si>
    <t>Bibliothekarin</t>
  </si>
  <si>
    <t>Einkäuferin</t>
  </si>
  <si>
    <t>Tänzerin</t>
  </si>
  <si>
    <t>Gerichtsreporterin</t>
  </si>
  <si>
    <t>Turnerin</t>
  </si>
  <si>
    <t>Stepptänzerin</t>
  </si>
  <si>
    <t>Ernährungsberaterin</t>
  </si>
  <si>
    <t>Sportlehrerin</t>
  </si>
  <si>
    <t>Kolumnistin</t>
  </si>
  <si>
    <t>Betreuerin</t>
  </si>
  <si>
    <t>Telefonistin</t>
  </si>
  <si>
    <t>Frisörin</t>
  </si>
  <si>
    <t>Masseurin</t>
  </si>
  <si>
    <t>Arzthelferin</t>
  </si>
  <si>
    <t>Bankkassiererin</t>
  </si>
  <si>
    <t>Buchhalterin</t>
  </si>
  <si>
    <t>Sozialarbeiterin</t>
  </si>
  <si>
    <t>Gymnasiallehrerin</t>
  </si>
  <si>
    <t>Reiseveranstalterin</t>
  </si>
  <si>
    <t>Choreographin</t>
  </si>
  <si>
    <t>Beratungslehrerin</t>
  </si>
  <si>
    <t>Zahnhygienikerin</t>
  </si>
  <si>
    <t>Immobilienmaklerin</t>
  </si>
  <si>
    <t>Hundefriseurin</t>
  </si>
  <si>
    <t>Schulpsychologin</t>
  </si>
  <si>
    <t>Beschäftigungstherapeutin</t>
  </si>
  <si>
    <t>Kassiererin</t>
  </si>
  <si>
    <t>Polizeidisponentin</t>
  </si>
  <si>
    <t>Romanautorin</t>
  </si>
  <si>
    <t>Psychologin</t>
  </si>
  <si>
    <t>Nachrichtensprecherin</t>
  </si>
  <si>
    <t>Physiotherapeutin</t>
  </si>
  <si>
    <t>Köchin</t>
  </si>
  <si>
    <t>Künstlerin</t>
  </si>
  <si>
    <t>Kinderärztin</t>
  </si>
  <si>
    <t>Psychiater</t>
  </si>
  <si>
    <t>Unterhaltungskünstler</t>
  </si>
  <si>
    <t>Schriftsteller</t>
  </si>
  <si>
    <t>Chefkonditor</t>
  </si>
  <si>
    <t>Gastwirt</t>
  </si>
  <si>
    <t>Gynäkologe</t>
  </si>
  <si>
    <t>Astrologe</t>
  </si>
  <si>
    <t>Buchhalter</t>
  </si>
  <si>
    <t>Versicherungsvertreter</t>
  </si>
  <si>
    <t>Psychologe</t>
  </si>
  <si>
    <t>Pharmazeut</t>
  </si>
  <si>
    <t>Redakteur</t>
  </si>
  <si>
    <t>Statistiker</t>
  </si>
  <si>
    <t>Richter</t>
  </si>
  <si>
    <t>Physiker</t>
  </si>
  <si>
    <t>Astronom</t>
  </si>
  <si>
    <t>Professor</t>
  </si>
  <si>
    <t>Neurologe</t>
  </si>
  <si>
    <t>Chiropraktiker</t>
  </si>
  <si>
    <t>Programmierer</t>
  </si>
  <si>
    <t>Diplomat</t>
  </si>
  <si>
    <t>Komponist</t>
  </si>
  <si>
    <t>Schuldirektor</t>
  </si>
  <si>
    <t>Arbeitsbeamter</t>
  </si>
  <si>
    <t>Zahnarzt</t>
  </si>
  <si>
    <t>Bürgermeister</t>
  </si>
  <si>
    <t>Architekt</t>
  </si>
  <si>
    <t>Alkoholiker</t>
  </si>
  <si>
    <t>Politiker</t>
  </si>
  <si>
    <t>Polizist</t>
  </si>
  <si>
    <t>Bestattungsunternehmer</t>
  </si>
  <si>
    <t>Anhalter</t>
  </si>
  <si>
    <t>Förster</t>
  </si>
  <si>
    <t>Pilot</t>
  </si>
  <si>
    <t>Astronaut</t>
  </si>
  <si>
    <t>Admiral</t>
  </si>
  <si>
    <t>Pfandleiher</t>
  </si>
  <si>
    <t>Gefängniswärter</t>
  </si>
  <si>
    <t>Bauunternehmer</t>
  </si>
  <si>
    <t>Elektriker</t>
  </si>
  <si>
    <t>Stellvertreter</t>
  </si>
  <si>
    <t>Eisenbahnschaffner</t>
  </si>
  <si>
    <t>Fischer</t>
  </si>
  <si>
    <t>Landwirt</t>
  </si>
  <si>
    <t>Wärter</t>
  </si>
  <si>
    <t>Schreiner</t>
  </si>
  <si>
    <t>Schweißer</t>
  </si>
  <si>
    <t>Boxer</t>
  </si>
  <si>
    <t>Autoverkäufer</t>
  </si>
  <si>
    <t>LKW-Fahrer</t>
  </si>
  <si>
    <t>Barbier</t>
  </si>
  <si>
    <t>Schütze</t>
  </si>
  <si>
    <t>Dachdecker</t>
  </si>
  <si>
    <t>Bauarbeiter</t>
  </si>
  <si>
    <t>Brunnenbohrer</t>
  </si>
  <si>
    <t>Automechaniker</t>
  </si>
  <si>
    <t>Wrestler</t>
  </si>
  <si>
    <t>Fußballspieler</t>
  </si>
  <si>
    <t>Kollege</t>
  </si>
  <si>
    <t>Fußballtrainer</t>
  </si>
  <si>
    <t>Filler</t>
  </si>
  <si>
    <t>Kellner</t>
  </si>
  <si>
    <t>Balletttänzer</t>
  </si>
  <si>
    <t>Flugbegleiter</t>
  </si>
  <si>
    <t>Stepper</t>
  </si>
  <si>
    <t>Cheerleader</t>
  </si>
  <si>
    <t>Babysitter</t>
  </si>
  <si>
    <t>Haushälter</t>
  </si>
  <si>
    <t>Tanzlehrer</t>
  </si>
  <si>
    <t>Eiskunstläufer</t>
  </si>
  <si>
    <t>Stripper</t>
  </si>
  <si>
    <t>Grundschullehrer</t>
  </si>
  <si>
    <t>Bibliothekar</t>
  </si>
  <si>
    <t>Tänzer</t>
  </si>
  <si>
    <t>Turner</t>
  </si>
  <si>
    <t>Ernährungsberater</t>
  </si>
  <si>
    <t>Kolumnist</t>
  </si>
  <si>
    <t>Telefonist</t>
  </si>
  <si>
    <t>Masseur</t>
  </si>
  <si>
    <t>Bankkassierer</t>
  </si>
  <si>
    <t>Sozialarbeiter</t>
  </si>
  <si>
    <t>Reiseveranstalter</t>
  </si>
  <si>
    <t>Beratungslehrer</t>
  </si>
  <si>
    <t>Immobilienmakler</t>
  </si>
  <si>
    <t>Schulpsycholog</t>
  </si>
  <si>
    <t>Kassierer</t>
  </si>
  <si>
    <t>Psycholog</t>
  </si>
  <si>
    <t>Physiotherapeut</t>
  </si>
  <si>
    <t>Künstler</t>
  </si>
  <si>
    <t>Psychiaterin</t>
  </si>
  <si>
    <t>Schriftstellerin</t>
  </si>
  <si>
    <t>Gastwirtin</t>
  </si>
  <si>
    <t>Astrologin</t>
  </si>
  <si>
    <t>Versicherungsvertreterin</t>
  </si>
  <si>
    <t>Pharmazeutin</t>
  </si>
  <si>
    <t>Statistikerin</t>
  </si>
  <si>
    <t>Physikerin</t>
  </si>
  <si>
    <t>Professorin</t>
  </si>
  <si>
    <t>Chiropraktikerin</t>
  </si>
  <si>
    <t>Diplomatin</t>
  </si>
  <si>
    <t>Schuldirektorin</t>
  </si>
  <si>
    <t>Zahnarztin</t>
  </si>
  <si>
    <t>Architektin</t>
  </si>
  <si>
    <t>Politikerin</t>
  </si>
  <si>
    <t>Bestattungsunternehmerin</t>
  </si>
  <si>
    <t>Försterin</t>
  </si>
  <si>
    <t>Astronautin</t>
  </si>
  <si>
    <t>Pfandleiherin</t>
  </si>
  <si>
    <t>Bauunternehmerin</t>
  </si>
  <si>
    <t>Stellvertreterin</t>
  </si>
  <si>
    <t>Fischerin</t>
  </si>
  <si>
    <t>Wärterin</t>
  </si>
  <si>
    <t>Schweißerin</t>
  </si>
  <si>
    <t>Autoverkäuferin</t>
  </si>
  <si>
    <t>Barbierin</t>
  </si>
  <si>
    <t>Dachdeckerin</t>
  </si>
  <si>
    <t>Brunnenbohrerin</t>
  </si>
  <si>
    <t>Wrestlerin</t>
  </si>
  <si>
    <t>Kollegin</t>
  </si>
  <si>
    <t>Stabturner</t>
  </si>
  <si>
    <t>Die</t>
  </si>
  <si>
    <t>Der</t>
  </si>
  <si>
    <t>Leipzig</t>
  </si>
  <si>
    <t>Pos07_alt</t>
  </si>
  <si>
    <t>Er</t>
  </si>
  <si>
    <t>Pro_m</t>
  </si>
  <si>
    <t>Pro_f</t>
  </si>
  <si>
    <t>Pro_Presentation</t>
  </si>
  <si>
    <t>Quest_Up</t>
  </si>
  <si>
    <t>Quest_Down</t>
  </si>
  <si>
    <t>Quest_Potential</t>
  </si>
  <si>
    <t>Quest_UpOrDown</t>
  </si>
  <si>
    <t>Quest_OneOutOfFour</t>
  </si>
  <si>
    <t>Zahnärztin</t>
  </si>
  <si>
    <t>Pendler ei</t>
  </si>
  <si>
    <t>steigen</t>
  </si>
  <si>
    <t>klettern</t>
  </si>
  <si>
    <t>im Krankenhaus</t>
  </si>
  <si>
    <t>in den Kindergarten</t>
  </si>
  <si>
    <t>erwachen</t>
  </si>
  <si>
    <t>aufwachen</t>
  </si>
  <si>
    <t>am Flügel</t>
  </si>
  <si>
    <t>neben dem Fernseher</t>
  </si>
  <si>
    <t>einen guten Werbedeal</t>
  </si>
  <si>
    <t>einen schecklichen Alptraum</t>
  </si>
  <si>
    <t>aus der Bar</t>
  </si>
  <si>
    <t>aus der Schule</t>
  </si>
  <si>
    <t>kommen</t>
  </si>
  <si>
    <t>gehen</t>
  </si>
  <si>
    <t>in die Kneipe</t>
  </si>
  <si>
    <t>fliegen</t>
  </si>
  <si>
    <t>segeln</t>
  </si>
  <si>
    <t>in der Innenstadt</t>
  </si>
  <si>
    <t>Stepptänzer</t>
  </si>
  <si>
    <t>ringen</t>
  </si>
  <si>
    <t>kämpfen</t>
  </si>
  <si>
    <t>auf dem Sofa</t>
  </si>
  <si>
    <t>die leckere Kippe</t>
  </si>
  <si>
    <t>das kontinuierliche Schaukeln</t>
  </si>
  <si>
    <t>in dem Hafen</t>
  </si>
  <si>
    <t>die starke Maschine</t>
  </si>
  <si>
    <t>verzweifeln</t>
  </si>
  <si>
    <t>aufgeben</t>
  </si>
  <si>
    <t>stürzen</t>
  </si>
  <si>
    <t>fallen</t>
  </si>
  <si>
    <t>in den Neubau</t>
  </si>
  <si>
    <t>fliehen</t>
  </si>
  <si>
    <t>laufen</t>
  </si>
  <si>
    <t>eilen</t>
  </si>
  <si>
    <t>beeilen</t>
  </si>
  <si>
    <t>die falsche Kasse</t>
  </si>
  <si>
    <t>gucken</t>
  </si>
  <si>
    <t>schauen</t>
  </si>
  <si>
    <t>weinen</t>
  </si>
  <si>
    <t>heulen</t>
  </si>
  <si>
    <t>die vergessenen Erlebnisse</t>
  </si>
  <si>
    <t>den sexy Sommerbody</t>
  </si>
  <si>
    <t>Quest_Copy</t>
  </si>
  <si>
    <t>Quest_Answer</t>
  </si>
  <si>
    <t>Quest_FalseAlternative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</si>
</sst>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7"/>
      <name val="Arial"/>
      <family val="2"/>
    </font>
    <font>
      <sz val="11"/>
      <color rgb="FF111111"/>
      <name val="Calibri"/>
      <family val="2"/>
      <scheme val="minor"/>
    </font>
    <font>
      <sz val="7"/>
      <color rgb="FF70757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4" fillId="0" borderId="0" xfId="1" applyFont="1" applyFill="1" applyBorder="1" applyAlignment="1">
      <alignment vertical="center"/>
    </xf>
    <xf numFmtId="0" fontId="5" fillId="0" borderId="0" xfId="0" applyFont="1" applyFill="1" applyBorder="1" applyAlignment="1">
      <alignment horizontal="right" wrapText="1"/>
    </xf>
    <xf numFmtId="0" fontId="0" fillId="0" borderId="0" xfId="0" applyAlignment="1"/>
    <xf numFmtId="0" fontId="3" fillId="4" borderId="0" xfId="0" applyFont="1" applyFill="1" applyBorder="1"/>
    <xf numFmtId="0" fontId="3" fillId="2" borderId="0" xfId="0" applyFont="1" applyFill="1" applyBorder="1"/>
    <xf numFmtId="0" fontId="6" fillId="0" borderId="0" xfId="0" applyFont="1" applyAlignment="1">
      <alignment vertical="center" wrapText="1"/>
    </xf>
    <xf numFmtId="0" fontId="7" fillId="0" borderId="0" xfId="0" applyFont="1"/>
    <xf numFmtId="3" fontId="7" fillId="0" borderId="0" xfId="0" applyNumberFormat="1" applyFont="1"/>
    <xf numFmtId="0" fontId="3" fillId="3" borderId="0" xfId="0" applyFont="1" applyFill="1" applyBorder="1"/>
    <xf numFmtId="0" fontId="0" fillId="5" borderId="0" xfId="0" applyFill="1"/>
    <xf numFmtId="0" fontId="0" fillId="6" borderId="0" xfId="0" applyFill="1"/>
    <xf numFmtId="0" fontId="3" fillId="7" borderId="0" xfId="0" applyFont="1" applyFill="1" applyBorder="1" applyAlignment="1">
      <alignment horizontal="right" wrapText="1"/>
    </xf>
    <xf numFmtId="0" fontId="3" fillId="5" borderId="0" xfId="0" applyFont="1" applyFill="1" applyBorder="1"/>
    <xf numFmtId="0" fontId="0" fillId="0" borderId="0" xfId="0" applyFill="1" applyAlignment="1"/>
  </cellXfs>
  <cellStyles count="2">
    <cellStyle name="Link" xfId="1" builtinId="8"/>
    <cellStyle name="Standard" xfId="0" builtinId="0"/>
  </cellStyles>
  <dxfs count="4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EC68-7E73-463F-8291-08356E03AB75}">
  <dimension ref="A1:BS241"/>
  <sheetViews>
    <sheetView tabSelected="1" topLeftCell="T1" zoomScale="70" zoomScaleNormal="70" workbookViewId="0">
      <pane ySplit="1" topLeftCell="A2" activePane="bottomLeft" state="frozen"/>
      <selection pane="bottomLeft" activeCell="AB6" sqref="AB6"/>
    </sheetView>
  </sheetViews>
  <sheetFormatPr baseColWidth="10" defaultRowHeight="14.5" outlineLevelCol="1" x14ac:dyDescent="0.35"/>
  <cols>
    <col min="1" max="1" width="4.54296875" style="1" bestFit="1" customWidth="1"/>
    <col min="2" max="2" width="98.08984375" style="1" bestFit="1" customWidth="1"/>
    <col min="3" max="3" width="10.7265625" style="1" bestFit="1" customWidth="1"/>
    <col min="4" max="4" width="11.453125" style="1" bestFit="1" customWidth="1"/>
    <col min="5" max="8" width="10.90625" style="1"/>
    <col min="9" max="9" width="16.36328125" style="1" bestFit="1" customWidth="1"/>
    <col min="10" max="10" width="14.26953125" style="1" bestFit="1" customWidth="1"/>
    <col min="11" max="11" width="14.26953125" style="1" customWidth="1"/>
    <col min="12" max="13" width="16.36328125" style="1" customWidth="1"/>
    <col min="14" max="14" width="4.26953125" style="1" bestFit="1" customWidth="1"/>
    <col min="15" max="15" width="7.08984375" style="1" bestFit="1" customWidth="1"/>
    <col min="16" max="16" width="6.54296875" style="1" bestFit="1" customWidth="1"/>
    <col min="17" max="17" width="14.08984375" style="1" bestFit="1" customWidth="1"/>
    <col min="18" max="20" width="14.08984375" style="1" customWidth="1"/>
    <col min="21" max="21" width="19.6328125" style="1" bestFit="1" customWidth="1"/>
    <col min="22" max="22" width="19.6328125" style="1" customWidth="1"/>
    <col min="23" max="23" width="12.1796875" style="1" bestFit="1" customWidth="1"/>
    <col min="24" max="24" width="12.1796875" style="1" customWidth="1"/>
    <col min="25" max="26" width="10.90625" style="1" customWidth="1" outlineLevel="1"/>
    <col min="27" max="27" width="12.90625" style="1" customWidth="1" outlineLevel="1"/>
    <col min="28" max="31" width="10.90625" style="1" customWidth="1" outlineLevel="1"/>
    <col min="32" max="32" width="11.6328125" style="1" customWidth="1" outlineLevel="1"/>
    <col min="33" max="33" width="12.36328125" style="22" customWidth="1" outlineLevel="1"/>
    <col min="34" max="34" width="12.90625" style="22" customWidth="1" outlineLevel="1"/>
    <col min="35" max="49" width="10.90625" style="1" customWidth="1" outlineLevel="1"/>
    <col min="50" max="50" width="36.453125" style="1" customWidth="1"/>
    <col min="51" max="51" width="12.90625" style="1" bestFit="1" customWidth="1"/>
    <col min="52" max="52" width="17.08984375" style="1" bestFit="1" customWidth="1"/>
    <col min="53" max="53" width="28.453125" style="1" bestFit="1" customWidth="1"/>
    <col min="54" max="54" width="17.7265625" style="1" customWidth="1"/>
    <col min="55" max="55" width="29.26953125" style="1" bestFit="1" customWidth="1"/>
    <col min="56" max="56" width="19.1796875" style="1" bestFit="1" customWidth="1"/>
    <col min="57" max="57" width="29.26953125" style="1" customWidth="1"/>
    <col min="58" max="59" width="23.36328125" style="1" bestFit="1" customWidth="1"/>
    <col min="60" max="60" width="25.54296875" style="1" bestFit="1" customWidth="1"/>
    <col min="61" max="63" width="14.453125" style="1" customWidth="1"/>
    <col min="64" max="64" width="4.453125" style="1" customWidth="1" outlineLevel="1"/>
    <col min="65" max="65" width="6.81640625" style="1" customWidth="1" outlineLevel="1"/>
    <col min="66" max="66" width="7.81640625" style="1" customWidth="1" outlineLevel="1"/>
    <col min="67" max="67" width="19.7265625" style="1" customWidth="1" outlineLevel="1"/>
    <col min="68" max="68" width="4.1796875" style="1" customWidth="1"/>
    <col min="69" max="69" width="4.453125" style="1" customWidth="1"/>
    <col min="70" max="70" width="23" style="1" customWidth="1"/>
    <col min="71" max="71" width="10.90625" style="1"/>
  </cols>
  <sheetData>
    <row r="1" spans="1:70" s="1" customFormat="1" x14ac:dyDescent="0.35">
      <c r="A1" s="5" t="s">
        <v>598</v>
      </c>
      <c r="B1" s="5" t="s">
        <v>895</v>
      </c>
      <c r="C1" s="4" t="s">
        <v>286</v>
      </c>
      <c r="D1" s="2" t="s">
        <v>783</v>
      </c>
      <c r="E1" s="4" t="s">
        <v>25</v>
      </c>
      <c r="F1" s="2" t="s">
        <v>784</v>
      </c>
      <c r="G1" s="2" t="s">
        <v>26</v>
      </c>
      <c r="H1" s="2" t="s">
        <v>27</v>
      </c>
      <c r="I1" s="2" t="s">
        <v>28</v>
      </c>
      <c r="J1" s="2" t="s">
        <v>325</v>
      </c>
      <c r="K1" s="2" t="s">
        <v>786</v>
      </c>
      <c r="L1" s="4" t="s">
        <v>603</v>
      </c>
      <c r="M1" s="2" t="s">
        <v>785</v>
      </c>
      <c r="N1" s="4" t="s">
        <v>326</v>
      </c>
      <c r="O1" s="4" t="s">
        <v>604</v>
      </c>
      <c r="P1" s="4" t="s">
        <v>282</v>
      </c>
      <c r="Q1" s="4" t="s">
        <v>283</v>
      </c>
      <c r="R1" s="2" t="s">
        <v>1092</v>
      </c>
      <c r="S1" s="2" t="s">
        <v>288</v>
      </c>
      <c r="T1" s="2" t="s">
        <v>410</v>
      </c>
      <c r="U1" s="4" t="s">
        <v>281</v>
      </c>
      <c r="V1" s="2" t="s">
        <v>788</v>
      </c>
      <c r="W1" s="4" t="s">
        <v>280</v>
      </c>
      <c r="X1" s="4" t="s">
        <v>439</v>
      </c>
      <c r="Y1" s="21" t="s">
        <v>601</v>
      </c>
      <c r="Z1" s="21" t="s">
        <v>506</v>
      </c>
      <c r="AA1" s="18" t="s">
        <v>896</v>
      </c>
      <c r="AB1" s="21" t="s">
        <v>897</v>
      </c>
      <c r="AC1" s="21" t="s">
        <v>898</v>
      </c>
      <c r="AD1" s="18" t="s">
        <v>899</v>
      </c>
      <c r="AE1" s="21" t="s">
        <v>900</v>
      </c>
      <c r="AF1" s="21" t="s">
        <v>507</v>
      </c>
      <c r="AG1" s="21" t="s">
        <v>600</v>
      </c>
      <c r="AH1" s="21" t="s">
        <v>505</v>
      </c>
      <c r="AI1" s="21" t="s">
        <v>602</v>
      </c>
      <c r="AJ1" s="21" t="s">
        <v>901</v>
      </c>
      <c r="AK1" s="21" t="s">
        <v>902</v>
      </c>
      <c r="AL1" s="18" t="s">
        <v>903</v>
      </c>
      <c r="AM1" s="21" t="s">
        <v>904</v>
      </c>
      <c r="AN1" s="21" t="s">
        <v>905</v>
      </c>
      <c r="AO1" s="18" t="s">
        <v>906</v>
      </c>
      <c r="AP1" s="21" t="s">
        <v>907</v>
      </c>
      <c r="AQ1" s="21" t="s">
        <v>908</v>
      </c>
      <c r="AR1" s="21" t="s">
        <v>909</v>
      </c>
      <c r="AS1" s="21" t="s">
        <v>910</v>
      </c>
      <c r="AT1" s="18" t="s">
        <v>911</v>
      </c>
      <c r="AU1" s="19" t="s">
        <v>1094</v>
      </c>
      <c r="AV1" s="19" t="s">
        <v>1095</v>
      </c>
      <c r="AW1" s="19" t="s">
        <v>1096</v>
      </c>
      <c r="AX1" s="2" t="s">
        <v>287</v>
      </c>
      <c r="AY1" s="2" t="s">
        <v>288</v>
      </c>
      <c r="AZ1" s="2" t="s">
        <v>327</v>
      </c>
      <c r="BA1" s="2" t="s">
        <v>411</v>
      </c>
      <c r="BB1" s="5" t="s">
        <v>502</v>
      </c>
      <c r="BC1" s="4" t="s">
        <v>1099</v>
      </c>
      <c r="BD1" s="4" t="s">
        <v>1101</v>
      </c>
      <c r="BE1" s="4" t="s">
        <v>495</v>
      </c>
      <c r="BF1" s="2" t="s">
        <v>1146</v>
      </c>
      <c r="BG1" s="4" t="s">
        <v>1147</v>
      </c>
      <c r="BH1" s="4" t="s">
        <v>1148</v>
      </c>
      <c r="BI1" s="4" t="s">
        <v>1100</v>
      </c>
      <c r="BJ1" s="4" t="s">
        <v>1097</v>
      </c>
      <c r="BK1" s="4" t="s">
        <v>1098</v>
      </c>
      <c r="BL1" s="2" t="s">
        <v>496</v>
      </c>
      <c r="BM1" s="2" t="s">
        <v>497</v>
      </c>
      <c r="BN1" s="2" t="s">
        <v>498</v>
      </c>
      <c r="BO1" s="2" t="s">
        <v>499</v>
      </c>
      <c r="BP1" s="2" t="s">
        <v>500</v>
      </c>
      <c r="BQ1" s="2" t="s">
        <v>501</v>
      </c>
      <c r="BR1" s="2"/>
    </row>
    <row r="2" spans="1:70" customFormat="1" x14ac:dyDescent="0.35">
      <c r="A2">
        <v>1</v>
      </c>
      <c r="B2" t="str">
        <f>CONCATENATE(C2," ",E2," ",L2," ",N2," ",O2," ",P2," ",Q2," ",U2," ",W2)</f>
        <v>Jakob spaziert ins Bistro Er möchte die volle Treuekarte einlösen</v>
      </c>
      <c r="C2" t="str">
        <f t="shared" ref="C2:C33" si="0">IF(AI2="NA",Z2,CONCATENATE(AI2," ",Z2))</f>
        <v>Jakob</v>
      </c>
      <c r="D2" t="str">
        <f>IF(AT2="NA",AK2,CONCATENATE(AT2," ",AK2))</f>
        <v>Julian</v>
      </c>
      <c r="E2" t="s">
        <v>511</v>
      </c>
      <c r="F2" t="s">
        <v>1091</v>
      </c>
      <c r="H2" t="s">
        <v>51</v>
      </c>
      <c r="J2" t="s">
        <v>72</v>
      </c>
      <c r="K2" t="s">
        <v>1091</v>
      </c>
      <c r="L2" t="str">
        <f>CONCATENATE(G2,H2,I2," ",J2)</f>
        <v>ins Bistro</v>
      </c>
      <c r="M2" t="str">
        <f>CONCATENATE(G2,H2,I2," ",K2)</f>
        <v>ins Leipzig</v>
      </c>
      <c r="N2" t="str">
        <f>IF(AW2="m",AU2,AV2)</f>
        <v>Er</v>
      </c>
      <c r="O2" t="s">
        <v>271</v>
      </c>
      <c r="P2" t="s">
        <v>255</v>
      </c>
      <c r="Q2" t="s">
        <v>314</v>
      </c>
      <c r="R2" t="s">
        <v>1091</v>
      </c>
      <c r="S2" t="s">
        <v>408</v>
      </c>
      <c r="U2" t="str">
        <f t="shared" ref="U2:U33" si="1">CONCATENATE(S2,T2)</f>
        <v>Treuekarte</v>
      </c>
      <c r="V2" t="s">
        <v>1091</v>
      </c>
      <c r="W2" t="s">
        <v>407</v>
      </c>
      <c r="Y2">
        <v>1</v>
      </c>
      <c r="Z2" t="s">
        <v>544</v>
      </c>
      <c r="AA2" t="s">
        <v>332</v>
      </c>
      <c r="AB2">
        <v>1.0571428570000001</v>
      </c>
      <c r="AC2">
        <v>0.33806170200000002</v>
      </c>
      <c r="AD2">
        <v>1</v>
      </c>
      <c r="AE2" s="6" t="s">
        <v>332</v>
      </c>
      <c r="AF2" s="12" t="s">
        <v>518</v>
      </c>
      <c r="AG2" s="8" t="s">
        <v>599</v>
      </c>
      <c r="AH2" s="7">
        <v>1470000000</v>
      </c>
      <c r="AI2" s="7" t="s">
        <v>599</v>
      </c>
      <c r="AJ2">
        <v>33</v>
      </c>
      <c r="AK2" t="s">
        <v>795</v>
      </c>
      <c r="AL2" t="s">
        <v>332</v>
      </c>
      <c r="AM2">
        <v>1.4</v>
      </c>
      <c r="AN2">
        <v>1.168206267</v>
      </c>
      <c r="AO2">
        <v>1</v>
      </c>
      <c r="AP2" s="6" t="s">
        <v>332</v>
      </c>
      <c r="AQ2" s="13" t="s">
        <v>855</v>
      </c>
      <c r="AR2" s="8" t="s">
        <v>599</v>
      </c>
      <c r="AS2" s="10" t="s">
        <v>599</v>
      </c>
      <c r="AT2" s="7" t="s">
        <v>599</v>
      </c>
      <c r="AU2" s="7" t="s">
        <v>1093</v>
      </c>
      <c r="AV2" s="7" t="s">
        <v>329</v>
      </c>
      <c r="AW2" s="20" t="s">
        <v>332</v>
      </c>
      <c r="AX2" t="str">
        <f t="shared" ref="AX2:AX33" si="2">CONCATENATE("Wer"," ",E2," ",L2,"?")</f>
        <v>Wer spaziert ins Bistro?</v>
      </c>
      <c r="AY2" t="str">
        <f t="shared" ref="AY2:AY33" si="3">CONCATENATE($AY$1," ","tat", " ",C2,"?")</f>
        <v>Was tat Jakob?</v>
      </c>
      <c r="AZ2" t="str">
        <f>BO2</f>
        <v>Wohin spaziert Jakob?</v>
      </c>
      <c r="BA2" t="str">
        <f>BR2</f>
        <v>Was möchte Jakob einlösen?</v>
      </c>
      <c r="BB2" t="s">
        <v>287</v>
      </c>
      <c r="BC2" t="str">
        <f>AX2</f>
        <v>Wer spaziert ins Bistro?</v>
      </c>
      <c r="BD2">
        <v>2</v>
      </c>
      <c r="BE2" t="str">
        <f>IF(BD2=1,BC2,"NA")</f>
        <v>NA</v>
      </c>
      <c r="BF2" t="str">
        <f>IF(BE2="NA","NA",C2)</f>
        <v>NA</v>
      </c>
      <c r="BG2" t="str">
        <f>BF2</f>
        <v>NA</v>
      </c>
      <c r="BH2" t="s">
        <v>599</v>
      </c>
      <c r="BI2" s="1">
        <v>0</v>
      </c>
      <c r="BJ2" t="str">
        <f>IF(BI2=1,BG2,BH2)</f>
        <v>NA</v>
      </c>
      <c r="BK2" t="str">
        <f>IF(BI2=0,BG2,BH2)</f>
        <v>NA</v>
      </c>
      <c r="BL2" t="str">
        <f>IF(G2="","",CONCATENATE(G$1," ",E2," ",C2,"?"))</f>
        <v/>
      </c>
      <c r="BM2" t="str">
        <f t="shared" ref="BM2:BM33" si="4">IF(H2="","",CONCATENATE(H$1," ",E2," ",C2,"?"))</f>
        <v>Wohin spaziert Jakob?</v>
      </c>
      <c r="BN2" t="str">
        <f>IF(I2="","",CONCATENATE(I$1," ",E2," ",C2,"?"))</f>
        <v/>
      </c>
      <c r="BO2" t="str">
        <f t="shared" ref="BO2:BO33" si="5">CONCATENATE(BL2,BM2,BN2)</f>
        <v>Wohin spaziert Jakob?</v>
      </c>
      <c r="BP2" t="str">
        <f t="shared" ref="BP2:BP33" si="6">IF(S2="","",CONCATENATE(S$1," ",O2," ",C2," ",W2,"?"))</f>
        <v>Was möchte Jakob einlösen?</v>
      </c>
      <c r="BQ2" t="str">
        <f t="shared" ref="BQ2:BQ33" si="7">IF(T2="","",CONCATENATE(T$1," ",O2," ",C2," ",W2,"?"))</f>
        <v/>
      </c>
      <c r="BR2" t="str">
        <f>CONCATENATE(BP2,BQ2)</f>
        <v>Was möchte Jakob einlösen?</v>
      </c>
    </row>
    <row r="3" spans="1:70" customFormat="1" x14ac:dyDescent="0.35">
      <c r="A3">
        <v>2</v>
      </c>
      <c r="B3" t="str">
        <f t="shared" ref="B3:B66" si="8">CONCATENATE(C3," ",E3," ",L3," ",N3," ",O3," ",P3," ",Q3," ",U3," ",W3)</f>
        <v>Georg schreit in der Sauna Sie hat  einen heißen Aufgussstein berührt</v>
      </c>
      <c r="C3" t="str">
        <f t="shared" si="0"/>
        <v>Georg</v>
      </c>
      <c r="D3" t="str">
        <f t="shared" ref="D3:D66" si="9">IF(AT3="NA",AK3,CONCATENATE(AT3," ",AK3))</f>
        <v>Raphael</v>
      </c>
      <c r="E3" t="s">
        <v>645</v>
      </c>
      <c r="F3" t="s">
        <v>1091</v>
      </c>
      <c r="G3" t="s">
        <v>35</v>
      </c>
      <c r="J3" t="s">
        <v>195</v>
      </c>
      <c r="K3" t="s">
        <v>1091</v>
      </c>
      <c r="L3" t="str">
        <f t="shared" ref="L3:L66" si="10">CONCATENATE(G3,H3,I3," ",J3)</f>
        <v>in der Sauna</v>
      </c>
      <c r="M3" t="str">
        <f t="shared" ref="M3:M66" si="11">CONCATENATE(G3,H3,I3," ",K3)</f>
        <v>in der Leipzig</v>
      </c>
      <c r="N3" t="s">
        <v>329</v>
      </c>
      <c r="O3" t="s">
        <v>692</v>
      </c>
      <c r="P3" t="s">
        <v>261</v>
      </c>
      <c r="Q3" t="s">
        <v>693</v>
      </c>
      <c r="R3" t="s">
        <v>1091</v>
      </c>
      <c r="S3" t="s">
        <v>864</v>
      </c>
      <c r="U3" t="str">
        <f t="shared" si="1"/>
        <v>Aufgussstein</v>
      </c>
      <c r="V3" t="s">
        <v>1091</v>
      </c>
      <c r="W3" t="s">
        <v>694</v>
      </c>
      <c r="Y3">
        <v>2</v>
      </c>
      <c r="Z3" t="s">
        <v>545</v>
      </c>
      <c r="AA3" t="s">
        <v>332</v>
      </c>
      <c r="AB3">
        <v>1.085714286</v>
      </c>
      <c r="AC3">
        <v>0.37349136300000002</v>
      </c>
      <c r="AD3">
        <v>1</v>
      </c>
      <c r="AE3" s="6" t="s">
        <v>332</v>
      </c>
      <c r="AF3" s="12" t="s">
        <v>518</v>
      </c>
      <c r="AG3" s="8" t="s">
        <v>599</v>
      </c>
      <c r="AH3" s="7">
        <v>1970000000</v>
      </c>
      <c r="AI3" s="7" t="s">
        <v>599</v>
      </c>
      <c r="AJ3">
        <v>34</v>
      </c>
      <c r="AK3" t="s">
        <v>796</v>
      </c>
      <c r="AL3" t="s">
        <v>332</v>
      </c>
      <c r="AM3">
        <v>1.457142857</v>
      </c>
      <c r="AN3">
        <v>0.88593111999999996</v>
      </c>
      <c r="AO3">
        <v>1</v>
      </c>
      <c r="AP3" s="6" t="s">
        <v>332</v>
      </c>
      <c r="AQ3" s="13" t="s">
        <v>855</v>
      </c>
      <c r="AR3" s="8" t="s">
        <v>599</v>
      </c>
      <c r="AS3" s="10" t="s">
        <v>599</v>
      </c>
      <c r="AT3" s="7" t="s">
        <v>599</v>
      </c>
      <c r="AU3" s="7" t="s">
        <v>1093</v>
      </c>
      <c r="AV3" s="7" t="s">
        <v>329</v>
      </c>
      <c r="AW3" s="20"/>
      <c r="AX3" t="str">
        <f t="shared" si="2"/>
        <v>Wer schreit in der Sauna?</v>
      </c>
      <c r="AY3" t="str">
        <f t="shared" si="3"/>
        <v>Was tat Georg?</v>
      </c>
      <c r="AZ3" t="str">
        <f t="shared" ref="AZ3:AZ66" si="12">BO3</f>
        <v>Wo schreit Georg?</v>
      </c>
      <c r="BA3" t="str">
        <f t="shared" ref="BA3:BA66" si="13">BR3</f>
        <v>Was hat  Georg berührt?</v>
      </c>
      <c r="BB3" t="s">
        <v>288</v>
      </c>
      <c r="BC3" t="str">
        <f>AY3</f>
        <v>Was tat Georg?</v>
      </c>
      <c r="BD3">
        <v>3</v>
      </c>
      <c r="BE3" t="str">
        <f t="shared" ref="BE3:BE66" si="14">IF(BD3=1,BC3,"NA")</f>
        <v>NA</v>
      </c>
      <c r="BF3" t="str">
        <f>IF(BE3="NA","NA",E3)</f>
        <v>NA</v>
      </c>
      <c r="BG3" t="str">
        <f t="shared" ref="BG3:BG66" si="15">BF3</f>
        <v>NA</v>
      </c>
      <c r="BH3" t="s">
        <v>599</v>
      </c>
      <c r="BI3" s="1">
        <v>0</v>
      </c>
      <c r="BJ3" t="str">
        <f t="shared" ref="BJ3:BJ66" si="16">IF(BI3=1,BG3,BH3)</f>
        <v>NA</v>
      </c>
      <c r="BK3" t="str">
        <f t="shared" ref="BK3:BK66" si="17">IF(BI3=0,BG3,BH3)</f>
        <v>NA</v>
      </c>
      <c r="BL3" t="str">
        <f>IF(G3="","",CONCATENATE(G$1," ",E3," ",C3,"?"))</f>
        <v>Wo schreit Georg?</v>
      </c>
      <c r="BM3" t="str">
        <f t="shared" si="4"/>
        <v/>
      </c>
      <c r="BN3" t="str">
        <f>IF(I3="","",CONCATENATE(I$1," ",E3," ",C3,"?"))</f>
        <v/>
      </c>
      <c r="BO3" t="str">
        <f t="shared" si="5"/>
        <v>Wo schreit Georg?</v>
      </c>
      <c r="BP3" t="str">
        <f t="shared" si="6"/>
        <v>Was hat  Georg berührt?</v>
      </c>
      <c r="BQ3" t="str">
        <f t="shared" si="7"/>
        <v/>
      </c>
      <c r="BR3" t="str">
        <f t="shared" ref="BR3:BR66" si="18">CONCATENATE(BP3,BQ3)</f>
        <v>Was hat  Georg berührt?</v>
      </c>
    </row>
    <row r="4" spans="1:70" customFormat="1" x14ac:dyDescent="0.35">
      <c r="A4">
        <v>3</v>
      </c>
      <c r="B4" t="str">
        <f t="shared" si="8"/>
        <v>Julius starrt auf die Speisekarte Sie möchte die lokalen Köstlichkeiten ausprobieren</v>
      </c>
      <c r="C4" t="str">
        <f t="shared" si="0"/>
        <v>Julius</v>
      </c>
      <c r="D4" t="str">
        <f t="shared" si="9"/>
        <v>Florian</v>
      </c>
      <c r="E4" t="s">
        <v>649</v>
      </c>
      <c r="F4" t="s">
        <v>1091</v>
      </c>
      <c r="H4" t="s">
        <v>60</v>
      </c>
      <c r="J4" t="s">
        <v>205</v>
      </c>
      <c r="K4" t="s">
        <v>1091</v>
      </c>
      <c r="L4" t="str">
        <f t="shared" si="10"/>
        <v>auf die Speisekarte</v>
      </c>
      <c r="M4" t="str">
        <f t="shared" si="11"/>
        <v>auf die Leipzig</v>
      </c>
      <c r="N4" t="s">
        <v>329</v>
      </c>
      <c r="O4" t="s">
        <v>271</v>
      </c>
      <c r="P4" t="s">
        <v>255</v>
      </c>
      <c r="Q4" t="s">
        <v>650</v>
      </c>
      <c r="R4" t="s">
        <v>1091</v>
      </c>
      <c r="S4" t="s">
        <v>651</v>
      </c>
      <c r="U4" t="str">
        <f t="shared" si="1"/>
        <v>Köstlichkeiten</v>
      </c>
      <c r="V4" t="s">
        <v>1091</v>
      </c>
      <c r="W4" t="s">
        <v>868</v>
      </c>
      <c r="Y4">
        <v>3</v>
      </c>
      <c r="Z4" t="s">
        <v>546</v>
      </c>
      <c r="AA4" t="s">
        <v>332</v>
      </c>
      <c r="AB4">
        <v>1.085714286</v>
      </c>
      <c r="AC4">
        <v>0.37349136300000002</v>
      </c>
      <c r="AD4">
        <v>1</v>
      </c>
      <c r="AE4" s="6" t="s">
        <v>332</v>
      </c>
      <c r="AF4" s="12" t="s">
        <v>518</v>
      </c>
      <c r="AG4" s="8" t="s">
        <v>599</v>
      </c>
      <c r="AH4" s="7">
        <v>1810000000</v>
      </c>
      <c r="AI4" s="7" t="s">
        <v>599</v>
      </c>
      <c r="AJ4">
        <v>35</v>
      </c>
      <c r="AK4" t="s">
        <v>797</v>
      </c>
      <c r="AL4" t="s">
        <v>332</v>
      </c>
      <c r="AM4">
        <v>1.457142857</v>
      </c>
      <c r="AN4">
        <v>1.441870867</v>
      </c>
      <c r="AO4">
        <v>1</v>
      </c>
      <c r="AP4" s="6" t="s">
        <v>332</v>
      </c>
      <c r="AQ4" s="13" t="s">
        <v>855</v>
      </c>
      <c r="AR4" s="8" t="s">
        <v>599</v>
      </c>
      <c r="AS4" s="10" t="s">
        <v>599</v>
      </c>
      <c r="AT4" s="7" t="s">
        <v>599</v>
      </c>
      <c r="AU4" s="7" t="s">
        <v>1093</v>
      </c>
      <c r="AV4" s="7" t="s">
        <v>329</v>
      </c>
      <c r="AW4" s="20"/>
      <c r="AX4" t="str">
        <f t="shared" si="2"/>
        <v>Wer starrt auf die Speisekarte?</v>
      </c>
      <c r="AY4" t="str">
        <f t="shared" si="3"/>
        <v>Was tat Julius?</v>
      </c>
      <c r="AZ4" t="str">
        <f t="shared" si="12"/>
        <v>Wohin starrt Julius?</v>
      </c>
      <c r="BA4" t="str">
        <f t="shared" si="13"/>
        <v>Was möchte Julius ausprobieren?</v>
      </c>
      <c r="BB4" t="s">
        <v>327</v>
      </c>
      <c r="BC4" t="str">
        <f>AZ4</f>
        <v>Wohin starrt Julius?</v>
      </c>
      <c r="BD4">
        <v>3</v>
      </c>
      <c r="BE4" t="str">
        <f t="shared" si="14"/>
        <v>NA</v>
      </c>
      <c r="BF4" t="str">
        <f>IF(BE4="NA","NA",L4)</f>
        <v>NA</v>
      </c>
      <c r="BG4" t="str">
        <f t="shared" si="15"/>
        <v>NA</v>
      </c>
      <c r="BH4" t="s">
        <v>599</v>
      </c>
      <c r="BI4" s="1">
        <v>0</v>
      </c>
      <c r="BJ4" t="str">
        <f t="shared" si="16"/>
        <v>NA</v>
      </c>
      <c r="BK4" t="str">
        <f t="shared" si="17"/>
        <v>NA</v>
      </c>
      <c r="BL4" t="str">
        <f>IF(G4="","",CONCATENATE(G$1," ",E4," ",C4,"?"))</f>
        <v/>
      </c>
      <c r="BM4" t="str">
        <f t="shared" si="4"/>
        <v>Wohin starrt Julius?</v>
      </c>
      <c r="BN4" t="str">
        <f>IF(I4="","",CONCATENATE(I$1," ",E4," ",C4,"?"))</f>
        <v/>
      </c>
      <c r="BO4" t="str">
        <f t="shared" si="5"/>
        <v>Wohin starrt Julius?</v>
      </c>
      <c r="BP4" t="str">
        <f t="shared" si="6"/>
        <v>Was möchte Julius ausprobieren?</v>
      </c>
      <c r="BQ4" t="str">
        <f t="shared" si="7"/>
        <v/>
      </c>
      <c r="BR4" t="str">
        <f t="shared" si="18"/>
        <v>Was möchte Julius ausprobieren?</v>
      </c>
    </row>
    <row r="5" spans="1:70" customFormat="1" x14ac:dyDescent="0.35">
      <c r="A5">
        <v>4</v>
      </c>
      <c r="B5" t="str">
        <f t="shared" si="8"/>
        <v>Moritz fällt aus dem Bett Sie hat einen schlimmen Alptraum gehabt</v>
      </c>
      <c r="C5" t="str">
        <f t="shared" si="0"/>
        <v>Moritz</v>
      </c>
      <c r="D5" t="str">
        <f t="shared" si="9"/>
        <v>Finn</v>
      </c>
      <c r="E5" t="s">
        <v>10</v>
      </c>
      <c r="F5" t="s">
        <v>1091</v>
      </c>
      <c r="I5" t="s">
        <v>40</v>
      </c>
      <c r="J5" t="s">
        <v>70</v>
      </c>
      <c r="K5" t="s">
        <v>1091</v>
      </c>
      <c r="L5" t="str">
        <f t="shared" si="10"/>
        <v>aus dem Bett</v>
      </c>
      <c r="M5" t="str">
        <f t="shared" si="11"/>
        <v>aus dem Leipzig</v>
      </c>
      <c r="N5" t="s">
        <v>329</v>
      </c>
      <c r="O5" t="s">
        <v>251</v>
      </c>
      <c r="P5" t="s">
        <v>261</v>
      </c>
      <c r="Q5" t="s">
        <v>308</v>
      </c>
      <c r="R5" t="s">
        <v>1091</v>
      </c>
      <c r="S5" t="s">
        <v>309</v>
      </c>
      <c r="U5" t="str">
        <f t="shared" si="1"/>
        <v>Alptraum</v>
      </c>
      <c r="V5" t="s">
        <v>1091</v>
      </c>
      <c r="W5" t="s">
        <v>284</v>
      </c>
      <c r="Y5">
        <v>4</v>
      </c>
      <c r="Z5" t="s">
        <v>547</v>
      </c>
      <c r="AA5" t="s">
        <v>332</v>
      </c>
      <c r="AB5">
        <v>1.114285714</v>
      </c>
      <c r="AC5">
        <v>0.322802851</v>
      </c>
      <c r="AD5">
        <v>1</v>
      </c>
      <c r="AE5" s="6" t="s">
        <v>332</v>
      </c>
      <c r="AF5" s="12" t="s">
        <v>518</v>
      </c>
      <c r="AG5" s="8" t="s">
        <v>599</v>
      </c>
      <c r="AH5" s="7">
        <v>317000000</v>
      </c>
      <c r="AI5" s="7" t="s">
        <v>599</v>
      </c>
      <c r="AJ5">
        <v>36</v>
      </c>
      <c r="AK5" t="s">
        <v>798</v>
      </c>
      <c r="AL5" t="s">
        <v>570</v>
      </c>
      <c r="AM5">
        <v>1.4857142860000001</v>
      </c>
      <c r="AN5">
        <v>0.81786769299999995</v>
      </c>
      <c r="AO5">
        <v>1</v>
      </c>
      <c r="AP5" s="6" t="s">
        <v>332</v>
      </c>
      <c r="AQ5" s="13" t="s">
        <v>855</v>
      </c>
      <c r="AR5" s="8" t="s">
        <v>599</v>
      </c>
      <c r="AS5" s="10" t="s">
        <v>599</v>
      </c>
      <c r="AT5" s="7" t="s">
        <v>599</v>
      </c>
      <c r="AU5" s="7" t="s">
        <v>1093</v>
      </c>
      <c r="AV5" s="7" t="s">
        <v>329</v>
      </c>
      <c r="AW5" s="20"/>
      <c r="AX5" t="str">
        <f t="shared" si="2"/>
        <v>Wer fällt aus dem Bett?</v>
      </c>
      <c r="AY5" t="str">
        <f t="shared" si="3"/>
        <v>Was tat Moritz?</v>
      </c>
      <c r="AZ5" t="str">
        <f t="shared" si="12"/>
        <v>Woher fällt Moritz?</v>
      </c>
      <c r="BA5" t="str">
        <f t="shared" si="13"/>
        <v>Was hat Moritz gehabt?</v>
      </c>
      <c r="BB5" s="1" t="s">
        <v>411</v>
      </c>
      <c r="BC5" t="str">
        <f>BA5</f>
        <v>Was hat Moritz gehabt?</v>
      </c>
      <c r="BD5">
        <v>1</v>
      </c>
      <c r="BE5" t="str">
        <f t="shared" si="14"/>
        <v>Was hat Moritz gehabt?</v>
      </c>
      <c r="BF5" t="str">
        <f>IF(BE5="NA","NA",CONCATENATE(P5," ",Q5," ",U5))</f>
        <v>einen schlimmen Alptraum</v>
      </c>
      <c r="BG5" t="str">
        <f t="shared" si="15"/>
        <v>einen schlimmen Alptraum</v>
      </c>
      <c r="BH5" t="s">
        <v>1113</v>
      </c>
      <c r="BI5" s="1">
        <v>0</v>
      </c>
      <c r="BJ5" t="str">
        <f t="shared" si="16"/>
        <v>einen schecklichen Alptraum</v>
      </c>
      <c r="BK5" t="str">
        <f t="shared" si="17"/>
        <v>einen schlimmen Alptraum</v>
      </c>
      <c r="BL5" t="str">
        <f>IF(G5="","",CONCATENATE(G$1," ",E5," ",C5,"?"))</f>
        <v/>
      </c>
      <c r="BM5" t="str">
        <f t="shared" si="4"/>
        <v/>
      </c>
      <c r="BN5" t="str">
        <f>IF(I5="","",CONCATENATE(I$1," ",E5," ",C5,"?"))</f>
        <v>Woher fällt Moritz?</v>
      </c>
      <c r="BO5" t="str">
        <f t="shared" si="5"/>
        <v>Woher fällt Moritz?</v>
      </c>
      <c r="BP5" t="str">
        <f t="shared" si="6"/>
        <v>Was hat Moritz gehabt?</v>
      </c>
      <c r="BQ5" t="str">
        <f t="shared" si="7"/>
        <v/>
      </c>
      <c r="BR5" t="str">
        <f t="shared" si="18"/>
        <v>Was hat Moritz gehabt?</v>
      </c>
    </row>
    <row r="6" spans="1:70" customFormat="1" x14ac:dyDescent="0.35">
      <c r="A6">
        <v>5</v>
      </c>
      <c r="B6" t="str">
        <f t="shared" si="8"/>
        <v>Paul reist in die Metropole Sie möchte die weltbekannte Clubkultur erleben</v>
      </c>
      <c r="C6" t="str">
        <f t="shared" si="0"/>
        <v>Paul</v>
      </c>
      <c r="D6" t="str">
        <f t="shared" si="9"/>
        <v>Hannes</v>
      </c>
      <c r="E6" s="14" t="s">
        <v>15</v>
      </c>
      <c r="F6" t="s">
        <v>1091</v>
      </c>
      <c r="H6" t="s">
        <v>36</v>
      </c>
      <c r="J6" t="s">
        <v>169</v>
      </c>
      <c r="K6" t="s">
        <v>1091</v>
      </c>
      <c r="L6" t="str">
        <f t="shared" si="10"/>
        <v>in die Metropole</v>
      </c>
      <c r="M6" t="str">
        <f t="shared" si="11"/>
        <v>in die Leipzig</v>
      </c>
      <c r="N6" t="s">
        <v>329</v>
      </c>
      <c r="O6" t="s">
        <v>271</v>
      </c>
      <c r="P6" t="s">
        <v>255</v>
      </c>
      <c r="Q6" t="s">
        <v>688</v>
      </c>
      <c r="R6" t="s">
        <v>1091</v>
      </c>
      <c r="S6" t="s">
        <v>689</v>
      </c>
      <c r="U6" t="str">
        <f t="shared" si="1"/>
        <v>Clubkultur</v>
      </c>
      <c r="V6" t="s">
        <v>1091</v>
      </c>
      <c r="W6" t="s">
        <v>690</v>
      </c>
      <c r="Y6">
        <v>5</v>
      </c>
      <c r="Z6" t="s">
        <v>548</v>
      </c>
      <c r="AA6" t="s">
        <v>332</v>
      </c>
      <c r="AB6">
        <v>1.114285714</v>
      </c>
      <c r="AC6">
        <v>0.322802851</v>
      </c>
      <c r="AD6">
        <v>1</v>
      </c>
      <c r="AE6" s="6" t="s">
        <v>332</v>
      </c>
      <c r="AF6" s="12" t="s">
        <v>518</v>
      </c>
      <c r="AG6" s="8" t="s">
        <v>599</v>
      </c>
      <c r="AH6" s="7">
        <v>4230000000</v>
      </c>
      <c r="AI6" s="7" t="s">
        <v>599</v>
      </c>
      <c r="AJ6">
        <v>37</v>
      </c>
      <c r="AK6" t="s">
        <v>799</v>
      </c>
      <c r="AL6" t="s">
        <v>332</v>
      </c>
      <c r="AM6">
        <v>1.5142857139999999</v>
      </c>
      <c r="AN6">
        <v>0.95089520000000005</v>
      </c>
      <c r="AO6">
        <v>1</v>
      </c>
      <c r="AP6" s="6" t="s">
        <v>332</v>
      </c>
      <c r="AQ6" s="13" t="s">
        <v>855</v>
      </c>
      <c r="AR6" s="8" t="s">
        <v>599</v>
      </c>
      <c r="AS6" s="10" t="s">
        <v>599</v>
      </c>
      <c r="AT6" s="7" t="s">
        <v>599</v>
      </c>
      <c r="AU6" s="7" t="s">
        <v>1093</v>
      </c>
      <c r="AV6" s="7" t="s">
        <v>329</v>
      </c>
      <c r="AW6" s="20"/>
      <c r="AX6" t="str">
        <f t="shared" si="2"/>
        <v>Wer reist in die Metropole?</v>
      </c>
      <c r="AY6" t="str">
        <f t="shared" si="3"/>
        <v>Was tat Paul?</v>
      </c>
      <c r="AZ6" t="str">
        <f>BO6</f>
        <v>Wohin reist Paul?</v>
      </c>
      <c r="BA6" t="str">
        <f t="shared" si="13"/>
        <v>Was möchte Paul erleben?</v>
      </c>
      <c r="BB6" t="s">
        <v>287</v>
      </c>
      <c r="BC6" t="str">
        <f t="shared" ref="BC6" si="19">AX6</f>
        <v>Wer reist in die Metropole?</v>
      </c>
      <c r="BD6">
        <v>2</v>
      </c>
      <c r="BE6" t="str">
        <f t="shared" si="14"/>
        <v>NA</v>
      </c>
      <c r="BF6" t="str">
        <f t="shared" ref="BF6" si="20">IF(BE6="NA","NA",C6)</f>
        <v>NA</v>
      </c>
      <c r="BG6" t="str">
        <f t="shared" si="15"/>
        <v>NA</v>
      </c>
      <c r="BH6" t="s">
        <v>599</v>
      </c>
      <c r="BI6" s="1">
        <v>1</v>
      </c>
      <c r="BJ6" t="str">
        <f t="shared" si="16"/>
        <v>NA</v>
      </c>
      <c r="BK6" t="str">
        <f t="shared" si="17"/>
        <v>NA</v>
      </c>
      <c r="BL6" t="str">
        <f>IF(G6="","",CONCATENATE(G$1," ",#REF!," ",C6,"?"))</f>
        <v/>
      </c>
      <c r="BM6" t="str">
        <f t="shared" si="4"/>
        <v>Wohin reist Paul?</v>
      </c>
      <c r="BN6" t="str">
        <f>IF(I6="","",CONCATENATE(I$1," ",#REF!," ",C6,"?"))</f>
        <v/>
      </c>
      <c r="BO6" t="str">
        <f>CONCATENATE(BL6,BM6,BN6)</f>
        <v>Wohin reist Paul?</v>
      </c>
      <c r="BP6" t="str">
        <f t="shared" si="6"/>
        <v>Was möchte Paul erleben?</v>
      </c>
      <c r="BQ6" t="str">
        <f t="shared" si="7"/>
        <v/>
      </c>
      <c r="BR6" t="str">
        <f t="shared" si="18"/>
        <v>Was möchte Paul erleben?</v>
      </c>
    </row>
    <row r="7" spans="1:70" customFormat="1" x14ac:dyDescent="0.35">
      <c r="A7">
        <v>6</v>
      </c>
      <c r="B7" t="str">
        <f t="shared" si="8"/>
        <v>Tobias guckt auf den Fahrplan Sie hat die heutige Verbindung vergessen</v>
      </c>
      <c r="C7" t="str">
        <f t="shared" si="0"/>
        <v>Tobias</v>
      </c>
      <c r="D7" t="str">
        <f t="shared" si="9"/>
        <v>Clemens</v>
      </c>
      <c r="E7" t="s">
        <v>609</v>
      </c>
      <c r="F7" t="s">
        <v>1091</v>
      </c>
      <c r="H7" t="s">
        <v>34</v>
      </c>
      <c r="J7" t="s">
        <v>96</v>
      </c>
      <c r="K7" t="s">
        <v>1091</v>
      </c>
      <c r="L7" t="str">
        <f t="shared" si="10"/>
        <v>auf den Fahrplan</v>
      </c>
      <c r="M7" t="str">
        <f t="shared" si="11"/>
        <v>auf den Leipzig</v>
      </c>
      <c r="N7" t="s">
        <v>329</v>
      </c>
      <c r="O7" t="s">
        <v>251</v>
      </c>
      <c r="P7" t="s">
        <v>255</v>
      </c>
      <c r="Q7" t="s">
        <v>720</v>
      </c>
      <c r="R7" t="s">
        <v>1091</v>
      </c>
      <c r="S7" t="s">
        <v>719</v>
      </c>
      <c r="U7" t="str">
        <f t="shared" si="1"/>
        <v>Verbindung</v>
      </c>
      <c r="V7" t="s">
        <v>1091</v>
      </c>
      <c r="W7" t="s">
        <v>267</v>
      </c>
      <c r="Y7">
        <v>6</v>
      </c>
      <c r="Z7" t="s">
        <v>549</v>
      </c>
      <c r="AA7" t="s">
        <v>332</v>
      </c>
      <c r="AB7">
        <v>1.114285714</v>
      </c>
      <c r="AC7">
        <v>0.322802851</v>
      </c>
      <c r="AD7">
        <v>1</v>
      </c>
      <c r="AE7" s="6" t="s">
        <v>332</v>
      </c>
      <c r="AF7" s="12" t="s">
        <v>518</v>
      </c>
      <c r="AG7" s="8" t="s">
        <v>599</v>
      </c>
      <c r="AH7" s="7">
        <v>4920000000</v>
      </c>
      <c r="AI7" s="7" t="s">
        <v>599</v>
      </c>
      <c r="AJ7">
        <v>38</v>
      </c>
      <c r="AK7" t="s">
        <v>800</v>
      </c>
      <c r="AL7" t="s">
        <v>332</v>
      </c>
      <c r="AM7">
        <v>1.5142857139999999</v>
      </c>
      <c r="AN7">
        <v>1.0674716849999999</v>
      </c>
      <c r="AO7">
        <v>1</v>
      </c>
      <c r="AP7" s="6" t="s">
        <v>332</v>
      </c>
      <c r="AQ7" s="13" t="s">
        <v>855</v>
      </c>
      <c r="AR7" s="8" t="s">
        <v>599</v>
      </c>
      <c r="AS7" s="10" t="s">
        <v>599</v>
      </c>
      <c r="AT7" s="7" t="s">
        <v>599</v>
      </c>
      <c r="AU7" s="7" t="s">
        <v>1093</v>
      </c>
      <c r="AV7" s="7" t="s">
        <v>329</v>
      </c>
      <c r="AW7" s="20"/>
      <c r="AX7" t="str">
        <f t="shared" si="2"/>
        <v>Wer guckt auf den Fahrplan?</v>
      </c>
      <c r="AY7" t="str">
        <f t="shared" si="3"/>
        <v>Was tat Tobias?</v>
      </c>
      <c r="AZ7" t="str">
        <f t="shared" si="12"/>
        <v>Wohin guckt Tobias?</v>
      </c>
      <c r="BA7" t="str">
        <f t="shared" si="13"/>
        <v>Was hat Tobias vergessen?</v>
      </c>
      <c r="BB7" t="s">
        <v>288</v>
      </c>
      <c r="BC7" t="str">
        <f t="shared" ref="BC7" si="21">AY7</f>
        <v>Was tat Tobias?</v>
      </c>
      <c r="BD7">
        <v>4</v>
      </c>
      <c r="BE7" t="str">
        <f t="shared" si="14"/>
        <v>NA</v>
      </c>
      <c r="BF7" t="str">
        <f t="shared" ref="BF7" si="22">IF(BE7="NA","NA",E7)</f>
        <v>NA</v>
      </c>
      <c r="BG7" t="str">
        <f t="shared" si="15"/>
        <v>NA</v>
      </c>
      <c r="BH7" t="s">
        <v>599</v>
      </c>
      <c r="BI7" s="1">
        <v>0</v>
      </c>
      <c r="BJ7" t="str">
        <f t="shared" si="16"/>
        <v>NA</v>
      </c>
      <c r="BK7" t="str">
        <f t="shared" si="17"/>
        <v>NA</v>
      </c>
      <c r="BL7" t="str">
        <f t="shared" ref="BL7:BL38" si="23">IF(G7="","",CONCATENATE(G$1," ",E7," ",C7,"?"))</f>
        <v/>
      </c>
      <c r="BM7" t="str">
        <f t="shared" si="4"/>
        <v>Wohin guckt Tobias?</v>
      </c>
      <c r="BN7" t="str">
        <f t="shared" ref="BN7:BN38" si="24">IF(I7="","",CONCATENATE(I$1," ",E7," ",C7,"?"))</f>
        <v/>
      </c>
      <c r="BO7" t="str">
        <f t="shared" si="5"/>
        <v>Wohin guckt Tobias?</v>
      </c>
      <c r="BP7" t="str">
        <f t="shared" si="6"/>
        <v>Was hat Tobias vergessen?</v>
      </c>
      <c r="BQ7" t="str">
        <f t="shared" si="7"/>
        <v/>
      </c>
      <c r="BR7" t="str">
        <f t="shared" si="18"/>
        <v>Was hat Tobias vergessen?</v>
      </c>
    </row>
    <row r="8" spans="1:70" customFormat="1" x14ac:dyDescent="0.35">
      <c r="A8">
        <v>7</v>
      </c>
      <c r="B8" t="str">
        <f t="shared" si="8"/>
        <v>Maximilian geht zur Pommesbude Sie hat die grauenvolle Abnehmkur überstanden</v>
      </c>
      <c r="C8" t="str">
        <f t="shared" si="0"/>
        <v>Maximilian</v>
      </c>
      <c r="D8" t="str">
        <f t="shared" si="9"/>
        <v>Simon</v>
      </c>
      <c r="E8" t="s">
        <v>615</v>
      </c>
      <c r="F8" t="s">
        <v>1091</v>
      </c>
      <c r="H8" t="s">
        <v>103</v>
      </c>
      <c r="J8" t="s">
        <v>184</v>
      </c>
      <c r="K8" t="s">
        <v>1091</v>
      </c>
      <c r="L8" t="str">
        <f t="shared" si="10"/>
        <v>zur Pommesbude</v>
      </c>
      <c r="M8" t="str">
        <f t="shared" si="11"/>
        <v>zur Leipzig</v>
      </c>
      <c r="N8" t="s">
        <v>329</v>
      </c>
      <c r="O8" t="s">
        <v>251</v>
      </c>
      <c r="P8" t="s">
        <v>255</v>
      </c>
      <c r="Q8" t="s">
        <v>670</v>
      </c>
      <c r="R8" t="s">
        <v>1091</v>
      </c>
      <c r="S8" t="s">
        <v>668</v>
      </c>
      <c r="U8" t="str">
        <f t="shared" si="1"/>
        <v>Abnehmkur</v>
      </c>
      <c r="V8" t="s">
        <v>1091</v>
      </c>
      <c r="W8" t="s">
        <v>669</v>
      </c>
      <c r="Y8">
        <v>7</v>
      </c>
      <c r="Z8" t="s">
        <v>550</v>
      </c>
      <c r="AA8" t="s">
        <v>332</v>
      </c>
      <c r="AB8">
        <v>1.114285714</v>
      </c>
      <c r="AC8">
        <v>0.40376380499999998</v>
      </c>
      <c r="AD8">
        <v>1</v>
      </c>
      <c r="AE8" s="6" t="s">
        <v>332</v>
      </c>
      <c r="AF8" s="12" t="s">
        <v>518</v>
      </c>
      <c r="AG8" s="8" t="s">
        <v>599</v>
      </c>
      <c r="AH8" s="7">
        <v>176000000</v>
      </c>
      <c r="AI8" s="7" t="s">
        <v>599</v>
      </c>
      <c r="AJ8">
        <v>39</v>
      </c>
      <c r="AK8" t="s">
        <v>801</v>
      </c>
      <c r="AL8" t="s">
        <v>332</v>
      </c>
      <c r="AM8">
        <v>1.5142857139999999</v>
      </c>
      <c r="AN8">
        <v>1.2216533780000001</v>
      </c>
      <c r="AO8">
        <v>1</v>
      </c>
      <c r="AP8" s="6" t="s">
        <v>332</v>
      </c>
      <c r="AQ8" s="13" t="s">
        <v>855</v>
      </c>
      <c r="AR8" s="8" t="s">
        <v>599</v>
      </c>
      <c r="AS8" s="10" t="s">
        <v>599</v>
      </c>
      <c r="AT8" s="7" t="s">
        <v>599</v>
      </c>
      <c r="AU8" s="7" t="s">
        <v>1093</v>
      </c>
      <c r="AV8" s="7" t="s">
        <v>329</v>
      </c>
      <c r="AW8" s="20"/>
      <c r="AX8" t="str">
        <f t="shared" si="2"/>
        <v>Wer geht zur Pommesbude?</v>
      </c>
      <c r="AY8" t="str">
        <f t="shared" si="3"/>
        <v>Was tat Maximilian?</v>
      </c>
      <c r="AZ8" t="str">
        <f t="shared" si="12"/>
        <v>Wohin geht Maximilian?</v>
      </c>
      <c r="BA8" t="str">
        <f t="shared" si="13"/>
        <v>Was hat Maximilian überstanden?</v>
      </c>
      <c r="BB8" t="s">
        <v>327</v>
      </c>
      <c r="BC8" t="str">
        <f t="shared" ref="BC8" si="25">AZ8</f>
        <v>Wohin geht Maximilian?</v>
      </c>
      <c r="BD8">
        <v>3</v>
      </c>
      <c r="BE8" t="str">
        <f t="shared" si="14"/>
        <v>NA</v>
      </c>
      <c r="BF8" t="str">
        <f t="shared" ref="BF8" si="26">IF(BE8="NA","NA",L8)</f>
        <v>NA</v>
      </c>
      <c r="BG8" t="str">
        <f t="shared" si="15"/>
        <v>NA</v>
      </c>
      <c r="BH8" t="s">
        <v>599</v>
      </c>
      <c r="BI8" s="1">
        <v>1</v>
      </c>
      <c r="BJ8" t="str">
        <f t="shared" si="16"/>
        <v>NA</v>
      </c>
      <c r="BK8" t="str">
        <f t="shared" si="17"/>
        <v>NA</v>
      </c>
      <c r="BL8" t="str">
        <f t="shared" si="23"/>
        <v/>
      </c>
      <c r="BM8" t="str">
        <f t="shared" si="4"/>
        <v>Wohin geht Maximilian?</v>
      </c>
      <c r="BN8" t="str">
        <f t="shared" si="24"/>
        <v/>
      </c>
      <c r="BO8" t="str">
        <f t="shared" si="5"/>
        <v>Wohin geht Maximilian?</v>
      </c>
      <c r="BP8" t="str">
        <f t="shared" si="6"/>
        <v>Was hat Maximilian überstanden?</v>
      </c>
      <c r="BQ8" t="str">
        <f t="shared" si="7"/>
        <v/>
      </c>
      <c r="BR8" t="str">
        <f t="shared" si="18"/>
        <v>Was hat Maximilian überstanden?</v>
      </c>
    </row>
    <row r="9" spans="1:70" customFormat="1" x14ac:dyDescent="0.35">
      <c r="A9">
        <v>8</v>
      </c>
      <c r="B9" t="str">
        <f t="shared" si="8"/>
        <v>Thomas parkt auf dem Radweg Sie möchte ein starkes Zeichen setzen</v>
      </c>
      <c r="C9" t="str">
        <f t="shared" si="0"/>
        <v>Thomas</v>
      </c>
      <c r="D9" t="str">
        <f t="shared" si="9"/>
        <v>Tim</v>
      </c>
      <c r="E9" t="s">
        <v>641</v>
      </c>
      <c r="F9" t="s">
        <v>1091</v>
      </c>
      <c r="G9" t="s">
        <v>33</v>
      </c>
      <c r="J9" t="s">
        <v>187</v>
      </c>
      <c r="K9" t="s">
        <v>1091</v>
      </c>
      <c r="L9" t="str">
        <f t="shared" si="10"/>
        <v>auf dem Radweg</v>
      </c>
      <c r="M9" t="str">
        <f t="shared" si="11"/>
        <v>auf dem Leipzig</v>
      </c>
      <c r="N9" t="s">
        <v>329</v>
      </c>
      <c r="O9" t="s">
        <v>271</v>
      </c>
      <c r="P9" t="s">
        <v>253</v>
      </c>
      <c r="Q9" t="s">
        <v>642</v>
      </c>
      <c r="R9" t="s">
        <v>1091</v>
      </c>
      <c r="S9" t="s">
        <v>643</v>
      </c>
      <c r="U9" t="str">
        <f t="shared" si="1"/>
        <v>Zeichen</v>
      </c>
      <c r="V9" t="s">
        <v>1091</v>
      </c>
      <c r="W9" t="s">
        <v>644</v>
      </c>
      <c r="Y9">
        <v>8</v>
      </c>
      <c r="Z9" t="s">
        <v>551</v>
      </c>
      <c r="AA9" t="s">
        <v>332</v>
      </c>
      <c r="AB9">
        <v>1.114285714</v>
      </c>
      <c r="AC9">
        <v>0.40376380499999998</v>
      </c>
      <c r="AD9">
        <v>1</v>
      </c>
      <c r="AE9" s="6" t="s">
        <v>332</v>
      </c>
      <c r="AF9" s="12" t="s">
        <v>518</v>
      </c>
      <c r="AG9" s="8" t="s">
        <v>599</v>
      </c>
      <c r="AH9" s="7">
        <v>1700000000</v>
      </c>
      <c r="AI9" s="7" t="s">
        <v>599</v>
      </c>
      <c r="AJ9">
        <v>40</v>
      </c>
      <c r="AK9" t="s">
        <v>802</v>
      </c>
      <c r="AL9" t="s">
        <v>332</v>
      </c>
      <c r="AM9">
        <v>1.5142857139999999</v>
      </c>
      <c r="AN9">
        <v>1.4627015409999999</v>
      </c>
      <c r="AO9">
        <v>1</v>
      </c>
      <c r="AP9" s="6" t="s">
        <v>332</v>
      </c>
      <c r="AQ9" s="13" t="s">
        <v>855</v>
      </c>
      <c r="AR9" s="8" t="s">
        <v>599</v>
      </c>
      <c r="AS9" s="10" t="s">
        <v>599</v>
      </c>
      <c r="AT9" s="7" t="s">
        <v>599</v>
      </c>
      <c r="AU9" s="7" t="s">
        <v>1093</v>
      </c>
      <c r="AV9" s="7" t="s">
        <v>329</v>
      </c>
      <c r="AW9" s="20"/>
      <c r="AX9" t="str">
        <f t="shared" si="2"/>
        <v>Wer parkt auf dem Radweg?</v>
      </c>
      <c r="AY9" t="str">
        <f t="shared" si="3"/>
        <v>Was tat Thomas?</v>
      </c>
      <c r="AZ9" t="str">
        <f t="shared" si="12"/>
        <v>Wo parkt Thomas?</v>
      </c>
      <c r="BA9" t="str">
        <f t="shared" si="13"/>
        <v>Was möchte Thomas setzen?</v>
      </c>
      <c r="BB9" s="1" t="s">
        <v>411</v>
      </c>
      <c r="BC9" t="str">
        <f t="shared" ref="BC9" si="27">BA9</f>
        <v>Was möchte Thomas setzen?</v>
      </c>
      <c r="BD9">
        <v>4</v>
      </c>
      <c r="BE9" t="str">
        <f t="shared" si="14"/>
        <v>NA</v>
      </c>
      <c r="BF9" t="str">
        <f t="shared" ref="BF9" si="28">IF(BE9="NA","NA",CONCATENATE(P9," ",Q9," ",U9))</f>
        <v>NA</v>
      </c>
      <c r="BG9" t="str">
        <f t="shared" si="15"/>
        <v>NA</v>
      </c>
      <c r="BH9" t="s">
        <v>599</v>
      </c>
      <c r="BI9" s="1">
        <v>1</v>
      </c>
      <c r="BJ9" t="str">
        <f t="shared" si="16"/>
        <v>NA</v>
      </c>
      <c r="BK9" t="str">
        <f t="shared" si="17"/>
        <v>NA</v>
      </c>
      <c r="BL9" t="str">
        <f t="shared" si="23"/>
        <v>Wo parkt Thomas?</v>
      </c>
      <c r="BM9" t="str">
        <f t="shared" si="4"/>
        <v/>
      </c>
      <c r="BN9" t="str">
        <f t="shared" si="24"/>
        <v/>
      </c>
      <c r="BO9" t="str">
        <f t="shared" si="5"/>
        <v>Wo parkt Thomas?</v>
      </c>
      <c r="BP9" t="str">
        <f t="shared" si="6"/>
        <v>Was möchte Thomas setzen?</v>
      </c>
      <c r="BQ9" t="str">
        <f t="shared" si="7"/>
        <v/>
      </c>
      <c r="BR9" t="str">
        <f t="shared" si="18"/>
        <v>Was möchte Thomas setzen?</v>
      </c>
    </row>
    <row r="10" spans="1:70" customFormat="1" x14ac:dyDescent="0.35">
      <c r="A10">
        <v>9</v>
      </c>
      <c r="B10" t="str">
        <f t="shared" si="8"/>
        <v>Johannes flitzt aus der Behörde Sie muss den letzten Bus bekommen</v>
      </c>
      <c r="C10" t="str">
        <f t="shared" si="0"/>
        <v>Johannes</v>
      </c>
      <c r="D10" t="str">
        <f t="shared" si="9"/>
        <v>Jan</v>
      </c>
      <c r="E10" t="s">
        <v>13</v>
      </c>
      <c r="F10" t="s">
        <v>1091</v>
      </c>
      <c r="I10" t="s">
        <v>37</v>
      </c>
      <c r="J10" t="s">
        <v>66</v>
      </c>
      <c r="K10" t="s">
        <v>1091</v>
      </c>
      <c r="L10" t="str">
        <f t="shared" si="10"/>
        <v>aus der Behörde</v>
      </c>
      <c r="M10" t="str">
        <f t="shared" si="11"/>
        <v>aus der Leipzig</v>
      </c>
      <c r="N10" t="s">
        <v>329</v>
      </c>
      <c r="O10" t="s">
        <v>291</v>
      </c>
      <c r="P10" t="s">
        <v>256</v>
      </c>
      <c r="Q10" t="s">
        <v>487</v>
      </c>
      <c r="R10" t="s">
        <v>1091</v>
      </c>
      <c r="S10" t="s">
        <v>80</v>
      </c>
      <c r="U10" t="str">
        <f t="shared" si="1"/>
        <v>Bus</v>
      </c>
      <c r="V10" t="s">
        <v>1091</v>
      </c>
      <c r="W10" t="s">
        <v>620</v>
      </c>
      <c r="Y10">
        <v>9</v>
      </c>
      <c r="Z10" t="s">
        <v>552</v>
      </c>
      <c r="AA10" t="s">
        <v>332</v>
      </c>
      <c r="AB10">
        <v>1.1428571430000001</v>
      </c>
      <c r="AC10">
        <v>0.35503580099999998</v>
      </c>
      <c r="AD10">
        <v>1</v>
      </c>
      <c r="AE10" s="6" t="s">
        <v>332</v>
      </c>
      <c r="AF10" s="12" t="s">
        <v>518</v>
      </c>
      <c r="AG10" s="8" t="s">
        <v>599</v>
      </c>
      <c r="AH10" s="7">
        <v>2370000000</v>
      </c>
      <c r="AI10" s="7" t="s">
        <v>599</v>
      </c>
      <c r="AJ10">
        <v>41</v>
      </c>
      <c r="AK10" t="s">
        <v>803</v>
      </c>
      <c r="AL10" t="s">
        <v>332</v>
      </c>
      <c r="AM10">
        <v>1.542857143</v>
      </c>
      <c r="AN10">
        <v>0.98048178900000005</v>
      </c>
      <c r="AO10">
        <v>1</v>
      </c>
      <c r="AP10" s="6" t="s">
        <v>332</v>
      </c>
      <c r="AQ10" s="13" t="s">
        <v>855</v>
      </c>
      <c r="AR10" s="8" t="s">
        <v>599</v>
      </c>
      <c r="AS10" s="10" t="s">
        <v>599</v>
      </c>
      <c r="AT10" s="7" t="s">
        <v>599</v>
      </c>
      <c r="AU10" s="7" t="s">
        <v>1093</v>
      </c>
      <c r="AV10" s="7" t="s">
        <v>329</v>
      </c>
      <c r="AW10" s="20"/>
      <c r="AX10" t="str">
        <f t="shared" si="2"/>
        <v>Wer flitzt aus der Behörde?</v>
      </c>
      <c r="AY10" t="str">
        <f t="shared" si="3"/>
        <v>Was tat Johannes?</v>
      </c>
      <c r="AZ10" t="str">
        <f t="shared" si="12"/>
        <v>Woher flitzt Johannes?</v>
      </c>
      <c r="BA10" t="str">
        <f t="shared" si="13"/>
        <v>Was muss Johannes bekommen?</v>
      </c>
      <c r="BB10" t="s">
        <v>287</v>
      </c>
      <c r="BC10" t="str">
        <f t="shared" ref="BC10" si="29">AX10</f>
        <v>Wer flitzt aus der Behörde?</v>
      </c>
      <c r="BD10">
        <v>1</v>
      </c>
      <c r="BE10" t="str">
        <f t="shared" si="14"/>
        <v>Wer flitzt aus der Behörde?</v>
      </c>
      <c r="BF10" t="str">
        <f t="shared" ref="BF10" si="30">IF(BE10="NA","NA",C10)</f>
        <v>Johannes</v>
      </c>
      <c r="BG10" t="str">
        <f t="shared" si="15"/>
        <v>Johannes</v>
      </c>
      <c r="BH10" t="str">
        <f>D10</f>
        <v>Jan</v>
      </c>
      <c r="BI10" s="1">
        <v>0</v>
      </c>
      <c r="BJ10" t="str">
        <f t="shared" si="16"/>
        <v>Jan</v>
      </c>
      <c r="BK10" t="str">
        <f t="shared" si="17"/>
        <v>Johannes</v>
      </c>
      <c r="BL10" t="str">
        <f t="shared" si="23"/>
        <v/>
      </c>
      <c r="BM10" t="str">
        <f t="shared" si="4"/>
        <v/>
      </c>
      <c r="BN10" t="str">
        <f t="shared" si="24"/>
        <v>Woher flitzt Johannes?</v>
      </c>
      <c r="BO10" t="str">
        <f t="shared" si="5"/>
        <v>Woher flitzt Johannes?</v>
      </c>
      <c r="BP10" t="str">
        <f t="shared" si="6"/>
        <v>Was muss Johannes bekommen?</v>
      </c>
      <c r="BQ10" t="str">
        <f t="shared" si="7"/>
        <v/>
      </c>
      <c r="BR10" t="str">
        <f t="shared" si="18"/>
        <v>Was muss Johannes bekommen?</v>
      </c>
    </row>
    <row r="11" spans="1:70" customFormat="1" x14ac:dyDescent="0.35">
      <c r="A11">
        <v>10</v>
      </c>
      <c r="B11" t="str">
        <f t="shared" si="8"/>
        <v>Hugo steigt aus dem Zug Sie hat das graue Hemd durchgeschwitzt</v>
      </c>
      <c r="C11" t="str">
        <f t="shared" si="0"/>
        <v>Hugo</v>
      </c>
      <c r="D11" t="str">
        <f t="shared" si="9"/>
        <v>Valentin</v>
      </c>
      <c r="E11" t="s">
        <v>676</v>
      </c>
      <c r="F11" t="s">
        <v>1091</v>
      </c>
      <c r="I11" t="s">
        <v>40</v>
      </c>
      <c r="J11" t="s">
        <v>250</v>
      </c>
      <c r="K11" t="s">
        <v>1091</v>
      </c>
      <c r="L11" t="str">
        <f t="shared" si="10"/>
        <v>aus dem Zug</v>
      </c>
      <c r="M11" t="str">
        <f t="shared" si="11"/>
        <v>aus dem Leipzig</v>
      </c>
      <c r="N11" t="s">
        <v>329</v>
      </c>
      <c r="O11" t="s">
        <v>251</v>
      </c>
      <c r="P11" t="s">
        <v>276</v>
      </c>
      <c r="Q11" t="s">
        <v>714</v>
      </c>
      <c r="R11" t="s">
        <v>1091</v>
      </c>
      <c r="S11" t="s">
        <v>715</v>
      </c>
      <c r="U11" t="str">
        <f t="shared" si="1"/>
        <v>Hemd</v>
      </c>
      <c r="V11" t="s">
        <v>1091</v>
      </c>
      <c r="W11" t="s">
        <v>716</v>
      </c>
      <c r="Y11">
        <v>10</v>
      </c>
      <c r="Z11" t="s">
        <v>553</v>
      </c>
      <c r="AA11" t="s">
        <v>332</v>
      </c>
      <c r="AB11">
        <v>1.1428571430000001</v>
      </c>
      <c r="AC11">
        <v>0.42996970800000001</v>
      </c>
      <c r="AD11">
        <v>1</v>
      </c>
      <c r="AE11" s="6" t="s">
        <v>332</v>
      </c>
      <c r="AF11" s="12" t="s">
        <v>518</v>
      </c>
      <c r="AG11" s="8" t="s">
        <v>599</v>
      </c>
      <c r="AH11" s="7">
        <v>2870000000</v>
      </c>
      <c r="AI11" s="7" t="s">
        <v>599</v>
      </c>
      <c r="AJ11">
        <v>42</v>
      </c>
      <c r="AK11" t="s">
        <v>804</v>
      </c>
      <c r="AL11" t="s">
        <v>332</v>
      </c>
      <c r="AM11">
        <v>1.542857143</v>
      </c>
      <c r="AN11">
        <v>1.1717974410000001</v>
      </c>
      <c r="AO11">
        <v>1</v>
      </c>
      <c r="AP11" s="6" t="s">
        <v>332</v>
      </c>
      <c r="AQ11" s="13" t="s">
        <v>855</v>
      </c>
      <c r="AR11" s="8" t="s">
        <v>599</v>
      </c>
      <c r="AS11" s="10" t="s">
        <v>599</v>
      </c>
      <c r="AT11" s="7" t="s">
        <v>599</v>
      </c>
      <c r="AU11" s="7" t="s">
        <v>1093</v>
      </c>
      <c r="AV11" s="7" t="s">
        <v>329</v>
      </c>
      <c r="AW11" s="20"/>
      <c r="AX11" t="str">
        <f t="shared" si="2"/>
        <v>Wer steigt aus dem Zug?</v>
      </c>
      <c r="AY11" t="str">
        <f t="shared" si="3"/>
        <v>Was tat Hugo?</v>
      </c>
      <c r="AZ11" t="str">
        <f t="shared" si="12"/>
        <v>Woher steigt Hugo?</v>
      </c>
      <c r="BA11" t="str">
        <f t="shared" si="13"/>
        <v>Was hat Hugo durchgeschwitzt?</v>
      </c>
      <c r="BB11" t="s">
        <v>288</v>
      </c>
      <c r="BC11" t="str">
        <f t="shared" ref="BC11" si="31">AY11</f>
        <v>Was tat Hugo?</v>
      </c>
      <c r="BD11">
        <v>1</v>
      </c>
      <c r="BE11" t="str">
        <f t="shared" si="14"/>
        <v>Was tat Hugo?</v>
      </c>
      <c r="BF11" t="str">
        <f t="shared" ref="BF11" si="32">IF(BE11="NA","NA",E11)</f>
        <v>steigt</v>
      </c>
      <c r="BG11" t="s">
        <v>1104</v>
      </c>
      <c r="BH11" t="s">
        <v>1105</v>
      </c>
      <c r="BI11" s="1">
        <v>0</v>
      </c>
      <c r="BJ11" t="str">
        <f t="shared" si="16"/>
        <v>klettern</v>
      </c>
      <c r="BK11" t="str">
        <f t="shared" si="17"/>
        <v>steigen</v>
      </c>
      <c r="BL11" t="str">
        <f t="shared" si="23"/>
        <v/>
      </c>
      <c r="BM11" t="str">
        <f t="shared" si="4"/>
        <v/>
      </c>
      <c r="BN11" t="str">
        <f t="shared" si="24"/>
        <v>Woher steigt Hugo?</v>
      </c>
      <c r="BO11" t="str">
        <f t="shared" si="5"/>
        <v>Woher steigt Hugo?</v>
      </c>
      <c r="BP11" t="str">
        <f t="shared" si="6"/>
        <v>Was hat Hugo durchgeschwitzt?</v>
      </c>
      <c r="BQ11" t="str">
        <f t="shared" si="7"/>
        <v/>
      </c>
      <c r="BR11" t="str">
        <f t="shared" si="18"/>
        <v>Was hat Hugo durchgeschwitzt?</v>
      </c>
    </row>
    <row r="12" spans="1:70" customFormat="1" x14ac:dyDescent="0.35">
      <c r="A12">
        <v>11</v>
      </c>
      <c r="B12" t="str">
        <f t="shared" si="8"/>
        <v>Lukas flüchtet aus dem Restaurant Sie hat die hohe Preise unterschätzt</v>
      </c>
      <c r="C12" t="str">
        <f t="shared" si="0"/>
        <v>Lukas</v>
      </c>
      <c r="D12" t="str">
        <f t="shared" si="9"/>
        <v>Sanja</v>
      </c>
      <c r="E12" s="14" t="s">
        <v>14</v>
      </c>
      <c r="F12" t="s">
        <v>1091</v>
      </c>
      <c r="I12" t="s">
        <v>40</v>
      </c>
      <c r="J12" t="s">
        <v>191</v>
      </c>
      <c r="K12" t="s">
        <v>1091</v>
      </c>
      <c r="L12" t="str">
        <f t="shared" si="10"/>
        <v>aus dem Restaurant</v>
      </c>
      <c r="M12" t="str">
        <f t="shared" si="11"/>
        <v>aus dem Leipzig</v>
      </c>
      <c r="N12" t="s">
        <v>329</v>
      </c>
      <c r="O12" t="s">
        <v>251</v>
      </c>
      <c r="P12" t="s">
        <v>255</v>
      </c>
      <c r="Q12" t="s">
        <v>687</v>
      </c>
      <c r="R12" t="s">
        <v>1091</v>
      </c>
      <c r="S12" t="s">
        <v>869</v>
      </c>
      <c r="U12" t="str">
        <f t="shared" si="1"/>
        <v>Preise</v>
      </c>
      <c r="V12" t="s">
        <v>1091</v>
      </c>
      <c r="W12" t="s">
        <v>402</v>
      </c>
      <c r="Y12">
        <v>11</v>
      </c>
      <c r="Z12" t="s">
        <v>554</v>
      </c>
      <c r="AA12" t="s">
        <v>332</v>
      </c>
      <c r="AB12">
        <v>1.1428571430000001</v>
      </c>
      <c r="AC12">
        <v>0.42996970800000001</v>
      </c>
      <c r="AD12">
        <v>1</v>
      </c>
      <c r="AE12" s="6" t="s">
        <v>332</v>
      </c>
      <c r="AF12" s="12" t="s">
        <v>518</v>
      </c>
      <c r="AG12" s="8" t="s">
        <v>599</v>
      </c>
      <c r="AH12" s="7">
        <v>1460000000</v>
      </c>
      <c r="AI12" s="7" t="s">
        <v>599</v>
      </c>
      <c r="AJ12">
        <v>92</v>
      </c>
      <c r="AK12" t="s">
        <v>830</v>
      </c>
      <c r="AL12" t="s">
        <v>570</v>
      </c>
      <c r="AM12">
        <v>5.9428571430000003</v>
      </c>
      <c r="AN12">
        <v>1.3491360450000001</v>
      </c>
      <c r="AO12">
        <v>6</v>
      </c>
      <c r="AP12" s="6" t="s">
        <v>570</v>
      </c>
      <c r="AQ12" s="13" t="s">
        <v>855</v>
      </c>
      <c r="AR12" s="8" t="s">
        <v>599</v>
      </c>
      <c r="AS12" s="10" t="s">
        <v>599</v>
      </c>
      <c r="AT12" s="7" t="s">
        <v>599</v>
      </c>
      <c r="AU12" s="7" t="s">
        <v>1093</v>
      </c>
      <c r="AV12" s="7" t="s">
        <v>329</v>
      </c>
      <c r="AW12" s="20"/>
      <c r="AX12" t="str">
        <f t="shared" si="2"/>
        <v>Wer flüchtet aus dem Restaurant?</v>
      </c>
      <c r="AY12" t="str">
        <f t="shared" si="3"/>
        <v>Was tat Lukas?</v>
      </c>
      <c r="AZ12" t="str">
        <f t="shared" si="12"/>
        <v>Woher flüchtet Lukas?</v>
      </c>
      <c r="BA12" t="str">
        <f t="shared" si="13"/>
        <v>Was hat Lukas unterschätzt?</v>
      </c>
      <c r="BB12" t="s">
        <v>327</v>
      </c>
      <c r="BC12" t="str">
        <f t="shared" ref="BC12" si="33">AZ12</f>
        <v>Woher flüchtet Lukas?</v>
      </c>
      <c r="BD12">
        <v>3</v>
      </c>
      <c r="BE12" t="str">
        <f t="shared" si="14"/>
        <v>NA</v>
      </c>
      <c r="BF12" t="str">
        <f t="shared" ref="BF12" si="34">IF(BE12="NA","NA",L12)</f>
        <v>NA</v>
      </c>
      <c r="BG12" t="str">
        <f t="shared" si="15"/>
        <v>NA</v>
      </c>
      <c r="BH12" t="s">
        <v>599</v>
      </c>
      <c r="BI12" s="1">
        <v>0</v>
      </c>
      <c r="BJ12" t="str">
        <f t="shared" si="16"/>
        <v>NA</v>
      </c>
      <c r="BK12" t="str">
        <f t="shared" si="17"/>
        <v>NA</v>
      </c>
      <c r="BL12" t="str">
        <f t="shared" si="23"/>
        <v/>
      </c>
      <c r="BM12" t="str">
        <f t="shared" si="4"/>
        <v/>
      </c>
      <c r="BN12" t="str">
        <f t="shared" si="24"/>
        <v>Woher flüchtet Lukas?</v>
      </c>
      <c r="BO12" t="str">
        <f t="shared" si="5"/>
        <v>Woher flüchtet Lukas?</v>
      </c>
      <c r="BP12" t="str">
        <f t="shared" si="6"/>
        <v>Was hat Lukas unterschätzt?</v>
      </c>
      <c r="BQ12" t="str">
        <f t="shared" si="7"/>
        <v/>
      </c>
      <c r="BR12" t="str">
        <f t="shared" si="18"/>
        <v>Was hat Lukas unterschätzt?</v>
      </c>
    </row>
    <row r="13" spans="1:70" customFormat="1" x14ac:dyDescent="0.35">
      <c r="A13">
        <v>12</v>
      </c>
      <c r="B13" t="str">
        <f t="shared" si="8"/>
        <v>Peter ringt zu Hause Sie hat mit den Geschwistern Streit</v>
      </c>
      <c r="C13" t="str">
        <f t="shared" si="0"/>
        <v>Peter</v>
      </c>
      <c r="D13" t="str">
        <f t="shared" si="9"/>
        <v>Jule</v>
      </c>
      <c r="E13" t="s">
        <v>385</v>
      </c>
      <c r="F13" t="s">
        <v>1091</v>
      </c>
      <c r="G13" t="s">
        <v>120</v>
      </c>
      <c r="J13" t="s">
        <v>121</v>
      </c>
      <c r="K13" t="s">
        <v>1091</v>
      </c>
      <c r="L13" t="str">
        <f t="shared" si="10"/>
        <v>zu Hause</v>
      </c>
      <c r="M13" t="str">
        <f t="shared" si="11"/>
        <v>zu Leipzig</v>
      </c>
      <c r="N13" t="s">
        <v>329</v>
      </c>
      <c r="O13" t="s">
        <v>251</v>
      </c>
      <c r="P13" t="s">
        <v>254</v>
      </c>
      <c r="Q13" t="s">
        <v>256</v>
      </c>
      <c r="R13" t="s">
        <v>1091</v>
      </c>
      <c r="T13" t="s">
        <v>386</v>
      </c>
      <c r="U13" t="str">
        <f t="shared" si="1"/>
        <v>Geschwistern</v>
      </c>
      <c r="V13" t="s">
        <v>1091</v>
      </c>
      <c r="W13" t="s">
        <v>387</v>
      </c>
      <c r="Y13">
        <v>12</v>
      </c>
      <c r="Z13" t="s">
        <v>555</v>
      </c>
      <c r="AA13" t="s">
        <v>332</v>
      </c>
      <c r="AB13">
        <v>1.1428571430000001</v>
      </c>
      <c r="AC13">
        <v>0.42996970800000001</v>
      </c>
      <c r="AD13">
        <v>1</v>
      </c>
      <c r="AE13" s="6" t="s">
        <v>332</v>
      </c>
      <c r="AF13" s="12" t="s">
        <v>518</v>
      </c>
      <c r="AG13" s="8" t="s">
        <v>599</v>
      </c>
      <c r="AH13" s="7">
        <v>4630000000</v>
      </c>
      <c r="AI13" s="7" t="s">
        <v>599</v>
      </c>
      <c r="AJ13">
        <v>93</v>
      </c>
      <c r="AK13" t="s">
        <v>831</v>
      </c>
      <c r="AL13" t="s">
        <v>570</v>
      </c>
      <c r="AM13">
        <v>6</v>
      </c>
      <c r="AN13">
        <v>1.3719886809999999</v>
      </c>
      <c r="AO13">
        <v>7</v>
      </c>
      <c r="AP13" s="6" t="s">
        <v>331</v>
      </c>
      <c r="AQ13" s="13" t="s">
        <v>855</v>
      </c>
      <c r="AR13" s="8" t="s">
        <v>599</v>
      </c>
      <c r="AS13" s="10" t="s">
        <v>599</v>
      </c>
      <c r="AT13" s="7" t="s">
        <v>599</v>
      </c>
      <c r="AU13" s="7" t="s">
        <v>1093</v>
      </c>
      <c r="AV13" s="7" t="s">
        <v>329</v>
      </c>
      <c r="AW13" s="20"/>
      <c r="AX13" t="str">
        <f t="shared" si="2"/>
        <v>Wer ringt zu Hause?</v>
      </c>
      <c r="AY13" t="str">
        <f t="shared" si="3"/>
        <v>Was tat Peter?</v>
      </c>
      <c r="AZ13" t="str">
        <f t="shared" si="12"/>
        <v>Wo ringt Peter?</v>
      </c>
      <c r="BA13" t="str">
        <f t="shared" si="13"/>
        <v>Wen hat Peter Streit?</v>
      </c>
      <c r="BB13" s="1" t="s">
        <v>411</v>
      </c>
      <c r="BC13" t="str">
        <f t="shared" ref="BC13" si="35">BA13</f>
        <v>Wen hat Peter Streit?</v>
      </c>
      <c r="BD13">
        <v>4</v>
      </c>
      <c r="BE13" t="str">
        <f t="shared" si="14"/>
        <v>NA</v>
      </c>
      <c r="BF13" t="str">
        <f t="shared" ref="BF13" si="36">IF(BE13="NA","NA",CONCATENATE(P13," ",Q13," ",U13))</f>
        <v>NA</v>
      </c>
      <c r="BG13" t="str">
        <f>IF(BF13="","",BF13)</f>
        <v>NA</v>
      </c>
      <c r="BH13" t="s">
        <v>599</v>
      </c>
      <c r="BI13" s="1">
        <v>0</v>
      </c>
      <c r="BJ13" t="str">
        <f>IF(BI13=1,BG13,BH13)</f>
        <v>NA</v>
      </c>
      <c r="BK13" t="str">
        <f t="shared" si="17"/>
        <v>NA</v>
      </c>
      <c r="BL13" t="str">
        <f t="shared" si="23"/>
        <v>Wo ringt Peter?</v>
      </c>
      <c r="BM13" t="str">
        <f t="shared" si="4"/>
        <v/>
      </c>
      <c r="BN13" t="str">
        <f t="shared" si="24"/>
        <v/>
      </c>
      <c r="BO13" t="str">
        <f t="shared" si="5"/>
        <v>Wo ringt Peter?</v>
      </c>
      <c r="BP13" t="str">
        <f t="shared" si="6"/>
        <v/>
      </c>
      <c r="BQ13" t="str">
        <f t="shared" si="7"/>
        <v>Wen hat Peter Streit?</v>
      </c>
      <c r="BR13" t="str">
        <f t="shared" si="18"/>
        <v>Wen hat Peter Streit?</v>
      </c>
    </row>
    <row r="14" spans="1:70" customFormat="1" x14ac:dyDescent="0.35">
      <c r="A14">
        <v>13</v>
      </c>
      <c r="B14" t="str">
        <f t="shared" si="8"/>
        <v>Felix flieht aus dem Fahrstuhl Sie hat eine riesige Spinne gesehen</v>
      </c>
      <c r="C14" t="str">
        <f t="shared" si="0"/>
        <v>Felix</v>
      </c>
      <c r="D14" t="str">
        <f t="shared" si="9"/>
        <v>Alma</v>
      </c>
      <c r="E14" t="s">
        <v>12</v>
      </c>
      <c r="F14" t="s">
        <v>1091</v>
      </c>
      <c r="I14" t="s">
        <v>40</v>
      </c>
      <c r="J14" t="s">
        <v>98</v>
      </c>
      <c r="K14" t="s">
        <v>1091</v>
      </c>
      <c r="L14" t="str">
        <f t="shared" si="10"/>
        <v>aus dem Fahrstuhl</v>
      </c>
      <c r="M14" t="str">
        <f t="shared" si="11"/>
        <v>aus dem Leipzig</v>
      </c>
      <c r="N14" t="s">
        <v>329</v>
      </c>
      <c r="O14" t="s">
        <v>251</v>
      </c>
      <c r="P14" t="s">
        <v>259</v>
      </c>
      <c r="Q14" t="s">
        <v>685</v>
      </c>
      <c r="R14" t="s">
        <v>1091</v>
      </c>
      <c r="S14" t="s">
        <v>686</v>
      </c>
      <c r="U14" t="str">
        <f t="shared" si="1"/>
        <v>Spinne</v>
      </c>
      <c r="V14" t="s">
        <v>1091</v>
      </c>
      <c r="W14" t="s">
        <v>322</v>
      </c>
      <c r="Y14">
        <v>15</v>
      </c>
      <c r="Z14" t="s">
        <v>556</v>
      </c>
      <c r="AA14" t="s">
        <v>332</v>
      </c>
      <c r="AB14">
        <v>1.2</v>
      </c>
      <c r="AC14">
        <v>0.47278897199999997</v>
      </c>
      <c r="AD14">
        <v>1</v>
      </c>
      <c r="AE14" s="6" t="s">
        <v>332</v>
      </c>
      <c r="AF14" s="12" t="s">
        <v>518</v>
      </c>
      <c r="AG14" s="8" t="s">
        <v>599</v>
      </c>
      <c r="AH14" s="7">
        <v>2590000000</v>
      </c>
      <c r="AI14" s="7" t="s">
        <v>599</v>
      </c>
      <c r="AJ14">
        <v>94</v>
      </c>
      <c r="AK14" t="s">
        <v>832</v>
      </c>
      <c r="AL14" t="s">
        <v>331</v>
      </c>
      <c r="AM14">
        <v>6.1714285709999999</v>
      </c>
      <c r="AN14">
        <v>0.98475778700000005</v>
      </c>
      <c r="AO14">
        <v>6</v>
      </c>
      <c r="AP14" s="6" t="s">
        <v>331</v>
      </c>
      <c r="AQ14" s="13" t="s">
        <v>855</v>
      </c>
      <c r="AR14" s="8" t="s">
        <v>599</v>
      </c>
      <c r="AS14" s="10" t="s">
        <v>599</v>
      </c>
      <c r="AT14" s="7" t="s">
        <v>599</v>
      </c>
      <c r="AU14" s="7" t="s">
        <v>1093</v>
      </c>
      <c r="AV14" s="7" t="s">
        <v>329</v>
      </c>
      <c r="AW14" s="20"/>
      <c r="AX14" t="str">
        <f t="shared" si="2"/>
        <v>Wer flieht aus dem Fahrstuhl?</v>
      </c>
      <c r="AY14" t="str">
        <f t="shared" si="3"/>
        <v>Was tat Felix?</v>
      </c>
      <c r="AZ14" t="str">
        <f t="shared" si="12"/>
        <v>Woher flieht Felix?</v>
      </c>
      <c r="BA14" t="str">
        <f t="shared" si="13"/>
        <v>Was hat Felix gesehen?</v>
      </c>
      <c r="BB14" t="s">
        <v>287</v>
      </c>
      <c r="BC14" t="str">
        <f t="shared" ref="BC14" si="37">AX14</f>
        <v>Wer flieht aus dem Fahrstuhl?</v>
      </c>
      <c r="BD14">
        <v>4</v>
      </c>
      <c r="BE14" t="str">
        <f t="shared" si="14"/>
        <v>NA</v>
      </c>
      <c r="BF14" t="str">
        <f t="shared" ref="BF14" si="38">IF(BE14="NA","NA",C14)</f>
        <v>NA</v>
      </c>
      <c r="BG14" t="str">
        <f t="shared" ref="BG14:BH19" si="39">IF(BF14="","",BF14)</f>
        <v>NA</v>
      </c>
      <c r="BH14" t="s">
        <v>599</v>
      </c>
      <c r="BI14" s="1">
        <v>1</v>
      </c>
      <c r="BJ14" t="str">
        <f t="shared" si="16"/>
        <v>NA</v>
      </c>
      <c r="BK14" t="str">
        <f t="shared" si="17"/>
        <v>NA</v>
      </c>
      <c r="BL14" t="str">
        <f t="shared" si="23"/>
        <v/>
      </c>
      <c r="BM14" t="str">
        <f t="shared" si="4"/>
        <v/>
      </c>
      <c r="BN14" t="str">
        <f t="shared" si="24"/>
        <v>Woher flieht Felix?</v>
      </c>
      <c r="BO14" t="str">
        <f t="shared" si="5"/>
        <v>Woher flieht Felix?</v>
      </c>
      <c r="BP14" t="str">
        <f t="shared" si="6"/>
        <v>Was hat Felix gesehen?</v>
      </c>
      <c r="BQ14" t="str">
        <f t="shared" si="7"/>
        <v/>
      </c>
      <c r="BR14" t="str">
        <f t="shared" si="18"/>
        <v>Was hat Felix gesehen?</v>
      </c>
    </row>
    <row r="15" spans="1:70" customFormat="1" x14ac:dyDescent="0.35">
      <c r="A15">
        <v>14</v>
      </c>
      <c r="B15" t="str">
        <f t="shared" si="8"/>
        <v>Matteo reist zum Turnier Sie hat das ganze Jahr trainiert</v>
      </c>
      <c r="C15" t="str">
        <f t="shared" si="0"/>
        <v>Matteo</v>
      </c>
      <c r="D15" t="str">
        <f t="shared" si="9"/>
        <v>Nele</v>
      </c>
      <c r="E15" t="s">
        <v>15</v>
      </c>
      <c r="F15" t="s">
        <v>1091</v>
      </c>
      <c r="H15" t="s">
        <v>30</v>
      </c>
      <c r="J15" t="s">
        <v>223</v>
      </c>
      <c r="K15" t="s">
        <v>1091</v>
      </c>
      <c r="L15" t="str">
        <f t="shared" si="10"/>
        <v>zum Turnier</v>
      </c>
      <c r="M15" t="str">
        <f t="shared" si="11"/>
        <v>zum Leipzig</v>
      </c>
      <c r="N15" t="s">
        <v>329</v>
      </c>
      <c r="O15" t="s">
        <v>251</v>
      </c>
      <c r="P15" t="s">
        <v>276</v>
      </c>
      <c r="Q15" t="s">
        <v>349</v>
      </c>
      <c r="R15" t="s">
        <v>1091</v>
      </c>
      <c r="S15" t="s">
        <v>367</v>
      </c>
      <c r="U15" t="str">
        <f t="shared" si="1"/>
        <v>Jahr</v>
      </c>
      <c r="V15" t="s">
        <v>1091</v>
      </c>
      <c r="W15" t="s">
        <v>368</v>
      </c>
      <c r="Y15">
        <v>13</v>
      </c>
      <c r="Z15" t="s">
        <v>557</v>
      </c>
      <c r="AA15" t="s">
        <v>332</v>
      </c>
      <c r="AB15">
        <v>1.1714285710000001</v>
      </c>
      <c r="AC15">
        <v>0.45281565400000001</v>
      </c>
      <c r="AD15">
        <v>1</v>
      </c>
      <c r="AE15" s="6" t="s">
        <v>332</v>
      </c>
      <c r="AF15" s="12" t="s">
        <v>518</v>
      </c>
      <c r="AG15" s="8" t="s">
        <v>599</v>
      </c>
      <c r="AH15" s="7">
        <v>1450000000</v>
      </c>
      <c r="AI15" s="7" t="s">
        <v>599</v>
      </c>
      <c r="AJ15">
        <v>95</v>
      </c>
      <c r="AK15" t="s">
        <v>833</v>
      </c>
      <c r="AL15" t="s">
        <v>331</v>
      </c>
      <c r="AM15">
        <v>6.1714285709999999</v>
      </c>
      <c r="AN15">
        <v>1.5621575249999999</v>
      </c>
      <c r="AO15">
        <v>7</v>
      </c>
      <c r="AP15" s="6" t="s">
        <v>331</v>
      </c>
      <c r="AQ15" s="13" t="s">
        <v>855</v>
      </c>
      <c r="AR15" s="8" t="s">
        <v>599</v>
      </c>
      <c r="AS15" s="10" t="s">
        <v>599</v>
      </c>
      <c r="AT15" s="7" t="s">
        <v>599</v>
      </c>
      <c r="AU15" s="7" t="s">
        <v>1093</v>
      </c>
      <c r="AV15" s="7" t="s">
        <v>329</v>
      </c>
      <c r="AW15" s="20"/>
      <c r="AX15" t="str">
        <f t="shared" si="2"/>
        <v>Wer reist zum Turnier?</v>
      </c>
      <c r="AY15" t="str">
        <f t="shared" si="3"/>
        <v>Was tat Matteo?</v>
      </c>
      <c r="AZ15" t="str">
        <f t="shared" si="12"/>
        <v>Wohin reist Matteo?</v>
      </c>
      <c r="BA15" t="str">
        <f t="shared" si="13"/>
        <v>Was hat Matteo trainiert?</v>
      </c>
      <c r="BB15" t="s">
        <v>288</v>
      </c>
      <c r="BC15" t="str">
        <f t="shared" ref="BC15" si="40">AY15</f>
        <v>Was tat Matteo?</v>
      </c>
      <c r="BD15">
        <v>3</v>
      </c>
      <c r="BE15" t="str">
        <f t="shared" si="14"/>
        <v>NA</v>
      </c>
      <c r="BF15" t="str">
        <f t="shared" ref="BF15" si="41">IF(BE15="NA","NA",E15)</f>
        <v>NA</v>
      </c>
      <c r="BG15" t="str">
        <f t="shared" si="39"/>
        <v>NA</v>
      </c>
      <c r="BH15" t="s">
        <v>599</v>
      </c>
      <c r="BI15" s="1">
        <v>0</v>
      </c>
      <c r="BJ15" t="str">
        <f t="shared" si="16"/>
        <v>NA</v>
      </c>
      <c r="BK15" t="str">
        <f t="shared" si="17"/>
        <v>NA</v>
      </c>
      <c r="BL15" t="str">
        <f t="shared" si="23"/>
        <v/>
      </c>
      <c r="BM15" t="str">
        <f t="shared" si="4"/>
        <v>Wohin reist Matteo?</v>
      </c>
      <c r="BN15" t="str">
        <f t="shared" si="24"/>
        <v/>
      </c>
      <c r="BO15" t="str">
        <f t="shared" si="5"/>
        <v>Wohin reist Matteo?</v>
      </c>
      <c r="BP15" t="str">
        <f t="shared" si="6"/>
        <v>Was hat Matteo trainiert?</v>
      </c>
      <c r="BQ15" t="str">
        <f t="shared" si="7"/>
        <v/>
      </c>
      <c r="BR15" t="str">
        <f t="shared" si="18"/>
        <v>Was hat Matteo trainiert?</v>
      </c>
    </row>
    <row r="16" spans="1:70" customFormat="1" x14ac:dyDescent="0.35">
      <c r="A16">
        <v>15</v>
      </c>
      <c r="B16" t="str">
        <f t="shared" si="8"/>
        <v>Oliver strickt im Pflegeheim Sie hat eine gute Freundschaft geschlossen</v>
      </c>
      <c r="C16" t="str">
        <f t="shared" si="0"/>
        <v>Oliver</v>
      </c>
      <c r="D16" t="str">
        <f t="shared" si="9"/>
        <v>Mila</v>
      </c>
      <c r="E16" t="s">
        <v>374</v>
      </c>
      <c r="F16" t="s">
        <v>1091</v>
      </c>
      <c r="G16" t="s">
        <v>38</v>
      </c>
      <c r="J16" t="s">
        <v>180</v>
      </c>
      <c r="K16" t="s">
        <v>1091</v>
      </c>
      <c r="L16" t="str">
        <f t="shared" si="10"/>
        <v>im Pflegeheim</v>
      </c>
      <c r="M16" t="str">
        <f t="shared" si="11"/>
        <v>im Leipzig</v>
      </c>
      <c r="N16" t="s">
        <v>329</v>
      </c>
      <c r="O16" t="s">
        <v>251</v>
      </c>
      <c r="P16" t="s">
        <v>259</v>
      </c>
      <c r="Q16" t="s">
        <v>346</v>
      </c>
      <c r="R16" t="s">
        <v>1091</v>
      </c>
      <c r="S16" t="s">
        <v>787</v>
      </c>
      <c r="U16" t="str">
        <f t="shared" si="1"/>
        <v>Freundschaft</v>
      </c>
      <c r="V16" t="s">
        <v>1091</v>
      </c>
      <c r="W16" t="s">
        <v>375</v>
      </c>
      <c r="Y16">
        <v>14</v>
      </c>
      <c r="Z16" t="s">
        <v>558</v>
      </c>
      <c r="AA16" t="s">
        <v>332</v>
      </c>
      <c r="AB16">
        <v>1.1714285710000001</v>
      </c>
      <c r="AC16">
        <v>0.45281565400000001</v>
      </c>
      <c r="AD16">
        <v>1</v>
      </c>
      <c r="AE16" s="6" t="s">
        <v>332</v>
      </c>
      <c r="AF16" s="12" t="s">
        <v>518</v>
      </c>
      <c r="AG16" s="8" t="s">
        <v>599</v>
      </c>
      <c r="AH16" s="7">
        <v>4330000000</v>
      </c>
      <c r="AI16" s="7" t="s">
        <v>599</v>
      </c>
      <c r="AJ16">
        <v>96</v>
      </c>
      <c r="AK16" t="s">
        <v>834</v>
      </c>
      <c r="AL16" t="s">
        <v>331</v>
      </c>
      <c r="AM16">
        <v>6.2285714289999996</v>
      </c>
      <c r="AN16">
        <v>1.1137037910000001</v>
      </c>
      <c r="AO16">
        <v>7</v>
      </c>
      <c r="AP16" s="6" t="s">
        <v>331</v>
      </c>
      <c r="AQ16" s="13" t="s">
        <v>855</v>
      </c>
      <c r="AR16" s="8" t="s">
        <v>599</v>
      </c>
      <c r="AS16" s="10" t="s">
        <v>599</v>
      </c>
      <c r="AT16" s="7" t="s">
        <v>599</v>
      </c>
      <c r="AU16" s="7" t="s">
        <v>1093</v>
      </c>
      <c r="AV16" s="7" t="s">
        <v>329</v>
      </c>
      <c r="AW16" s="20"/>
      <c r="AX16" t="str">
        <f t="shared" si="2"/>
        <v>Wer strickt im Pflegeheim?</v>
      </c>
      <c r="AY16" t="str">
        <f t="shared" si="3"/>
        <v>Was tat Oliver?</v>
      </c>
      <c r="AZ16" t="str">
        <f t="shared" si="12"/>
        <v>Wo strickt Oliver?</v>
      </c>
      <c r="BA16" t="str">
        <f t="shared" si="13"/>
        <v>Was hat Oliver geschlossen?</v>
      </c>
      <c r="BB16" t="s">
        <v>327</v>
      </c>
      <c r="BC16" t="str">
        <f t="shared" ref="BC16" si="42">AZ16</f>
        <v>Wo strickt Oliver?</v>
      </c>
      <c r="BD16">
        <v>1</v>
      </c>
      <c r="BE16" t="str">
        <f t="shared" si="14"/>
        <v>Wo strickt Oliver?</v>
      </c>
      <c r="BF16" t="str">
        <f t="shared" ref="BF16" si="43">IF(BE16="NA","NA",L16)</f>
        <v>im Pflegeheim</v>
      </c>
      <c r="BG16" t="str">
        <f t="shared" si="39"/>
        <v>im Pflegeheim</v>
      </c>
      <c r="BH16" t="s">
        <v>1106</v>
      </c>
      <c r="BI16" s="1">
        <v>1</v>
      </c>
      <c r="BJ16" t="str">
        <f t="shared" si="16"/>
        <v>im Pflegeheim</v>
      </c>
      <c r="BK16" t="str">
        <f t="shared" si="17"/>
        <v>im Krankenhaus</v>
      </c>
      <c r="BL16" t="str">
        <f t="shared" si="23"/>
        <v>Wo strickt Oliver?</v>
      </c>
      <c r="BM16" t="str">
        <f t="shared" si="4"/>
        <v/>
      </c>
      <c r="BN16" t="str">
        <f t="shared" si="24"/>
        <v/>
      </c>
      <c r="BO16" t="str">
        <f t="shared" si="5"/>
        <v>Wo strickt Oliver?</v>
      </c>
      <c r="BP16" t="str">
        <f t="shared" si="6"/>
        <v>Was hat Oliver geschlossen?</v>
      </c>
      <c r="BQ16" t="str">
        <f t="shared" si="7"/>
        <v/>
      </c>
      <c r="BR16" t="str">
        <f t="shared" si="18"/>
        <v>Was hat Oliver geschlossen?</v>
      </c>
    </row>
    <row r="17" spans="1:70" customFormat="1" x14ac:dyDescent="0.35">
      <c r="A17">
        <v>16</v>
      </c>
      <c r="B17" t="str">
        <f t="shared" si="8"/>
        <v>Patrick jongliert im Freizeitpark Sie hat einen neuen Job gefunden</v>
      </c>
      <c r="C17" t="str">
        <f t="shared" si="0"/>
        <v>Patrick</v>
      </c>
      <c r="D17" t="str">
        <f t="shared" si="9"/>
        <v>Fenja</v>
      </c>
      <c r="E17" t="s">
        <v>759</v>
      </c>
      <c r="F17" t="s">
        <v>1091</v>
      </c>
      <c r="G17" t="s">
        <v>38</v>
      </c>
      <c r="J17" t="s">
        <v>108</v>
      </c>
      <c r="K17" t="s">
        <v>1091</v>
      </c>
      <c r="L17" t="str">
        <f t="shared" si="10"/>
        <v>im Freizeitpark</v>
      </c>
      <c r="M17" t="str">
        <f t="shared" si="11"/>
        <v>im Leipzig</v>
      </c>
      <c r="N17" t="s">
        <v>329</v>
      </c>
      <c r="O17" t="s">
        <v>251</v>
      </c>
      <c r="P17" t="s">
        <v>261</v>
      </c>
      <c r="Q17" t="s">
        <v>307</v>
      </c>
      <c r="R17" t="s">
        <v>1091</v>
      </c>
      <c r="S17" t="s">
        <v>758</v>
      </c>
      <c r="U17" t="str">
        <f t="shared" si="1"/>
        <v>Job</v>
      </c>
      <c r="V17" t="s">
        <v>1091</v>
      </c>
      <c r="W17" t="s">
        <v>727</v>
      </c>
      <c r="Y17">
        <v>16</v>
      </c>
      <c r="Z17" t="s">
        <v>559</v>
      </c>
      <c r="AA17" t="s">
        <v>332</v>
      </c>
      <c r="AB17">
        <v>1.2</v>
      </c>
      <c r="AC17">
        <v>0.53136893100000004</v>
      </c>
      <c r="AD17">
        <v>1</v>
      </c>
      <c r="AE17" s="6" t="s">
        <v>332</v>
      </c>
      <c r="AF17" s="12" t="s">
        <v>518</v>
      </c>
      <c r="AG17" s="8" t="s">
        <v>599</v>
      </c>
      <c r="AH17" s="7">
        <v>4710000000</v>
      </c>
      <c r="AI17" s="7" t="s">
        <v>599</v>
      </c>
      <c r="AJ17">
        <v>97</v>
      </c>
      <c r="AK17" t="s">
        <v>835</v>
      </c>
      <c r="AL17" t="s">
        <v>331</v>
      </c>
      <c r="AM17">
        <v>6.2857142860000002</v>
      </c>
      <c r="AN17">
        <v>1.0166678149999999</v>
      </c>
      <c r="AO17">
        <v>7</v>
      </c>
      <c r="AP17" s="6" t="s">
        <v>331</v>
      </c>
      <c r="AQ17" s="13" t="s">
        <v>855</v>
      </c>
      <c r="AR17" s="8" t="s">
        <v>599</v>
      </c>
      <c r="AS17" s="10" t="s">
        <v>599</v>
      </c>
      <c r="AT17" s="7" t="s">
        <v>599</v>
      </c>
      <c r="AU17" s="7" t="s">
        <v>1093</v>
      </c>
      <c r="AV17" s="7" t="s">
        <v>329</v>
      </c>
      <c r="AW17" s="20"/>
      <c r="AX17" t="str">
        <f t="shared" si="2"/>
        <v>Wer jongliert im Freizeitpark?</v>
      </c>
      <c r="AY17" t="str">
        <f t="shared" si="3"/>
        <v>Was tat Patrick?</v>
      </c>
      <c r="AZ17" t="str">
        <f t="shared" si="12"/>
        <v>Wo jongliert Patrick?</v>
      </c>
      <c r="BA17" t="str">
        <f t="shared" si="13"/>
        <v>Was hat Patrick gefunden?</v>
      </c>
      <c r="BB17" s="1" t="s">
        <v>411</v>
      </c>
      <c r="BC17" t="str">
        <f t="shared" ref="BC17" si="44">BA17</f>
        <v>Was hat Patrick gefunden?</v>
      </c>
      <c r="BD17">
        <v>2</v>
      </c>
      <c r="BE17" t="str">
        <f t="shared" si="14"/>
        <v>NA</v>
      </c>
      <c r="BF17" t="str">
        <f t="shared" ref="BF17" si="45">IF(BE17="NA","NA",CONCATENATE(P17," ",Q17," ",U17))</f>
        <v>NA</v>
      </c>
      <c r="BG17" t="str">
        <f t="shared" si="39"/>
        <v>NA</v>
      </c>
      <c r="BH17" t="s">
        <v>599</v>
      </c>
      <c r="BI17" s="1">
        <v>0</v>
      </c>
      <c r="BJ17" t="str">
        <f t="shared" si="16"/>
        <v>NA</v>
      </c>
      <c r="BK17" t="str">
        <f t="shared" si="17"/>
        <v>NA</v>
      </c>
      <c r="BL17" t="str">
        <f t="shared" si="23"/>
        <v>Wo jongliert Patrick?</v>
      </c>
      <c r="BM17" t="str">
        <f t="shared" si="4"/>
        <v/>
      </c>
      <c r="BN17" t="str">
        <f t="shared" si="24"/>
        <v/>
      </c>
      <c r="BO17" t="str">
        <f t="shared" si="5"/>
        <v>Wo jongliert Patrick?</v>
      </c>
      <c r="BP17" t="str">
        <f t="shared" si="6"/>
        <v>Was hat Patrick gefunden?</v>
      </c>
      <c r="BQ17" t="str">
        <f t="shared" si="7"/>
        <v/>
      </c>
      <c r="BR17" t="str">
        <f t="shared" si="18"/>
        <v>Was hat Patrick gefunden?</v>
      </c>
    </row>
    <row r="18" spans="1:70" customFormat="1" x14ac:dyDescent="0.35">
      <c r="A18">
        <v>17</v>
      </c>
      <c r="B18" t="str">
        <f t="shared" si="8"/>
        <v>Anton liegt im Liegestuhl Sie hat eine missglückte Knie-OP erlitten</v>
      </c>
      <c r="C18" t="str">
        <f t="shared" si="0"/>
        <v>Anton</v>
      </c>
      <c r="D18" t="str">
        <f t="shared" si="9"/>
        <v>Thea</v>
      </c>
      <c r="E18" t="s">
        <v>658</v>
      </c>
      <c r="F18" t="s">
        <v>1091</v>
      </c>
      <c r="G18" t="s">
        <v>38</v>
      </c>
      <c r="J18" t="s">
        <v>160</v>
      </c>
      <c r="K18" t="s">
        <v>1091</v>
      </c>
      <c r="L18" t="str">
        <f t="shared" si="10"/>
        <v>im Liegestuhl</v>
      </c>
      <c r="M18" t="str">
        <f t="shared" si="11"/>
        <v>im Leipzig</v>
      </c>
      <c r="N18" t="s">
        <v>329</v>
      </c>
      <c r="O18" t="s">
        <v>251</v>
      </c>
      <c r="P18" t="s">
        <v>259</v>
      </c>
      <c r="Q18" t="s">
        <v>659</v>
      </c>
      <c r="R18" t="s">
        <v>1091</v>
      </c>
      <c r="S18" t="s">
        <v>660</v>
      </c>
      <c r="U18" t="str">
        <f t="shared" si="1"/>
        <v>Knie-OP</v>
      </c>
      <c r="V18" t="s">
        <v>1091</v>
      </c>
      <c r="W18" t="s">
        <v>278</v>
      </c>
      <c r="Y18">
        <v>17</v>
      </c>
      <c r="Z18" t="s">
        <v>560</v>
      </c>
      <c r="AA18" t="s">
        <v>332</v>
      </c>
      <c r="AB18">
        <v>1.2</v>
      </c>
      <c r="AC18">
        <v>0.58410313400000002</v>
      </c>
      <c r="AD18">
        <v>1</v>
      </c>
      <c r="AE18" s="6" t="s">
        <v>332</v>
      </c>
      <c r="AF18" s="12" t="s">
        <v>518</v>
      </c>
      <c r="AG18" s="7">
        <v>3091</v>
      </c>
      <c r="AH18" s="7">
        <v>2260000000</v>
      </c>
      <c r="AI18" s="7" t="s">
        <v>599</v>
      </c>
      <c r="AJ18">
        <v>98</v>
      </c>
      <c r="AK18" t="s">
        <v>836</v>
      </c>
      <c r="AL18" t="s">
        <v>331</v>
      </c>
      <c r="AM18">
        <v>6.3428571429999998</v>
      </c>
      <c r="AN18">
        <v>1.186761712</v>
      </c>
      <c r="AO18">
        <v>7</v>
      </c>
      <c r="AP18" s="6" t="s">
        <v>331</v>
      </c>
      <c r="AQ18" s="13" t="s">
        <v>855</v>
      </c>
      <c r="AR18" s="8" t="s">
        <v>599</v>
      </c>
      <c r="AS18" s="10" t="s">
        <v>599</v>
      </c>
      <c r="AT18" s="7" t="s">
        <v>599</v>
      </c>
      <c r="AU18" s="7" t="s">
        <v>1093</v>
      </c>
      <c r="AV18" s="7" t="s">
        <v>329</v>
      </c>
      <c r="AW18" s="20"/>
      <c r="AX18" t="str">
        <f t="shared" si="2"/>
        <v>Wer liegt im Liegestuhl?</v>
      </c>
      <c r="AY18" t="str">
        <f t="shared" si="3"/>
        <v>Was tat Anton?</v>
      </c>
      <c r="AZ18" t="str">
        <f t="shared" si="12"/>
        <v>Wo liegt Anton?</v>
      </c>
      <c r="BA18" t="str">
        <f t="shared" si="13"/>
        <v>Was hat Anton erlitten?</v>
      </c>
      <c r="BB18" t="s">
        <v>287</v>
      </c>
      <c r="BC18" t="str">
        <f t="shared" ref="BC18" si="46">AX18</f>
        <v>Wer liegt im Liegestuhl?</v>
      </c>
      <c r="BD18">
        <v>1</v>
      </c>
      <c r="BE18" t="str">
        <f t="shared" si="14"/>
        <v>Wer liegt im Liegestuhl?</v>
      </c>
      <c r="BF18" t="str">
        <f t="shared" ref="BF18" si="47">IF(BE18="NA","NA",C18)</f>
        <v>Anton</v>
      </c>
      <c r="BG18" t="str">
        <f t="shared" si="39"/>
        <v>Anton</v>
      </c>
      <c r="BH18" t="str">
        <f>D18</f>
        <v>Thea</v>
      </c>
      <c r="BI18" s="1">
        <v>1</v>
      </c>
      <c r="BJ18" t="str">
        <f t="shared" si="16"/>
        <v>Anton</v>
      </c>
      <c r="BK18" t="str">
        <f t="shared" si="17"/>
        <v>Thea</v>
      </c>
      <c r="BL18" t="str">
        <f t="shared" si="23"/>
        <v>Wo liegt Anton?</v>
      </c>
      <c r="BM18" t="str">
        <f t="shared" si="4"/>
        <v/>
      </c>
      <c r="BN18" t="str">
        <f t="shared" si="24"/>
        <v/>
      </c>
      <c r="BO18" t="str">
        <f t="shared" si="5"/>
        <v>Wo liegt Anton?</v>
      </c>
      <c r="BP18" t="str">
        <f t="shared" si="6"/>
        <v>Was hat Anton erlitten?</v>
      </c>
      <c r="BQ18" t="str">
        <f t="shared" si="7"/>
        <v/>
      </c>
      <c r="BR18" t="str">
        <f t="shared" si="18"/>
        <v>Was hat Anton erlitten?</v>
      </c>
    </row>
    <row r="19" spans="1:70" customFormat="1" x14ac:dyDescent="0.35">
      <c r="A19">
        <v>18</v>
      </c>
      <c r="B19" t="str">
        <f t="shared" si="8"/>
        <v>Oskar hüpft auf dem Trampolin Sie möchte die neuen Nachbarskinder bespaßen</v>
      </c>
      <c r="C19" t="str">
        <f t="shared" si="0"/>
        <v>Oskar</v>
      </c>
      <c r="D19" t="str">
        <f t="shared" si="9"/>
        <v>Wiebke</v>
      </c>
      <c r="E19" t="s">
        <v>0</v>
      </c>
      <c r="F19" t="s">
        <v>1091</v>
      </c>
      <c r="G19" t="s">
        <v>33</v>
      </c>
      <c r="J19" t="s">
        <v>606</v>
      </c>
      <c r="K19" t="s">
        <v>1091</v>
      </c>
      <c r="L19" t="str">
        <f t="shared" si="10"/>
        <v>auf dem Trampolin</v>
      </c>
      <c r="M19" t="str">
        <f t="shared" si="11"/>
        <v>auf dem Leipzig</v>
      </c>
      <c r="N19" t="s">
        <v>329</v>
      </c>
      <c r="O19" t="s">
        <v>271</v>
      </c>
      <c r="P19" t="s">
        <v>255</v>
      </c>
      <c r="Q19" t="s">
        <v>307</v>
      </c>
      <c r="R19" t="s">
        <v>1091</v>
      </c>
      <c r="T19" t="s">
        <v>607</v>
      </c>
      <c r="U19" t="str">
        <f t="shared" si="1"/>
        <v>Nachbarskinder</v>
      </c>
      <c r="V19" t="s">
        <v>1091</v>
      </c>
      <c r="W19" t="s">
        <v>608</v>
      </c>
      <c r="Y19">
        <v>18</v>
      </c>
      <c r="Z19" t="s">
        <v>562</v>
      </c>
      <c r="AA19" t="s">
        <v>332</v>
      </c>
      <c r="AB19">
        <v>1.228571429</v>
      </c>
      <c r="AC19">
        <v>0.54695490099999999</v>
      </c>
      <c r="AD19">
        <v>1</v>
      </c>
      <c r="AE19" s="6" t="s">
        <v>332</v>
      </c>
      <c r="AF19" s="12" t="s">
        <v>518</v>
      </c>
      <c r="AG19" s="8" t="s">
        <v>599</v>
      </c>
      <c r="AH19" s="7">
        <v>146000000</v>
      </c>
      <c r="AI19" s="7" t="s">
        <v>599</v>
      </c>
      <c r="AJ19">
        <v>99</v>
      </c>
      <c r="AK19" t="s">
        <v>837</v>
      </c>
      <c r="AL19" t="s">
        <v>331</v>
      </c>
      <c r="AM19">
        <v>6.371428571</v>
      </c>
      <c r="AN19">
        <v>1.3080230770000001</v>
      </c>
      <c r="AO19">
        <v>7</v>
      </c>
      <c r="AP19" s="6" t="s">
        <v>331</v>
      </c>
      <c r="AQ19" s="13" t="s">
        <v>855</v>
      </c>
      <c r="AR19" s="8" t="s">
        <v>599</v>
      </c>
      <c r="AS19" s="10" t="s">
        <v>599</v>
      </c>
      <c r="AT19" s="7" t="s">
        <v>599</v>
      </c>
      <c r="AU19" s="7" t="s">
        <v>1093</v>
      </c>
      <c r="AV19" s="7" t="s">
        <v>329</v>
      </c>
      <c r="AW19" s="20"/>
      <c r="AX19" t="str">
        <f t="shared" si="2"/>
        <v>Wer hüpft auf dem Trampolin?</v>
      </c>
      <c r="AY19" t="str">
        <f t="shared" si="3"/>
        <v>Was tat Oskar?</v>
      </c>
      <c r="AZ19" t="str">
        <f t="shared" si="12"/>
        <v>Wo hüpft Oskar?</v>
      </c>
      <c r="BA19" t="str">
        <f t="shared" si="13"/>
        <v>Wen möchte Oskar bespaßen?</v>
      </c>
      <c r="BB19" t="s">
        <v>288</v>
      </c>
      <c r="BC19" t="str">
        <f t="shared" ref="BC19" si="48">AY19</f>
        <v>Was tat Oskar?</v>
      </c>
      <c r="BD19">
        <v>3</v>
      </c>
      <c r="BE19" t="str">
        <f t="shared" si="14"/>
        <v>NA</v>
      </c>
      <c r="BF19" t="str">
        <f t="shared" ref="BF19" si="49">IF(BE19="NA","NA",E19)</f>
        <v>NA</v>
      </c>
      <c r="BG19" t="str">
        <f t="shared" si="39"/>
        <v>NA</v>
      </c>
      <c r="BH19" t="s">
        <v>599</v>
      </c>
      <c r="BI19" s="1">
        <v>1</v>
      </c>
      <c r="BJ19" t="str">
        <f t="shared" si="16"/>
        <v>NA</v>
      </c>
      <c r="BK19" t="str">
        <f t="shared" si="17"/>
        <v>NA</v>
      </c>
      <c r="BL19" t="str">
        <f t="shared" si="23"/>
        <v>Wo hüpft Oskar?</v>
      </c>
      <c r="BM19" t="str">
        <f t="shared" si="4"/>
        <v/>
      </c>
      <c r="BN19" t="str">
        <f t="shared" si="24"/>
        <v/>
      </c>
      <c r="BO19" t="str">
        <f t="shared" si="5"/>
        <v>Wo hüpft Oskar?</v>
      </c>
      <c r="BP19" t="str">
        <f t="shared" si="6"/>
        <v/>
      </c>
      <c r="BQ19" t="str">
        <f t="shared" si="7"/>
        <v>Wen möchte Oskar bespaßen?</v>
      </c>
      <c r="BR19" t="str">
        <f t="shared" si="18"/>
        <v>Wen möchte Oskar bespaßen?</v>
      </c>
    </row>
    <row r="20" spans="1:70" customFormat="1" x14ac:dyDescent="0.35">
      <c r="A20">
        <v>19</v>
      </c>
      <c r="B20" t="str">
        <f t="shared" si="8"/>
        <v>Sebastian erwacht von der Weinprobe Sie hatte einen spaßigen Abend genossen</v>
      </c>
      <c r="C20" t="str">
        <f t="shared" si="0"/>
        <v>Sebastian</v>
      </c>
      <c r="D20" t="str">
        <f t="shared" si="9"/>
        <v>Lia</v>
      </c>
      <c r="E20" t="s">
        <v>8</v>
      </c>
      <c r="F20" t="s">
        <v>1091</v>
      </c>
      <c r="I20" t="s">
        <v>44</v>
      </c>
      <c r="J20" t="s">
        <v>241</v>
      </c>
      <c r="K20" t="s">
        <v>1091</v>
      </c>
      <c r="L20" t="str">
        <f t="shared" si="10"/>
        <v>von der Weinprobe</v>
      </c>
      <c r="M20" t="str">
        <f t="shared" si="11"/>
        <v>von der Leipzig</v>
      </c>
      <c r="N20" t="s">
        <v>329</v>
      </c>
      <c r="O20" t="s">
        <v>252</v>
      </c>
      <c r="P20" t="s">
        <v>261</v>
      </c>
      <c r="Q20" t="s">
        <v>512</v>
      </c>
      <c r="R20" t="s">
        <v>1091</v>
      </c>
      <c r="S20" t="s">
        <v>377</v>
      </c>
      <c r="U20" t="str">
        <f t="shared" si="1"/>
        <v>Abend</v>
      </c>
      <c r="V20" t="s">
        <v>1091</v>
      </c>
      <c r="W20" t="s">
        <v>303</v>
      </c>
      <c r="Y20">
        <v>19</v>
      </c>
      <c r="Z20" t="s">
        <v>563</v>
      </c>
      <c r="AA20" t="s">
        <v>332</v>
      </c>
      <c r="AB20">
        <v>1.228571429</v>
      </c>
      <c r="AC20">
        <v>0.645605702</v>
      </c>
      <c r="AD20">
        <v>1</v>
      </c>
      <c r="AE20" s="6" t="s">
        <v>332</v>
      </c>
      <c r="AF20" s="12" t="s">
        <v>518</v>
      </c>
      <c r="AG20" s="8" t="s">
        <v>599</v>
      </c>
      <c r="AH20" s="7">
        <v>2970000000</v>
      </c>
      <c r="AI20" s="7" t="s">
        <v>599</v>
      </c>
      <c r="AJ20">
        <v>100</v>
      </c>
      <c r="AK20" t="s">
        <v>838</v>
      </c>
      <c r="AL20" t="s">
        <v>331</v>
      </c>
      <c r="AM20">
        <v>6.4285714289999998</v>
      </c>
      <c r="AN20">
        <v>0.94824029899999995</v>
      </c>
      <c r="AO20">
        <v>7</v>
      </c>
      <c r="AP20" s="6" t="s">
        <v>331</v>
      </c>
      <c r="AQ20" s="13" t="s">
        <v>855</v>
      </c>
      <c r="AR20" s="8" t="s">
        <v>599</v>
      </c>
      <c r="AS20" s="10" t="s">
        <v>599</v>
      </c>
      <c r="AT20" s="7" t="s">
        <v>599</v>
      </c>
      <c r="AU20" s="7" t="s">
        <v>1093</v>
      </c>
      <c r="AV20" s="7" t="s">
        <v>329</v>
      </c>
      <c r="AW20" s="20"/>
      <c r="AX20" t="str">
        <f t="shared" si="2"/>
        <v>Wer erwacht von der Weinprobe?</v>
      </c>
      <c r="AY20" t="str">
        <f t="shared" si="3"/>
        <v>Was tat Sebastian?</v>
      </c>
      <c r="AZ20" t="str">
        <f t="shared" si="12"/>
        <v>Woher erwacht Sebastian?</v>
      </c>
      <c r="BA20" t="str">
        <f t="shared" si="13"/>
        <v>Was hatte Sebastian genossen?</v>
      </c>
      <c r="BB20" t="s">
        <v>327</v>
      </c>
      <c r="BC20" t="str">
        <f t="shared" ref="BC20" si="50">AZ20</f>
        <v>Woher erwacht Sebastian?</v>
      </c>
      <c r="BD20">
        <v>3</v>
      </c>
      <c r="BE20" t="str">
        <f t="shared" si="14"/>
        <v>NA</v>
      </c>
      <c r="BF20" t="str">
        <f t="shared" ref="BF20" si="51">IF(BE20="NA","NA",L20)</f>
        <v>NA</v>
      </c>
      <c r="BG20" t="str">
        <f t="shared" si="15"/>
        <v>NA</v>
      </c>
      <c r="BH20" t="s">
        <v>599</v>
      </c>
      <c r="BI20" s="1">
        <v>1</v>
      </c>
      <c r="BJ20" t="str">
        <f t="shared" si="16"/>
        <v>NA</v>
      </c>
      <c r="BK20" t="str">
        <f t="shared" si="17"/>
        <v>NA</v>
      </c>
      <c r="BL20" t="str">
        <f t="shared" si="23"/>
        <v/>
      </c>
      <c r="BM20" t="str">
        <f t="shared" si="4"/>
        <v/>
      </c>
      <c r="BN20" t="str">
        <f t="shared" si="24"/>
        <v>Woher erwacht Sebastian?</v>
      </c>
      <c r="BO20" t="str">
        <f t="shared" si="5"/>
        <v>Woher erwacht Sebastian?</v>
      </c>
      <c r="BP20" t="str">
        <f t="shared" si="6"/>
        <v>Was hatte Sebastian genossen?</v>
      </c>
      <c r="BQ20" t="str">
        <f t="shared" si="7"/>
        <v/>
      </c>
      <c r="BR20" t="str">
        <f t="shared" si="18"/>
        <v>Was hatte Sebastian genossen?</v>
      </c>
    </row>
    <row r="21" spans="1:70" customFormat="1" x14ac:dyDescent="0.35">
      <c r="A21">
        <v>20</v>
      </c>
      <c r="B21" t="str">
        <f t="shared" si="8"/>
        <v>Erik reitet aus dem Stall Sie hat die elendigen Probestunden absolviert</v>
      </c>
      <c r="C21" t="str">
        <f t="shared" si="0"/>
        <v>Erik</v>
      </c>
      <c r="D21" t="str">
        <f t="shared" si="9"/>
        <v>Maria</v>
      </c>
      <c r="E21" t="s">
        <v>16</v>
      </c>
      <c r="F21" t="s">
        <v>1091</v>
      </c>
      <c r="I21" t="s">
        <v>40</v>
      </c>
      <c r="J21" t="s">
        <v>208</v>
      </c>
      <c r="K21" t="s">
        <v>1091</v>
      </c>
      <c r="L21" t="str">
        <f t="shared" si="10"/>
        <v>aus dem Stall</v>
      </c>
      <c r="M21" t="str">
        <f t="shared" si="11"/>
        <v>aus dem Leipzig</v>
      </c>
      <c r="N21" t="s">
        <v>329</v>
      </c>
      <c r="O21" t="s">
        <v>251</v>
      </c>
      <c r="P21" t="s">
        <v>255</v>
      </c>
      <c r="Q21" t="s">
        <v>612</v>
      </c>
      <c r="R21" t="s">
        <v>1091</v>
      </c>
      <c r="S21" t="s">
        <v>613</v>
      </c>
      <c r="U21" t="str">
        <f t="shared" si="1"/>
        <v>Probestunden</v>
      </c>
      <c r="V21" t="s">
        <v>1091</v>
      </c>
      <c r="W21" t="s">
        <v>614</v>
      </c>
      <c r="Y21">
        <v>20</v>
      </c>
      <c r="Z21" t="s">
        <v>561</v>
      </c>
      <c r="AA21" t="s">
        <v>332</v>
      </c>
      <c r="AB21">
        <v>1.2571428570000001</v>
      </c>
      <c r="AC21">
        <v>0.56061191099999996</v>
      </c>
      <c r="AD21">
        <v>1</v>
      </c>
      <c r="AE21" s="6" t="s">
        <v>332</v>
      </c>
      <c r="AF21" s="12" t="s">
        <v>518</v>
      </c>
      <c r="AG21" s="8" t="s">
        <v>599</v>
      </c>
      <c r="AH21" s="7">
        <v>2550000000</v>
      </c>
      <c r="AI21" s="7" t="s">
        <v>599</v>
      </c>
      <c r="AJ21">
        <v>101</v>
      </c>
      <c r="AK21" t="s">
        <v>839</v>
      </c>
      <c r="AL21" t="s">
        <v>570</v>
      </c>
      <c r="AM21">
        <v>6.542857143</v>
      </c>
      <c r="AN21">
        <v>0.78000215500000003</v>
      </c>
      <c r="AO21">
        <v>7</v>
      </c>
      <c r="AP21" s="6" t="s">
        <v>331</v>
      </c>
      <c r="AQ21" s="13" t="s">
        <v>855</v>
      </c>
      <c r="AR21" s="8" t="s">
        <v>599</v>
      </c>
      <c r="AS21" s="10" t="s">
        <v>599</v>
      </c>
      <c r="AT21" s="7" t="s">
        <v>599</v>
      </c>
      <c r="AU21" s="7" t="s">
        <v>1093</v>
      </c>
      <c r="AV21" s="7" t="s">
        <v>329</v>
      </c>
      <c r="AW21" s="20"/>
      <c r="AX21" t="str">
        <f t="shared" si="2"/>
        <v>Wer reitet aus dem Stall?</v>
      </c>
      <c r="AY21" t="str">
        <f t="shared" si="3"/>
        <v>Was tat Erik?</v>
      </c>
      <c r="AZ21" t="str">
        <f t="shared" si="12"/>
        <v>Woher reitet Erik?</v>
      </c>
      <c r="BA21" t="str">
        <f t="shared" si="13"/>
        <v>Was hat Erik absolviert?</v>
      </c>
      <c r="BB21" s="1" t="s">
        <v>411</v>
      </c>
      <c r="BC21" t="str">
        <f t="shared" ref="BC21" si="52">BA21</f>
        <v>Was hat Erik absolviert?</v>
      </c>
      <c r="BD21">
        <v>3</v>
      </c>
      <c r="BE21" t="str">
        <f t="shared" si="14"/>
        <v>NA</v>
      </c>
      <c r="BF21" t="str">
        <f t="shared" ref="BF21" si="53">IF(BE21="NA","NA",CONCATENATE(P21," ",Q21," ",U21))</f>
        <v>NA</v>
      </c>
      <c r="BG21" t="str">
        <f t="shared" si="15"/>
        <v>NA</v>
      </c>
      <c r="BH21" t="s">
        <v>599</v>
      </c>
      <c r="BI21" s="1">
        <v>1</v>
      </c>
      <c r="BJ21" t="str">
        <f t="shared" si="16"/>
        <v>NA</v>
      </c>
      <c r="BK21" t="str">
        <f t="shared" si="17"/>
        <v>NA</v>
      </c>
      <c r="BL21" t="str">
        <f t="shared" si="23"/>
        <v/>
      </c>
      <c r="BM21" t="str">
        <f t="shared" si="4"/>
        <v/>
      </c>
      <c r="BN21" t="str">
        <f t="shared" si="24"/>
        <v>Woher reitet Erik?</v>
      </c>
      <c r="BO21" t="str">
        <f t="shared" si="5"/>
        <v>Woher reitet Erik?</v>
      </c>
      <c r="BP21" t="str">
        <f t="shared" si="6"/>
        <v>Was hat Erik absolviert?</v>
      </c>
      <c r="BQ21" t="str">
        <f t="shared" si="7"/>
        <v/>
      </c>
      <c r="BR21" t="str">
        <f t="shared" si="18"/>
        <v>Was hat Erik absolviert?</v>
      </c>
    </row>
    <row r="22" spans="1:70" customFormat="1" x14ac:dyDescent="0.35">
      <c r="A22">
        <v>21</v>
      </c>
      <c r="B22" t="str">
        <f t="shared" si="8"/>
        <v>Toni joggt im Park Sie möchte den winterlichen Bauchspeck loswerden</v>
      </c>
      <c r="C22" t="str">
        <f t="shared" si="0"/>
        <v>Toni</v>
      </c>
      <c r="D22" t="str">
        <f t="shared" si="9"/>
        <v>Marlene</v>
      </c>
      <c r="E22" t="s">
        <v>1</v>
      </c>
      <c r="F22" t="s">
        <v>1091</v>
      </c>
      <c r="G22" t="s">
        <v>38</v>
      </c>
      <c r="J22" t="s">
        <v>178</v>
      </c>
      <c r="K22" t="s">
        <v>1091</v>
      </c>
      <c r="L22" t="str">
        <f t="shared" si="10"/>
        <v>im Park</v>
      </c>
      <c r="M22" t="str">
        <f t="shared" si="11"/>
        <v>im Leipzig</v>
      </c>
      <c r="N22" t="s">
        <v>329</v>
      </c>
      <c r="O22" t="s">
        <v>271</v>
      </c>
      <c r="P22" t="s">
        <v>256</v>
      </c>
      <c r="Q22" t="s">
        <v>709</v>
      </c>
      <c r="R22" t="s">
        <v>1091</v>
      </c>
      <c r="S22" t="s">
        <v>711</v>
      </c>
      <c r="U22" t="str">
        <f t="shared" si="1"/>
        <v>Bauchspeck</v>
      </c>
      <c r="V22" t="s">
        <v>1091</v>
      </c>
      <c r="W22" t="s">
        <v>710</v>
      </c>
      <c r="Y22">
        <v>63</v>
      </c>
      <c r="Z22" t="s">
        <v>523</v>
      </c>
      <c r="AA22" t="s">
        <v>570</v>
      </c>
      <c r="AB22">
        <v>3.1428571430000001</v>
      </c>
      <c r="AC22">
        <v>1.536666697</v>
      </c>
      <c r="AD22">
        <v>4</v>
      </c>
      <c r="AE22" s="6" t="s">
        <v>570</v>
      </c>
      <c r="AF22" s="12" t="s">
        <v>518</v>
      </c>
      <c r="AG22" s="8" t="s">
        <v>599</v>
      </c>
      <c r="AH22" s="7">
        <v>2010000000</v>
      </c>
      <c r="AI22" s="7" t="s">
        <v>599</v>
      </c>
      <c r="AJ22">
        <v>112</v>
      </c>
      <c r="AK22" t="s">
        <v>850</v>
      </c>
      <c r="AL22" t="s">
        <v>331</v>
      </c>
      <c r="AM22">
        <v>6.6857142859999996</v>
      </c>
      <c r="AN22">
        <v>0.58266267999999999</v>
      </c>
      <c r="AO22">
        <v>7</v>
      </c>
      <c r="AP22" s="6" t="s">
        <v>331</v>
      </c>
      <c r="AQ22" s="13" t="s">
        <v>855</v>
      </c>
      <c r="AR22" s="8" t="s">
        <v>599</v>
      </c>
      <c r="AS22" s="10" t="s">
        <v>599</v>
      </c>
      <c r="AT22" s="7" t="s">
        <v>599</v>
      </c>
      <c r="AU22" s="7" t="s">
        <v>1093</v>
      </c>
      <c r="AV22" s="7" t="s">
        <v>329</v>
      </c>
      <c r="AW22" s="20"/>
      <c r="AX22" t="str">
        <f t="shared" si="2"/>
        <v>Wer joggt im Park?</v>
      </c>
      <c r="AY22" t="str">
        <f t="shared" si="3"/>
        <v>Was tat Toni?</v>
      </c>
      <c r="AZ22" t="str">
        <f t="shared" si="12"/>
        <v>Wo joggt Toni?</v>
      </c>
      <c r="BA22" t="str">
        <f t="shared" si="13"/>
        <v>Was möchte Toni loswerden?</v>
      </c>
      <c r="BB22" t="s">
        <v>287</v>
      </c>
      <c r="BC22" t="str">
        <f t="shared" ref="BC22" si="54">AX22</f>
        <v>Wer joggt im Park?</v>
      </c>
      <c r="BD22">
        <v>2</v>
      </c>
      <c r="BE22" t="str">
        <f t="shared" si="14"/>
        <v>NA</v>
      </c>
      <c r="BF22" t="str">
        <f t="shared" ref="BF22" si="55">IF(BE22="NA","NA",C22)</f>
        <v>NA</v>
      </c>
      <c r="BG22" t="str">
        <f t="shared" si="15"/>
        <v>NA</v>
      </c>
      <c r="BH22" t="s">
        <v>599</v>
      </c>
      <c r="BI22" s="1">
        <v>1</v>
      </c>
      <c r="BJ22" t="str">
        <f t="shared" si="16"/>
        <v>NA</v>
      </c>
      <c r="BK22" t="str">
        <f t="shared" si="17"/>
        <v>NA</v>
      </c>
      <c r="BL22" t="str">
        <f t="shared" si="23"/>
        <v>Wo joggt Toni?</v>
      </c>
      <c r="BM22" t="str">
        <f t="shared" si="4"/>
        <v/>
      </c>
      <c r="BN22" t="str">
        <f t="shared" si="24"/>
        <v/>
      </c>
      <c r="BO22" t="str">
        <f t="shared" si="5"/>
        <v>Wo joggt Toni?</v>
      </c>
      <c r="BP22" t="str">
        <f t="shared" si="6"/>
        <v>Was möchte Toni loswerden?</v>
      </c>
      <c r="BQ22" t="str">
        <f t="shared" si="7"/>
        <v/>
      </c>
      <c r="BR22" t="str">
        <f t="shared" si="18"/>
        <v>Was möchte Toni loswerden?</v>
      </c>
    </row>
    <row r="23" spans="1:70" customFormat="1" x14ac:dyDescent="0.35">
      <c r="A23">
        <v>22</v>
      </c>
      <c r="B23" t="str">
        <f t="shared" si="8"/>
        <v>Tomke fällt auf der Beerdigung Sie hat das tiefe Loch übersehen</v>
      </c>
      <c r="C23" t="str">
        <f t="shared" si="0"/>
        <v>Tomke</v>
      </c>
      <c r="D23" t="str">
        <f t="shared" si="9"/>
        <v>Ina</v>
      </c>
      <c r="E23" t="s">
        <v>10</v>
      </c>
      <c r="F23" t="s">
        <v>1091</v>
      </c>
      <c r="G23" t="s">
        <v>59</v>
      </c>
      <c r="J23" t="s">
        <v>65</v>
      </c>
      <c r="K23" t="s">
        <v>1091</v>
      </c>
      <c r="L23" t="str">
        <f t="shared" si="10"/>
        <v>auf der Beerdigung</v>
      </c>
      <c r="M23" t="str">
        <f t="shared" si="11"/>
        <v>auf der Leipzig</v>
      </c>
      <c r="N23" t="s">
        <v>329</v>
      </c>
      <c r="O23" t="s">
        <v>251</v>
      </c>
      <c r="P23" t="s">
        <v>276</v>
      </c>
      <c r="Q23" t="s">
        <v>313</v>
      </c>
      <c r="R23" t="s">
        <v>1091</v>
      </c>
      <c r="S23" t="s">
        <v>406</v>
      </c>
      <c r="U23" t="str">
        <f t="shared" si="1"/>
        <v>Loch</v>
      </c>
      <c r="V23" t="s">
        <v>1091</v>
      </c>
      <c r="W23" t="s">
        <v>299</v>
      </c>
      <c r="Y23">
        <v>64</v>
      </c>
      <c r="Z23" t="s">
        <v>522</v>
      </c>
      <c r="AA23" t="s">
        <v>570</v>
      </c>
      <c r="AB23">
        <v>3.1714285709999999</v>
      </c>
      <c r="AC23">
        <v>1.543215022</v>
      </c>
      <c r="AD23">
        <v>4</v>
      </c>
      <c r="AE23" s="6" t="s">
        <v>570</v>
      </c>
      <c r="AF23" s="12" t="s">
        <v>518</v>
      </c>
      <c r="AG23" s="8" t="s">
        <v>599</v>
      </c>
      <c r="AH23" s="15" t="s">
        <v>858</v>
      </c>
      <c r="AI23" s="7" t="s">
        <v>599</v>
      </c>
      <c r="AJ23">
        <v>113</v>
      </c>
      <c r="AK23" t="s">
        <v>851</v>
      </c>
      <c r="AL23" t="s">
        <v>331</v>
      </c>
      <c r="AM23">
        <v>6.6857142859999996</v>
      </c>
      <c r="AN23">
        <v>0.67612340400000004</v>
      </c>
      <c r="AO23">
        <v>7</v>
      </c>
      <c r="AP23" s="6" t="s">
        <v>331</v>
      </c>
      <c r="AQ23" s="13" t="s">
        <v>855</v>
      </c>
      <c r="AR23" s="8" t="s">
        <v>599</v>
      </c>
      <c r="AS23" s="10" t="s">
        <v>599</v>
      </c>
      <c r="AT23" s="7" t="s">
        <v>599</v>
      </c>
      <c r="AU23" s="7" t="s">
        <v>1093</v>
      </c>
      <c r="AV23" s="7" t="s">
        <v>329</v>
      </c>
      <c r="AW23" s="20"/>
      <c r="AX23" t="str">
        <f t="shared" si="2"/>
        <v>Wer fällt auf der Beerdigung?</v>
      </c>
      <c r="AY23" t="str">
        <f t="shared" si="3"/>
        <v>Was tat Tomke?</v>
      </c>
      <c r="AZ23" t="str">
        <f t="shared" si="12"/>
        <v>Wo fällt Tomke?</v>
      </c>
      <c r="BA23" t="str">
        <f t="shared" si="13"/>
        <v>Was hat Tomke übersehen?</v>
      </c>
      <c r="BB23" t="s">
        <v>288</v>
      </c>
      <c r="BC23" t="str">
        <f t="shared" ref="BC23" si="56">AY23</f>
        <v>Was tat Tomke?</v>
      </c>
      <c r="BD23">
        <v>2</v>
      </c>
      <c r="BE23" t="str">
        <f t="shared" si="14"/>
        <v>NA</v>
      </c>
      <c r="BF23" t="str">
        <f t="shared" ref="BF23" si="57">IF(BE23="NA","NA",E23)</f>
        <v>NA</v>
      </c>
      <c r="BG23" t="str">
        <f t="shared" si="15"/>
        <v>NA</v>
      </c>
      <c r="BH23" t="s">
        <v>599</v>
      </c>
      <c r="BI23" s="1">
        <v>0</v>
      </c>
      <c r="BJ23" t="str">
        <f t="shared" si="16"/>
        <v>NA</v>
      </c>
      <c r="BK23" t="str">
        <f t="shared" si="17"/>
        <v>NA</v>
      </c>
      <c r="BL23" t="str">
        <f t="shared" si="23"/>
        <v>Wo fällt Tomke?</v>
      </c>
      <c r="BM23" t="str">
        <f t="shared" si="4"/>
        <v/>
      </c>
      <c r="BN23" t="str">
        <f t="shared" si="24"/>
        <v/>
      </c>
      <c r="BO23" t="str">
        <f t="shared" si="5"/>
        <v>Wo fällt Tomke?</v>
      </c>
      <c r="BP23" t="str">
        <f t="shared" si="6"/>
        <v>Was hat Tomke übersehen?</v>
      </c>
      <c r="BQ23" t="str">
        <f t="shared" si="7"/>
        <v/>
      </c>
      <c r="BR23" t="str">
        <f t="shared" si="18"/>
        <v>Was hat Tomke übersehen?</v>
      </c>
    </row>
    <row r="24" spans="1:70" s="1" customFormat="1" x14ac:dyDescent="0.35">
      <c r="A24">
        <v>23</v>
      </c>
      <c r="B24" t="str">
        <f t="shared" si="8"/>
        <v>Renée starrt auf den Schulhof Sie hat einen potenziellen Profispieler gefunden</v>
      </c>
      <c r="C24" t="str">
        <f t="shared" si="0"/>
        <v>Renée</v>
      </c>
      <c r="D24" t="str">
        <f t="shared" si="9"/>
        <v>Luisa</v>
      </c>
      <c r="E24" t="s">
        <v>649</v>
      </c>
      <c r="F24" t="s">
        <v>1091</v>
      </c>
      <c r="G24"/>
      <c r="H24" t="s">
        <v>34</v>
      </c>
      <c r="I24"/>
      <c r="J24" t="s">
        <v>199</v>
      </c>
      <c r="K24" t="s">
        <v>1091</v>
      </c>
      <c r="L24" t="str">
        <f t="shared" si="10"/>
        <v>auf den Schulhof</v>
      </c>
      <c r="M24" t="str">
        <f t="shared" si="11"/>
        <v>auf den Leipzig</v>
      </c>
      <c r="N24" t="s">
        <v>329</v>
      </c>
      <c r="O24" t="s">
        <v>251</v>
      </c>
      <c r="P24" t="s">
        <v>261</v>
      </c>
      <c r="Q24" t="s">
        <v>773</v>
      </c>
      <c r="R24" t="s">
        <v>1091</v>
      </c>
      <c r="S24" t="s">
        <v>774</v>
      </c>
      <c r="T24"/>
      <c r="U24" t="str">
        <f t="shared" si="1"/>
        <v>Profispieler</v>
      </c>
      <c r="V24" t="s">
        <v>1091</v>
      </c>
      <c r="W24" t="s">
        <v>727</v>
      </c>
      <c r="X24"/>
      <c r="Y24">
        <v>65</v>
      </c>
      <c r="Z24" t="s">
        <v>521</v>
      </c>
      <c r="AA24" t="s">
        <v>570</v>
      </c>
      <c r="AB24">
        <v>3.228571429</v>
      </c>
      <c r="AC24">
        <v>1.2853407489999999</v>
      </c>
      <c r="AD24">
        <v>4</v>
      </c>
      <c r="AE24" s="6" t="s">
        <v>570</v>
      </c>
      <c r="AF24" s="12" t="s">
        <v>518</v>
      </c>
      <c r="AG24" s="8" t="s">
        <v>599</v>
      </c>
      <c r="AH24" s="16">
        <v>253000000</v>
      </c>
      <c r="AI24" s="7" t="s">
        <v>599</v>
      </c>
      <c r="AJ24">
        <v>114</v>
      </c>
      <c r="AK24" t="s">
        <v>852</v>
      </c>
      <c r="AL24" t="s">
        <v>331</v>
      </c>
      <c r="AM24">
        <v>6.6857142859999996</v>
      </c>
      <c r="AN24">
        <v>1.078436465</v>
      </c>
      <c r="AO24">
        <v>7</v>
      </c>
      <c r="AP24" s="6" t="s">
        <v>331</v>
      </c>
      <c r="AQ24" s="13" t="s">
        <v>855</v>
      </c>
      <c r="AR24" s="8" t="s">
        <v>599</v>
      </c>
      <c r="AS24" s="10" t="s">
        <v>599</v>
      </c>
      <c r="AT24" s="7" t="s">
        <v>599</v>
      </c>
      <c r="AU24" s="7" t="s">
        <v>1093</v>
      </c>
      <c r="AV24" s="7" t="s">
        <v>329</v>
      </c>
      <c r="AW24" s="20"/>
      <c r="AX24" t="str">
        <f t="shared" si="2"/>
        <v>Wer starrt auf den Schulhof?</v>
      </c>
      <c r="AY24" t="str">
        <f t="shared" si="3"/>
        <v>Was tat Renée?</v>
      </c>
      <c r="AZ24" t="str">
        <f t="shared" si="12"/>
        <v>Wohin starrt Renée?</v>
      </c>
      <c r="BA24" t="str">
        <f t="shared" si="13"/>
        <v>Was hat Renée gefunden?</v>
      </c>
      <c r="BB24" t="s">
        <v>327</v>
      </c>
      <c r="BC24" t="str">
        <f t="shared" ref="BC24" si="58">AZ24</f>
        <v>Wohin starrt Renée?</v>
      </c>
      <c r="BD24">
        <v>1</v>
      </c>
      <c r="BE24" t="str">
        <f t="shared" si="14"/>
        <v>Wohin starrt Renée?</v>
      </c>
      <c r="BF24" t="str">
        <f t="shared" ref="BF24" si="59">IF(BE24="NA","NA",L24)</f>
        <v>auf den Schulhof</v>
      </c>
      <c r="BG24" t="str">
        <f t="shared" si="15"/>
        <v>auf den Schulhof</v>
      </c>
      <c r="BH24" t="s">
        <v>1107</v>
      </c>
      <c r="BI24" s="1">
        <v>0</v>
      </c>
      <c r="BJ24" t="str">
        <f t="shared" si="16"/>
        <v>in den Kindergarten</v>
      </c>
      <c r="BK24" t="str">
        <f t="shared" si="17"/>
        <v>auf den Schulhof</v>
      </c>
      <c r="BL24" t="str">
        <f t="shared" si="23"/>
        <v/>
      </c>
      <c r="BM24" t="str">
        <f t="shared" si="4"/>
        <v>Wohin starrt Renée?</v>
      </c>
      <c r="BN24" t="str">
        <f t="shared" si="24"/>
        <v/>
      </c>
      <c r="BO24" t="str">
        <f t="shared" si="5"/>
        <v>Wohin starrt Renée?</v>
      </c>
      <c r="BP24" t="str">
        <f t="shared" si="6"/>
        <v>Was hat Renée gefunden?</v>
      </c>
      <c r="BQ24" t="str">
        <f t="shared" si="7"/>
        <v/>
      </c>
      <c r="BR24" t="str">
        <f t="shared" si="18"/>
        <v>Was hat Renée gefunden?</v>
      </c>
    </row>
    <row r="25" spans="1:70" s="1" customFormat="1" x14ac:dyDescent="0.35">
      <c r="A25">
        <v>24</v>
      </c>
      <c r="B25" t="str">
        <f t="shared" si="8"/>
        <v>Sam hüpft in der Küche Sie möchte den oberen Hängeschrank erreichen</v>
      </c>
      <c r="C25" t="str">
        <f t="shared" si="0"/>
        <v>Sam</v>
      </c>
      <c r="D25" t="str">
        <f t="shared" si="9"/>
        <v>Selina</v>
      </c>
      <c r="E25" t="s">
        <v>0</v>
      </c>
      <c r="F25" t="s">
        <v>1091</v>
      </c>
      <c r="G25" t="s">
        <v>35</v>
      </c>
      <c r="H25"/>
      <c r="I25"/>
      <c r="J25" t="s">
        <v>149</v>
      </c>
      <c r="K25" t="s">
        <v>1091</v>
      </c>
      <c r="L25" t="str">
        <f t="shared" si="10"/>
        <v>in der Küche</v>
      </c>
      <c r="M25" t="str">
        <f t="shared" si="11"/>
        <v>in der Leipzig</v>
      </c>
      <c r="N25" t="s">
        <v>329</v>
      </c>
      <c r="O25" t="s">
        <v>271</v>
      </c>
      <c r="P25" t="s">
        <v>256</v>
      </c>
      <c r="Q25" t="s">
        <v>398</v>
      </c>
      <c r="R25" t="s">
        <v>1091</v>
      </c>
      <c r="S25" t="s">
        <v>399</v>
      </c>
      <c r="T25"/>
      <c r="U25" t="str">
        <f t="shared" si="1"/>
        <v>Hängeschrank</v>
      </c>
      <c r="V25" t="s">
        <v>1091</v>
      </c>
      <c r="W25" t="s">
        <v>397</v>
      </c>
      <c r="X25"/>
      <c r="Y25">
        <v>66</v>
      </c>
      <c r="Z25" t="s">
        <v>525</v>
      </c>
      <c r="AA25" t="s">
        <v>570</v>
      </c>
      <c r="AB25">
        <v>3.3142857139999999</v>
      </c>
      <c r="AC25">
        <v>1.18250553</v>
      </c>
      <c r="AD25">
        <v>4</v>
      </c>
      <c r="AE25" s="6" t="s">
        <v>570</v>
      </c>
      <c r="AF25" s="12" t="s">
        <v>518</v>
      </c>
      <c r="AG25" s="8" t="s">
        <v>599</v>
      </c>
      <c r="AH25" s="7">
        <v>3870000000</v>
      </c>
      <c r="AI25" s="7" t="s">
        <v>599</v>
      </c>
      <c r="AJ25">
        <v>115</v>
      </c>
      <c r="AK25" t="s">
        <v>853</v>
      </c>
      <c r="AL25" t="s">
        <v>331</v>
      </c>
      <c r="AM25">
        <v>6.6857142859999996</v>
      </c>
      <c r="AN25">
        <v>1.078436465</v>
      </c>
      <c r="AO25">
        <v>7</v>
      </c>
      <c r="AP25" s="6" t="s">
        <v>331</v>
      </c>
      <c r="AQ25" s="13" t="s">
        <v>855</v>
      </c>
      <c r="AR25" s="8" t="s">
        <v>599</v>
      </c>
      <c r="AS25" s="10" t="s">
        <v>599</v>
      </c>
      <c r="AT25" s="7" t="s">
        <v>599</v>
      </c>
      <c r="AU25" s="7" t="s">
        <v>1093</v>
      </c>
      <c r="AV25" s="7" t="s">
        <v>329</v>
      </c>
      <c r="AW25" s="20"/>
      <c r="AX25" t="str">
        <f t="shared" si="2"/>
        <v>Wer hüpft in der Küche?</v>
      </c>
      <c r="AY25" t="str">
        <f t="shared" si="3"/>
        <v>Was tat Sam?</v>
      </c>
      <c r="AZ25" t="str">
        <f t="shared" si="12"/>
        <v>Wo hüpft Sam?</v>
      </c>
      <c r="BA25" t="str">
        <f t="shared" si="13"/>
        <v>Was möchte Sam erreichen?</v>
      </c>
      <c r="BB25" s="1" t="s">
        <v>411</v>
      </c>
      <c r="BC25" t="str">
        <f t="shared" ref="BC25" si="60">BA25</f>
        <v>Was möchte Sam erreichen?</v>
      </c>
      <c r="BD25">
        <v>3</v>
      </c>
      <c r="BE25" t="str">
        <f t="shared" si="14"/>
        <v>NA</v>
      </c>
      <c r="BF25" t="str">
        <f t="shared" ref="BF25" si="61">IF(BE25="NA","NA",CONCATENATE(P25," ",Q25," ",U25))</f>
        <v>NA</v>
      </c>
      <c r="BG25" t="str">
        <f t="shared" si="15"/>
        <v>NA</v>
      </c>
      <c r="BH25" t="s">
        <v>599</v>
      </c>
      <c r="BI25" s="1">
        <v>1</v>
      </c>
      <c r="BJ25" t="str">
        <f t="shared" si="16"/>
        <v>NA</v>
      </c>
      <c r="BK25" t="str">
        <f t="shared" si="17"/>
        <v>NA</v>
      </c>
      <c r="BL25" t="str">
        <f t="shared" si="23"/>
        <v>Wo hüpft Sam?</v>
      </c>
      <c r="BM25" t="str">
        <f t="shared" si="4"/>
        <v/>
      </c>
      <c r="BN25" t="str">
        <f t="shared" si="24"/>
        <v/>
      </c>
      <c r="BO25" t="str">
        <f t="shared" si="5"/>
        <v>Wo hüpft Sam?</v>
      </c>
      <c r="BP25" t="str">
        <f t="shared" si="6"/>
        <v>Was möchte Sam erreichen?</v>
      </c>
      <c r="BQ25" t="str">
        <f t="shared" si="7"/>
        <v/>
      </c>
      <c r="BR25" t="str">
        <f t="shared" si="18"/>
        <v>Was möchte Sam erreichen?</v>
      </c>
    </row>
    <row r="26" spans="1:70" s="1" customFormat="1" x14ac:dyDescent="0.35">
      <c r="A26">
        <v>25</v>
      </c>
      <c r="B26" t="str">
        <f t="shared" si="8"/>
        <v>Bente schwimmt in der Ostsee Sie hat das kalte Wasser gern</v>
      </c>
      <c r="C26" t="str">
        <f t="shared" si="0"/>
        <v>Bente</v>
      </c>
      <c r="D26" t="str">
        <f t="shared" si="9"/>
        <v>Jasmin</v>
      </c>
      <c r="E26" t="s">
        <v>19</v>
      </c>
      <c r="F26" t="s">
        <v>1091</v>
      </c>
      <c r="G26" t="s">
        <v>35</v>
      </c>
      <c r="H26"/>
      <c r="I26"/>
      <c r="J26" t="s">
        <v>176</v>
      </c>
      <c r="K26" t="s">
        <v>1091</v>
      </c>
      <c r="L26" t="str">
        <f t="shared" si="10"/>
        <v>in der Ostsee</v>
      </c>
      <c r="M26" t="str">
        <f t="shared" si="11"/>
        <v>in der Leipzig</v>
      </c>
      <c r="N26" t="s">
        <v>329</v>
      </c>
      <c r="O26" t="s">
        <v>251</v>
      </c>
      <c r="P26" t="s">
        <v>276</v>
      </c>
      <c r="Q26" t="s">
        <v>738</v>
      </c>
      <c r="R26" t="s">
        <v>1091</v>
      </c>
      <c r="S26" t="s">
        <v>739</v>
      </c>
      <c r="T26"/>
      <c r="U26" t="str">
        <f t="shared" si="1"/>
        <v>Wasser</v>
      </c>
      <c r="V26" t="s">
        <v>1091</v>
      </c>
      <c r="W26" t="s">
        <v>740</v>
      </c>
      <c r="X26"/>
      <c r="Y26">
        <v>67</v>
      </c>
      <c r="Z26" t="s">
        <v>524</v>
      </c>
      <c r="AA26" t="s">
        <v>570</v>
      </c>
      <c r="AB26">
        <v>3.371428571</v>
      </c>
      <c r="AC26">
        <v>1.5546082219999999</v>
      </c>
      <c r="AD26">
        <v>4</v>
      </c>
      <c r="AE26" s="6" t="s">
        <v>570</v>
      </c>
      <c r="AF26" s="12" t="s">
        <v>518</v>
      </c>
      <c r="AG26" s="7">
        <v>4</v>
      </c>
      <c r="AH26" s="7">
        <v>19800000</v>
      </c>
      <c r="AI26" s="7" t="s">
        <v>599</v>
      </c>
      <c r="AJ26">
        <v>116</v>
      </c>
      <c r="AK26" t="s">
        <v>854</v>
      </c>
      <c r="AL26" t="s">
        <v>331</v>
      </c>
      <c r="AM26">
        <v>6.7142857139999998</v>
      </c>
      <c r="AN26">
        <v>0.57247802800000003</v>
      </c>
      <c r="AO26">
        <v>7</v>
      </c>
      <c r="AP26" s="6" t="s">
        <v>331</v>
      </c>
      <c r="AQ26" s="13" t="s">
        <v>855</v>
      </c>
      <c r="AR26" s="8" t="s">
        <v>599</v>
      </c>
      <c r="AS26" s="10" t="s">
        <v>599</v>
      </c>
      <c r="AT26" s="7" t="s">
        <v>599</v>
      </c>
      <c r="AU26" s="7" t="s">
        <v>1093</v>
      </c>
      <c r="AV26" s="7" t="s">
        <v>329</v>
      </c>
      <c r="AW26" s="20"/>
      <c r="AX26" t="str">
        <f t="shared" si="2"/>
        <v>Wer schwimmt in der Ostsee?</v>
      </c>
      <c r="AY26" t="str">
        <f t="shared" si="3"/>
        <v>Was tat Bente?</v>
      </c>
      <c r="AZ26" t="str">
        <f t="shared" si="12"/>
        <v>Wo schwimmt Bente?</v>
      </c>
      <c r="BA26" t="str">
        <f t="shared" si="13"/>
        <v>Was hat Bente gern?</v>
      </c>
      <c r="BB26" t="s">
        <v>287</v>
      </c>
      <c r="BC26" t="str">
        <f t="shared" ref="BC26" si="62">AX26</f>
        <v>Wer schwimmt in der Ostsee?</v>
      </c>
      <c r="BD26">
        <v>1</v>
      </c>
      <c r="BE26" t="str">
        <f t="shared" si="14"/>
        <v>Wer schwimmt in der Ostsee?</v>
      </c>
      <c r="BF26" t="str">
        <f t="shared" ref="BF26" si="63">IF(BE26="NA","NA",C26)</f>
        <v>Bente</v>
      </c>
      <c r="BG26" t="str">
        <f t="shared" si="15"/>
        <v>Bente</v>
      </c>
      <c r="BH26" t="str">
        <f>D26</f>
        <v>Jasmin</v>
      </c>
      <c r="BI26" s="1">
        <v>0</v>
      </c>
      <c r="BJ26" t="str">
        <f t="shared" si="16"/>
        <v>Jasmin</v>
      </c>
      <c r="BK26" t="str">
        <f t="shared" si="17"/>
        <v>Bente</v>
      </c>
      <c r="BL26" t="str">
        <f t="shared" si="23"/>
        <v>Wo schwimmt Bente?</v>
      </c>
      <c r="BM26" t="str">
        <f t="shared" si="4"/>
        <v/>
      </c>
      <c r="BN26" t="str">
        <f t="shared" si="24"/>
        <v/>
      </c>
      <c r="BO26" t="str">
        <f t="shared" si="5"/>
        <v>Wo schwimmt Bente?</v>
      </c>
      <c r="BP26" t="str">
        <f t="shared" si="6"/>
        <v>Was hat Bente gern?</v>
      </c>
      <c r="BQ26" t="str">
        <f t="shared" si="7"/>
        <v/>
      </c>
      <c r="BR26" t="str">
        <f t="shared" si="18"/>
        <v>Was hat Bente gern?</v>
      </c>
    </row>
    <row r="27" spans="1:70" s="1" customFormat="1" x14ac:dyDescent="0.35">
      <c r="A27">
        <v>26</v>
      </c>
      <c r="B27" t="str">
        <f t="shared" si="8"/>
        <v>Jean erwacht in der Einfahrt Sie hat den einzigen Haustürschlüssel verloren</v>
      </c>
      <c r="C27" t="str">
        <f t="shared" si="0"/>
        <v>Jean</v>
      </c>
      <c r="D27" t="str">
        <f t="shared" si="9"/>
        <v>Greta</v>
      </c>
      <c r="E27" t="s">
        <v>8</v>
      </c>
      <c r="F27" t="s">
        <v>1091</v>
      </c>
      <c r="G27" t="s">
        <v>35</v>
      </c>
      <c r="H27"/>
      <c r="I27"/>
      <c r="J27" t="s">
        <v>88</v>
      </c>
      <c r="K27" t="s">
        <v>1091</v>
      </c>
      <c r="L27" t="str">
        <f t="shared" si="10"/>
        <v>in der Einfahrt</v>
      </c>
      <c r="M27" t="str">
        <f t="shared" si="11"/>
        <v>in der Leipzig</v>
      </c>
      <c r="N27" t="s">
        <v>329</v>
      </c>
      <c r="O27" t="s">
        <v>251</v>
      </c>
      <c r="P27" t="s">
        <v>256</v>
      </c>
      <c r="Q27" t="s">
        <v>362</v>
      </c>
      <c r="R27" t="s">
        <v>1091</v>
      </c>
      <c r="S27" t="s">
        <v>363</v>
      </c>
      <c r="T27"/>
      <c r="U27" t="str">
        <f t="shared" si="1"/>
        <v>Haustürschlüssel</v>
      </c>
      <c r="V27" t="s">
        <v>1091</v>
      </c>
      <c r="W27" t="s">
        <v>258</v>
      </c>
      <c r="X27"/>
      <c r="Y27">
        <v>68</v>
      </c>
      <c r="Z27" t="s">
        <v>526</v>
      </c>
      <c r="AA27" t="s">
        <v>570</v>
      </c>
      <c r="AB27">
        <v>3.4285714289999998</v>
      </c>
      <c r="AC27">
        <v>1.420143205</v>
      </c>
      <c r="AD27">
        <v>4</v>
      </c>
      <c r="AE27" s="6" t="s">
        <v>570</v>
      </c>
      <c r="AF27" s="12" t="s">
        <v>518</v>
      </c>
      <c r="AG27" s="8" t="s">
        <v>599</v>
      </c>
      <c r="AH27" s="7">
        <v>4610000000</v>
      </c>
      <c r="AI27" s="7" t="s">
        <v>599</v>
      </c>
      <c r="AJ27">
        <v>117</v>
      </c>
      <c r="AK27" t="s">
        <v>595</v>
      </c>
      <c r="AL27" t="s">
        <v>331</v>
      </c>
      <c r="AM27">
        <v>6.7428571430000002</v>
      </c>
      <c r="AN27">
        <v>0.56061191099999996</v>
      </c>
      <c r="AO27">
        <v>7</v>
      </c>
      <c r="AP27" s="6" t="s">
        <v>331</v>
      </c>
      <c r="AQ27" s="13" t="s">
        <v>855</v>
      </c>
      <c r="AR27" s="8" t="s">
        <v>599</v>
      </c>
      <c r="AS27" s="10" t="s">
        <v>599</v>
      </c>
      <c r="AT27" s="7" t="s">
        <v>599</v>
      </c>
      <c r="AU27" s="7" t="s">
        <v>1093</v>
      </c>
      <c r="AV27" s="7" t="s">
        <v>329</v>
      </c>
      <c r="AW27" s="20"/>
      <c r="AX27" t="str">
        <f t="shared" si="2"/>
        <v>Wer erwacht in der Einfahrt?</v>
      </c>
      <c r="AY27" t="str">
        <f t="shared" si="3"/>
        <v>Was tat Jean?</v>
      </c>
      <c r="AZ27" t="str">
        <f t="shared" si="12"/>
        <v>Wo erwacht Jean?</v>
      </c>
      <c r="BA27" t="str">
        <f t="shared" si="13"/>
        <v>Was hat Jean verloren?</v>
      </c>
      <c r="BB27" t="s">
        <v>288</v>
      </c>
      <c r="BC27" t="str">
        <f t="shared" ref="BC27" si="64">AY27</f>
        <v>Was tat Jean?</v>
      </c>
      <c r="BD27">
        <v>1</v>
      </c>
      <c r="BE27" t="str">
        <f t="shared" si="14"/>
        <v>Was tat Jean?</v>
      </c>
      <c r="BF27" t="str">
        <f t="shared" ref="BF27" si="65">IF(BE27="NA","NA",E27)</f>
        <v>erwacht</v>
      </c>
      <c r="BG27" t="s">
        <v>1108</v>
      </c>
      <c r="BH27" t="s">
        <v>1109</v>
      </c>
      <c r="BI27" s="1">
        <v>1</v>
      </c>
      <c r="BJ27" t="str">
        <f t="shared" si="16"/>
        <v>erwachen</v>
      </c>
      <c r="BK27" t="str">
        <f t="shared" si="17"/>
        <v>aufwachen</v>
      </c>
      <c r="BL27" t="str">
        <f t="shared" si="23"/>
        <v>Wo erwacht Jean?</v>
      </c>
      <c r="BM27" t="str">
        <f t="shared" si="4"/>
        <v/>
      </c>
      <c r="BN27" t="str">
        <f t="shared" si="24"/>
        <v/>
      </c>
      <c r="BO27" t="str">
        <f t="shared" si="5"/>
        <v>Wo erwacht Jean?</v>
      </c>
      <c r="BP27" t="str">
        <f t="shared" si="6"/>
        <v>Was hat Jean verloren?</v>
      </c>
      <c r="BQ27" t="str">
        <f t="shared" si="7"/>
        <v/>
      </c>
      <c r="BR27" t="str">
        <f t="shared" si="18"/>
        <v>Was hat Jean verloren?</v>
      </c>
    </row>
    <row r="28" spans="1:70" s="1" customFormat="1" x14ac:dyDescent="0.35">
      <c r="A28">
        <v>27</v>
      </c>
      <c r="B28" t="str">
        <f t="shared" si="8"/>
        <v>Luca landet in der Notaufnahme Sie hat die schweren Handwerksarbeiten unterschätzt</v>
      </c>
      <c r="C28" t="str">
        <f t="shared" si="0"/>
        <v>Luca</v>
      </c>
      <c r="D28" t="str">
        <f t="shared" si="9"/>
        <v>Lara</v>
      </c>
      <c r="E28" t="s">
        <v>5</v>
      </c>
      <c r="F28" t="s">
        <v>1091</v>
      </c>
      <c r="G28" t="s">
        <v>35</v>
      </c>
      <c r="H28"/>
      <c r="I28"/>
      <c r="J28" t="s">
        <v>174</v>
      </c>
      <c r="K28" t="s">
        <v>1091</v>
      </c>
      <c r="L28" t="str">
        <f t="shared" si="10"/>
        <v>in der Notaufnahme</v>
      </c>
      <c r="M28" t="str">
        <f t="shared" si="11"/>
        <v>in der Leipzig</v>
      </c>
      <c r="N28" t="s">
        <v>329</v>
      </c>
      <c r="O28" t="s">
        <v>251</v>
      </c>
      <c r="P28" t="s">
        <v>255</v>
      </c>
      <c r="Q28" t="s">
        <v>401</v>
      </c>
      <c r="R28" t="s">
        <v>1091</v>
      </c>
      <c r="S28" t="s">
        <v>400</v>
      </c>
      <c r="T28"/>
      <c r="U28" t="str">
        <f t="shared" si="1"/>
        <v>Handwerksarbeiten</v>
      </c>
      <c r="V28" t="s">
        <v>1091</v>
      </c>
      <c r="W28" t="s">
        <v>402</v>
      </c>
      <c r="X28"/>
      <c r="Y28">
        <v>69</v>
      </c>
      <c r="Z28" t="s">
        <v>528</v>
      </c>
      <c r="AA28" t="s">
        <v>570</v>
      </c>
      <c r="AB28">
        <v>3.457142857</v>
      </c>
      <c r="AC28">
        <v>1.5967403769999999</v>
      </c>
      <c r="AD28">
        <v>4</v>
      </c>
      <c r="AE28" s="6" t="s">
        <v>570</v>
      </c>
      <c r="AF28" s="12" t="s">
        <v>518</v>
      </c>
      <c r="AG28" s="8" t="s">
        <v>599</v>
      </c>
      <c r="AH28" s="7">
        <v>2680000000</v>
      </c>
      <c r="AI28" s="7" t="s">
        <v>599</v>
      </c>
      <c r="AJ28">
        <v>118</v>
      </c>
      <c r="AK28" t="s">
        <v>596</v>
      </c>
      <c r="AL28" t="s">
        <v>331</v>
      </c>
      <c r="AM28">
        <v>6.7428571430000002</v>
      </c>
      <c r="AN28">
        <v>0.61082668900000003</v>
      </c>
      <c r="AO28">
        <v>7</v>
      </c>
      <c r="AP28" s="6" t="s">
        <v>331</v>
      </c>
      <c r="AQ28" s="13" t="s">
        <v>855</v>
      </c>
      <c r="AR28" s="8" t="s">
        <v>599</v>
      </c>
      <c r="AS28" s="10" t="s">
        <v>599</v>
      </c>
      <c r="AT28" s="7" t="s">
        <v>599</v>
      </c>
      <c r="AU28" s="7" t="s">
        <v>1093</v>
      </c>
      <c r="AV28" s="7" t="s">
        <v>329</v>
      </c>
      <c r="AW28" s="20"/>
      <c r="AX28" t="str">
        <f t="shared" si="2"/>
        <v>Wer landet in der Notaufnahme?</v>
      </c>
      <c r="AY28" t="str">
        <f t="shared" si="3"/>
        <v>Was tat Luca?</v>
      </c>
      <c r="AZ28" t="str">
        <f t="shared" si="12"/>
        <v>Wo landet Luca?</v>
      </c>
      <c r="BA28" t="str">
        <f t="shared" si="13"/>
        <v>Was hat Luca unterschätzt?</v>
      </c>
      <c r="BB28" t="s">
        <v>327</v>
      </c>
      <c r="BC28" t="str">
        <f t="shared" ref="BC28" si="66">AZ28</f>
        <v>Wo landet Luca?</v>
      </c>
      <c r="BD28">
        <v>2</v>
      </c>
      <c r="BE28" t="str">
        <f t="shared" si="14"/>
        <v>NA</v>
      </c>
      <c r="BF28" t="str">
        <f t="shared" ref="BF28" si="67">IF(BE28="NA","NA",L28)</f>
        <v>NA</v>
      </c>
      <c r="BG28" t="str">
        <f t="shared" si="15"/>
        <v>NA</v>
      </c>
      <c r="BH28" t="s">
        <v>599</v>
      </c>
      <c r="BI28" s="1">
        <v>0</v>
      </c>
      <c r="BJ28" t="str">
        <f t="shared" si="16"/>
        <v>NA</v>
      </c>
      <c r="BK28" t="str">
        <f t="shared" si="17"/>
        <v>NA</v>
      </c>
      <c r="BL28" t="str">
        <f t="shared" si="23"/>
        <v>Wo landet Luca?</v>
      </c>
      <c r="BM28" t="str">
        <f t="shared" si="4"/>
        <v/>
      </c>
      <c r="BN28" t="str">
        <f t="shared" si="24"/>
        <v/>
      </c>
      <c r="BO28" t="str">
        <f t="shared" si="5"/>
        <v>Wo landet Luca?</v>
      </c>
      <c r="BP28" t="str">
        <f t="shared" si="6"/>
        <v>Was hat Luca unterschätzt?</v>
      </c>
      <c r="BQ28" t="str">
        <f t="shared" si="7"/>
        <v/>
      </c>
      <c r="BR28" t="str">
        <f t="shared" si="18"/>
        <v>Was hat Luca unterschätzt?</v>
      </c>
    </row>
    <row r="29" spans="1:70" customFormat="1" x14ac:dyDescent="0.35">
      <c r="A29">
        <v>28</v>
      </c>
      <c r="B29" t="str">
        <f t="shared" si="8"/>
        <v>Sascha posiert auf dem Plakat Sie hat einen tollen Werbedeal bekommen</v>
      </c>
      <c r="C29" t="str">
        <f t="shared" si="0"/>
        <v>Sascha</v>
      </c>
      <c r="D29" t="str">
        <f t="shared" si="9"/>
        <v>Emma</v>
      </c>
      <c r="E29" t="s">
        <v>661</v>
      </c>
      <c r="F29" t="s">
        <v>1091</v>
      </c>
      <c r="G29" t="s">
        <v>33</v>
      </c>
      <c r="J29" t="s">
        <v>182</v>
      </c>
      <c r="K29" t="s">
        <v>1091</v>
      </c>
      <c r="L29" t="str">
        <f t="shared" si="10"/>
        <v>auf dem Plakat</v>
      </c>
      <c r="M29" t="str">
        <f t="shared" si="11"/>
        <v>auf dem Leipzig</v>
      </c>
      <c r="N29" t="s">
        <v>329</v>
      </c>
      <c r="O29" t="s">
        <v>251</v>
      </c>
      <c r="P29" t="s">
        <v>261</v>
      </c>
      <c r="Q29" t="s">
        <v>663</v>
      </c>
      <c r="R29" t="s">
        <v>1091</v>
      </c>
      <c r="S29" t="s">
        <v>662</v>
      </c>
      <c r="U29" t="str">
        <f t="shared" si="1"/>
        <v>Werbedeal</v>
      </c>
      <c r="V29" t="s">
        <v>1091</v>
      </c>
      <c r="W29" t="s">
        <v>620</v>
      </c>
      <c r="Y29">
        <v>70</v>
      </c>
      <c r="Z29" t="s">
        <v>527</v>
      </c>
      <c r="AA29" t="s">
        <v>570</v>
      </c>
      <c r="AB29">
        <v>3.457142857</v>
      </c>
      <c r="AC29">
        <v>1.7036786690000001</v>
      </c>
      <c r="AD29">
        <v>4</v>
      </c>
      <c r="AE29" s="6" t="s">
        <v>570</v>
      </c>
      <c r="AF29" s="12" t="s">
        <v>518</v>
      </c>
      <c r="AG29" s="8" t="s">
        <v>599</v>
      </c>
      <c r="AH29" s="7">
        <v>59600000</v>
      </c>
      <c r="AI29" s="7" t="s">
        <v>599</v>
      </c>
      <c r="AJ29">
        <v>119</v>
      </c>
      <c r="AK29" t="s">
        <v>597</v>
      </c>
      <c r="AL29" t="s">
        <v>331</v>
      </c>
      <c r="AM29">
        <v>6.7428571430000002</v>
      </c>
      <c r="AN29">
        <v>0.88593111999999996</v>
      </c>
      <c r="AO29">
        <v>7</v>
      </c>
      <c r="AP29" s="6" t="s">
        <v>331</v>
      </c>
      <c r="AQ29" s="13" t="s">
        <v>855</v>
      </c>
      <c r="AR29" s="8" t="s">
        <v>599</v>
      </c>
      <c r="AS29" s="10" t="s">
        <v>599</v>
      </c>
      <c r="AT29" s="7" t="s">
        <v>599</v>
      </c>
      <c r="AU29" s="7" t="s">
        <v>1093</v>
      </c>
      <c r="AV29" s="7" t="s">
        <v>329</v>
      </c>
      <c r="AW29" s="20"/>
      <c r="AX29" t="str">
        <f t="shared" si="2"/>
        <v>Wer posiert auf dem Plakat?</v>
      </c>
      <c r="AY29" t="str">
        <f t="shared" si="3"/>
        <v>Was tat Sascha?</v>
      </c>
      <c r="AZ29" t="str">
        <f t="shared" si="12"/>
        <v>Wo posiert Sascha?</v>
      </c>
      <c r="BA29" t="str">
        <f t="shared" si="13"/>
        <v>Was hat Sascha bekommen?</v>
      </c>
      <c r="BB29" s="1" t="s">
        <v>411</v>
      </c>
      <c r="BC29" t="str">
        <f t="shared" ref="BC29" si="68">BA29</f>
        <v>Was hat Sascha bekommen?</v>
      </c>
      <c r="BD29">
        <v>1</v>
      </c>
      <c r="BE29" t="str">
        <f t="shared" si="14"/>
        <v>Was hat Sascha bekommen?</v>
      </c>
      <c r="BF29" t="str">
        <f t="shared" ref="BF29" si="69">IF(BE29="NA","NA",CONCATENATE(P29," ",Q29," ",U29))</f>
        <v>einen tollen Werbedeal</v>
      </c>
      <c r="BG29" t="str">
        <f t="shared" si="15"/>
        <v>einen tollen Werbedeal</v>
      </c>
      <c r="BH29" t="s">
        <v>1112</v>
      </c>
      <c r="BI29" s="1">
        <v>1</v>
      </c>
      <c r="BJ29" t="str">
        <f t="shared" si="16"/>
        <v>einen tollen Werbedeal</v>
      </c>
      <c r="BK29" t="str">
        <f t="shared" si="17"/>
        <v>einen guten Werbedeal</v>
      </c>
      <c r="BL29" t="str">
        <f t="shared" si="23"/>
        <v>Wo posiert Sascha?</v>
      </c>
      <c r="BM29" t="str">
        <f t="shared" si="4"/>
        <v/>
      </c>
      <c r="BN29" t="str">
        <f t="shared" si="24"/>
        <v/>
      </c>
      <c r="BO29" t="str">
        <f t="shared" si="5"/>
        <v>Wo posiert Sascha?</v>
      </c>
      <c r="BP29" t="str">
        <f t="shared" si="6"/>
        <v>Was hat Sascha bekommen?</v>
      </c>
      <c r="BQ29" t="str">
        <f t="shared" si="7"/>
        <v/>
      </c>
      <c r="BR29" t="str">
        <f t="shared" si="18"/>
        <v>Was hat Sascha bekommen?</v>
      </c>
    </row>
    <row r="30" spans="1:70" customFormat="1" x14ac:dyDescent="0.35">
      <c r="A30">
        <v>29</v>
      </c>
      <c r="B30" t="str">
        <f t="shared" si="8"/>
        <v>Mika springt vom Beckenrand Sie möchte den schönen Bademeister beeindrucken</v>
      </c>
      <c r="C30" t="str">
        <f t="shared" si="0"/>
        <v>Mika</v>
      </c>
      <c r="D30" t="str">
        <f t="shared" si="9"/>
        <v>Alina</v>
      </c>
      <c r="E30" t="s">
        <v>21</v>
      </c>
      <c r="F30" t="s">
        <v>1091</v>
      </c>
      <c r="I30" t="s">
        <v>31</v>
      </c>
      <c r="J30" t="s">
        <v>63</v>
      </c>
      <c r="K30" t="s">
        <v>1091</v>
      </c>
      <c r="L30" t="str">
        <f t="shared" si="10"/>
        <v>vom Beckenrand</v>
      </c>
      <c r="M30" t="str">
        <f t="shared" si="11"/>
        <v>vom Leipzig</v>
      </c>
      <c r="N30" t="s">
        <v>329</v>
      </c>
      <c r="O30" t="s">
        <v>271</v>
      </c>
      <c r="P30" t="s">
        <v>256</v>
      </c>
      <c r="Q30" t="s">
        <v>294</v>
      </c>
      <c r="R30" t="s">
        <v>1091</v>
      </c>
      <c r="T30" t="s">
        <v>293</v>
      </c>
      <c r="U30" t="str">
        <f t="shared" si="1"/>
        <v>Bademeister</v>
      </c>
      <c r="V30" t="s">
        <v>1091</v>
      </c>
      <c r="W30" t="s">
        <v>295</v>
      </c>
      <c r="Y30">
        <v>71</v>
      </c>
      <c r="Z30" t="s">
        <v>529</v>
      </c>
      <c r="AA30" t="s">
        <v>570</v>
      </c>
      <c r="AB30">
        <v>3.6571428570000002</v>
      </c>
      <c r="AC30">
        <v>1.2353341330000001</v>
      </c>
      <c r="AD30">
        <v>4</v>
      </c>
      <c r="AE30" s="6" t="s">
        <v>570</v>
      </c>
      <c r="AF30" s="12" t="s">
        <v>518</v>
      </c>
      <c r="AG30" s="8" t="s">
        <v>599</v>
      </c>
      <c r="AH30" s="7">
        <v>1570000000</v>
      </c>
      <c r="AI30" s="7" t="s">
        <v>599</v>
      </c>
      <c r="AJ30">
        <v>120</v>
      </c>
      <c r="AK30" t="s">
        <v>593</v>
      </c>
      <c r="AL30" t="s">
        <v>331</v>
      </c>
      <c r="AM30">
        <v>6.7714285710000004</v>
      </c>
      <c r="AN30">
        <v>0.645605702</v>
      </c>
      <c r="AO30">
        <v>7</v>
      </c>
      <c r="AP30" s="6" t="s">
        <v>331</v>
      </c>
      <c r="AQ30" s="13" t="s">
        <v>855</v>
      </c>
      <c r="AR30" s="8" t="s">
        <v>599</v>
      </c>
      <c r="AS30" s="10" t="s">
        <v>599</v>
      </c>
      <c r="AT30" s="7" t="s">
        <v>599</v>
      </c>
      <c r="AU30" s="7" t="s">
        <v>1093</v>
      </c>
      <c r="AV30" s="7" t="s">
        <v>329</v>
      </c>
      <c r="AW30" s="20"/>
      <c r="AX30" t="str">
        <f t="shared" si="2"/>
        <v>Wer springt vom Beckenrand?</v>
      </c>
      <c r="AY30" t="str">
        <f t="shared" si="3"/>
        <v>Was tat Mika?</v>
      </c>
      <c r="AZ30" t="str">
        <f t="shared" si="12"/>
        <v>Woher springt Mika?</v>
      </c>
      <c r="BA30" t="str">
        <f t="shared" si="13"/>
        <v>Wen möchte Mika beeindrucken?</v>
      </c>
      <c r="BB30" t="s">
        <v>287</v>
      </c>
      <c r="BC30" t="str">
        <f t="shared" ref="BC30" si="70">AX30</f>
        <v>Wer springt vom Beckenrand?</v>
      </c>
      <c r="BD30">
        <v>1</v>
      </c>
      <c r="BE30" t="str">
        <f t="shared" si="14"/>
        <v>Wer springt vom Beckenrand?</v>
      </c>
      <c r="BF30" t="str">
        <f t="shared" ref="BF30" si="71">IF(BE30="NA","NA",C30)</f>
        <v>Mika</v>
      </c>
      <c r="BG30" t="str">
        <f t="shared" si="15"/>
        <v>Mika</v>
      </c>
      <c r="BH30" t="str">
        <f>D30</f>
        <v>Alina</v>
      </c>
      <c r="BI30" s="1">
        <v>1</v>
      </c>
      <c r="BJ30" t="str">
        <f t="shared" si="16"/>
        <v>Mika</v>
      </c>
      <c r="BK30" t="str">
        <f t="shared" si="17"/>
        <v>Alina</v>
      </c>
      <c r="BL30" t="str">
        <f t="shared" si="23"/>
        <v/>
      </c>
      <c r="BM30" t="str">
        <f t="shared" si="4"/>
        <v/>
      </c>
      <c r="BN30" t="str">
        <f t="shared" si="24"/>
        <v>Woher springt Mika?</v>
      </c>
      <c r="BO30" t="str">
        <f t="shared" si="5"/>
        <v>Woher springt Mika?</v>
      </c>
      <c r="BP30" t="str">
        <f t="shared" si="6"/>
        <v/>
      </c>
      <c r="BQ30" t="str">
        <f t="shared" si="7"/>
        <v>Wen möchte Mika beeindrucken?</v>
      </c>
      <c r="BR30" t="str">
        <f t="shared" si="18"/>
        <v>Wen möchte Mika beeindrucken?</v>
      </c>
    </row>
    <row r="31" spans="1:70" customFormat="1" x14ac:dyDescent="0.35">
      <c r="A31">
        <v>30</v>
      </c>
      <c r="B31" t="str">
        <f t="shared" si="8"/>
        <v>Marlin kehrt im Stall Sie muss die aufgetragenen Sozialstunden abarbeiten</v>
      </c>
      <c r="C31" t="str">
        <f t="shared" si="0"/>
        <v>Marlin</v>
      </c>
      <c r="D31" t="str">
        <f t="shared" si="9"/>
        <v>Lea</v>
      </c>
      <c r="E31" t="s">
        <v>760</v>
      </c>
      <c r="F31" t="s">
        <v>1091</v>
      </c>
      <c r="G31" t="s">
        <v>38</v>
      </c>
      <c r="J31" t="s">
        <v>208</v>
      </c>
      <c r="K31" t="s">
        <v>1091</v>
      </c>
      <c r="L31" t="str">
        <f t="shared" si="10"/>
        <v>im Stall</v>
      </c>
      <c r="M31" t="str">
        <f t="shared" si="11"/>
        <v>im Leipzig</v>
      </c>
      <c r="N31" t="s">
        <v>329</v>
      </c>
      <c r="O31" t="s">
        <v>291</v>
      </c>
      <c r="P31" t="s">
        <v>255</v>
      </c>
      <c r="Q31" t="s">
        <v>762</v>
      </c>
      <c r="R31" t="s">
        <v>1091</v>
      </c>
      <c r="S31" t="s">
        <v>761</v>
      </c>
      <c r="U31" t="str">
        <f t="shared" si="1"/>
        <v>Sozialstunden</v>
      </c>
      <c r="V31" t="s">
        <v>1091</v>
      </c>
      <c r="W31" t="s">
        <v>763</v>
      </c>
      <c r="Y31">
        <v>72</v>
      </c>
      <c r="Z31" t="s">
        <v>530</v>
      </c>
      <c r="AA31" t="s">
        <v>570</v>
      </c>
      <c r="AB31">
        <v>3.6571428570000002</v>
      </c>
      <c r="AC31">
        <v>1.2820676580000001</v>
      </c>
      <c r="AD31">
        <v>4</v>
      </c>
      <c r="AE31" s="6" t="s">
        <v>570</v>
      </c>
      <c r="AF31" s="12" t="s">
        <v>518</v>
      </c>
      <c r="AG31" s="8" t="s">
        <v>599</v>
      </c>
      <c r="AH31" s="7">
        <v>109000000</v>
      </c>
      <c r="AI31" s="7" t="s">
        <v>599</v>
      </c>
      <c r="AJ31">
        <v>121</v>
      </c>
      <c r="AK31" t="s">
        <v>594</v>
      </c>
      <c r="AL31" t="s">
        <v>331</v>
      </c>
      <c r="AM31">
        <v>6.7714285710000004</v>
      </c>
      <c r="AN31">
        <v>1.031438581</v>
      </c>
      <c r="AO31">
        <v>7</v>
      </c>
      <c r="AP31" s="6" t="s">
        <v>331</v>
      </c>
      <c r="AQ31" s="13" t="s">
        <v>855</v>
      </c>
      <c r="AR31" s="8" t="s">
        <v>599</v>
      </c>
      <c r="AS31" s="10" t="s">
        <v>599</v>
      </c>
      <c r="AT31" s="7" t="s">
        <v>599</v>
      </c>
      <c r="AU31" s="7" t="s">
        <v>1093</v>
      </c>
      <c r="AV31" s="7" t="s">
        <v>329</v>
      </c>
      <c r="AW31" s="20"/>
      <c r="AX31" t="str">
        <f t="shared" si="2"/>
        <v>Wer kehrt im Stall?</v>
      </c>
      <c r="AY31" t="str">
        <f t="shared" si="3"/>
        <v>Was tat Marlin?</v>
      </c>
      <c r="AZ31" t="str">
        <f t="shared" si="12"/>
        <v>Wo kehrt Marlin?</v>
      </c>
      <c r="BA31" t="str">
        <f t="shared" si="13"/>
        <v>Was muss Marlin abarbeiten?</v>
      </c>
      <c r="BB31" t="s">
        <v>288</v>
      </c>
      <c r="BC31" t="str">
        <f t="shared" ref="BC31" si="72">AY31</f>
        <v>Was tat Marlin?</v>
      </c>
      <c r="BD31">
        <v>4</v>
      </c>
      <c r="BE31" t="str">
        <f t="shared" si="14"/>
        <v>NA</v>
      </c>
      <c r="BF31" t="str">
        <f t="shared" ref="BF31" si="73">IF(BE31="NA","NA",E31)</f>
        <v>NA</v>
      </c>
      <c r="BG31" t="str">
        <f t="shared" si="15"/>
        <v>NA</v>
      </c>
      <c r="BH31" t="s">
        <v>599</v>
      </c>
      <c r="BI31" s="1">
        <v>1</v>
      </c>
      <c r="BJ31" t="str">
        <f t="shared" si="16"/>
        <v>NA</v>
      </c>
      <c r="BK31" t="str">
        <f t="shared" si="17"/>
        <v>NA</v>
      </c>
      <c r="BL31" t="str">
        <f t="shared" si="23"/>
        <v>Wo kehrt Marlin?</v>
      </c>
      <c r="BM31" t="str">
        <f t="shared" si="4"/>
        <v/>
      </c>
      <c r="BN31" t="str">
        <f t="shared" si="24"/>
        <v/>
      </c>
      <c r="BO31" t="str">
        <f t="shared" si="5"/>
        <v>Wo kehrt Marlin?</v>
      </c>
      <c r="BP31" t="str">
        <f t="shared" si="6"/>
        <v>Was muss Marlin abarbeiten?</v>
      </c>
      <c r="BQ31" t="str">
        <f t="shared" si="7"/>
        <v/>
      </c>
      <c r="BR31" t="str">
        <f t="shared" si="18"/>
        <v>Was muss Marlin abarbeiten?</v>
      </c>
    </row>
    <row r="32" spans="1:70" customFormat="1" x14ac:dyDescent="0.35">
      <c r="A32">
        <v>31</v>
      </c>
      <c r="B32" t="str">
        <f t="shared" si="8"/>
        <v>Jona posiert am Klavier Sie möchte das große Publikum beeindrucken</v>
      </c>
      <c r="C32" t="str">
        <f t="shared" si="0"/>
        <v>Jona</v>
      </c>
      <c r="D32" t="str">
        <f t="shared" si="9"/>
        <v>Fabian</v>
      </c>
      <c r="E32" t="s">
        <v>661</v>
      </c>
      <c r="F32" t="s">
        <v>1091</v>
      </c>
      <c r="G32" t="s">
        <v>62</v>
      </c>
      <c r="J32" t="s">
        <v>137</v>
      </c>
      <c r="K32" t="s">
        <v>1091</v>
      </c>
      <c r="L32" t="str">
        <f t="shared" si="10"/>
        <v>am Klavier</v>
      </c>
      <c r="M32" t="str">
        <f t="shared" si="11"/>
        <v>am Leipzig</v>
      </c>
      <c r="N32" t="s">
        <v>329</v>
      </c>
      <c r="O32" t="s">
        <v>271</v>
      </c>
      <c r="P32" t="s">
        <v>276</v>
      </c>
      <c r="Q32" t="s">
        <v>622</v>
      </c>
      <c r="R32" t="s">
        <v>1091</v>
      </c>
      <c r="T32" t="s">
        <v>781</v>
      </c>
      <c r="U32" t="str">
        <f t="shared" si="1"/>
        <v>Publikum</v>
      </c>
      <c r="V32" t="s">
        <v>1091</v>
      </c>
      <c r="W32" t="s">
        <v>295</v>
      </c>
      <c r="Y32">
        <v>73</v>
      </c>
      <c r="Z32" t="s">
        <v>531</v>
      </c>
      <c r="AA32" t="s">
        <v>570</v>
      </c>
      <c r="AB32">
        <v>3.8</v>
      </c>
      <c r="AC32">
        <v>1.9372509330000001</v>
      </c>
      <c r="AD32">
        <v>4</v>
      </c>
      <c r="AE32" s="6" t="s">
        <v>570</v>
      </c>
      <c r="AF32" s="12" t="s">
        <v>518</v>
      </c>
      <c r="AG32" s="8" t="s">
        <v>599</v>
      </c>
      <c r="AH32" s="7">
        <v>49600000</v>
      </c>
      <c r="AI32" s="7" t="s">
        <v>599</v>
      </c>
      <c r="AJ32">
        <v>23</v>
      </c>
      <c r="AK32" t="s">
        <v>566</v>
      </c>
      <c r="AL32" t="s">
        <v>332</v>
      </c>
      <c r="AM32">
        <v>1.2571428570000001</v>
      </c>
      <c r="AN32">
        <v>0.70054000800000005</v>
      </c>
      <c r="AO32">
        <v>1</v>
      </c>
      <c r="AP32" s="6" t="s">
        <v>332</v>
      </c>
      <c r="AQ32" s="13" t="s">
        <v>855</v>
      </c>
      <c r="AR32" s="8" t="s">
        <v>599</v>
      </c>
      <c r="AS32" s="10" t="s">
        <v>599</v>
      </c>
      <c r="AT32" s="7" t="s">
        <v>599</v>
      </c>
      <c r="AU32" s="7" t="s">
        <v>1093</v>
      </c>
      <c r="AV32" s="7" t="s">
        <v>329</v>
      </c>
      <c r="AW32" s="20"/>
      <c r="AX32" t="str">
        <f t="shared" si="2"/>
        <v>Wer posiert am Klavier?</v>
      </c>
      <c r="AY32" t="str">
        <f t="shared" si="3"/>
        <v>Was tat Jona?</v>
      </c>
      <c r="AZ32" t="str">
        <f t="shared" si="12"/>
        <v>Wo posiert Jona?</v>
      </c>
      <c r="BA32" t="str">
        <f t="shared" si="13"/>
        <v>Wen möchte Jona beeindrucken?</v>
      </c>
      <c r="BB32" t="s">
        <v>327</v>
      </c>
      <c r="BC32" t="str">
        <f t="shared" ref="BC32" si="74">AZ32</f>
        <v>Wo posiert Jona?</v>
      </c>
      <c r="BD32">
        <v>1</v>
      </c>
      <c r="BE32" t="str">
        <f t="shared" si="14"/>
        <v>Wo posiert Jona?</v>
      </c>
      <c r="BF32" t="str">
        <f t="shared" ref="BF32" si="75">IF(BE32="NA","NA",L32)</f>
        <v>am Klavier</v>
      </c>
      <c r="BG32" t="str">
        <f t="shared" si="15"/>
        <v>am Klavier</v>
      </c>
      <c r="BH32" t="s">
        <v>1110</v>
      </c>
      <c r="BI32" s="1">
        <v>1</v>
      </c>
      <c r="BJ32" t="str">
        <f t="shared" si="16"/>
        <v>am Klavier</v>
      </c>
      <c r="BK32" t="str">
        <f t="shared" si="17"/>
        <v>am Flügel</v>
      </c>
      <c r="BL32" t="str">
        <f t="shared" si="23"/>
        <v>Wo posiert Jona?</v>
      </c>
      <c r="BM32" t="str">
        <f t="shared" si="4"/>
        <v/>
      </c>
      <c r="BN32" t="str">
        <f t="shared" si="24"/>
        <v/>
      </c>
      <c r="BO32" t="str">
        <f t="shared" si="5"/>
        <v>Wo posiert Jona?</v>
      </c>
      <c r="BP32" t="str">
        <f t="shared" si="6"/>
        <v/>
      </c>
      <c r="BQ32" t="str">
        <f t="shared" si="7"/>
        <v>Wen möchte Jona beeindrucken?</v>
      </c>
      <c r="BR32" t="str">
        <f t="shared" si="18"/>
        <v>Wen möchte Jona beeindrucken?</v>
      </c>
    </row>
    <row r="33" spans="1:70" customFormat="1" x14ac:dyDescent="0.35">
      <c r="A33">
        <v>32</v>
      </c>
      <c r="B33" t="str">
        <f t="shared" si="8"/>
        <v>Quinn kommt vom Kongress Sie hat die alljährliche Zusammenkunft genossen</v>
      </c>
      <c r="C33" t="str">
        <f t="shared" si="0"/>
        <v>Quinn</v>
      </c>
      <c r="D33" t="str">
        <f t="shared" si="9"/>
        <v>Benjamin</v>
      </c>
      <c r="E33" t="s">
        <v>3</v>
      </c>
      <c r="F33" t="s">
        <v>1091</v>
      </c>
      <c r="I33" t="s">
        <v>31</v>
      </c>
      <c r="J33" t="s">
        <v>142</v>
      </c>
      <c r="K33" t="s">
        <v>1091</v>
      </c>
      <c r="L33" t="str">
        <f t="shared" si="10"/>
        <v>vom Kongress</v>
      </c>
      <c r="M33" t="str">
        <f t="shared" si="11"/>
        <v>vom Leipzig</v>
      </c>
      <c r="N33" t="s">
        <v>329</v>
      </c>
      <c r="O33" t="s">
        <v>251</v>
      </c>
      <c r="P33" t="s">
        <v>255</v>
      </c>
      <c r="Q33" t="s">
        <v>653</v>
      </c>
      <c r="R33" t="s">
        <v>1091</v>
      </c>
      <c r="S33" t="s">
        <v>654</v>
      </c>
      <c r="U33" t="str">
        <f t="shared" si="1"/>
        <v>Zusammenkunft</v>
      </c>
      <c r="V33" t="s">
        <v>1091</v>
      </c>
      <c r="W33" t="s">
        <v>303</v>
      </c>
      <c r="Y33">
        <v>74</v>
      </c>
      <c r="Z33" t="s">
        <v>532</v>
      </c>
      <c r="AA33" t="s">
        <v>570</v>
      </c>
      <c r="AB33">
        <v>3.8285714290000001</v>
      </c>
      <c r="AC33">
        <v>1.5993696239999999</v>
      </c>
      <c r="AD33">
        <v>4</v>
      </c>
      <c r="AE33" s="6" t="s">
        <v>570</v>
      </c>
      <c r="AF33" s="12" t="s">
        <v>518</v>
      </c>
      <c r="AG33" s="8" t="s">
        <v>599</v>
      </c>
      <c r="AH33" s="7">
        <v>2290000000</v>
      </c>
      <c r="AI33" s="7" t="s">
        <v>599</v>
      </c>
      <c r="AJ33">
        <v>24</v>
      </c>
      <c r="AK33" t="s">
        <v>567</v>
      </c>
      <c r="AL33" t="s">
        <v>332</v>
      </c>
      <c r="AM33">
        <v>1.2571428570000001</v>
      </c>
      <c r="AN33">
        <v>0.91853006400000003</v>
      </c>
      <c r="AO33">
        <v>1</v>
      </c>
      <c r="AP33" s="6" t="s">
        <v>332</v>
      </c>
      <c r="AQ33" s="13" t="s">
        <v>855</v>
      </c>
      <c r="AR33" s="8" t="s">
        <v>599</v>
      </c>
      <c r="AS33" s="10" t="s">
        <v>599</v>
      </c>
      <c r="AT33" s="7" t="s">
        <v>599</v>
      </c>
      <c r="AU33" s="7" t="s">
        <v>1093</v>
      </c>
      <c r="AV33" s="7" t="s">
        <v>329</v>
      </c>
      <c r="AW33" s="20"/>
      <c r="AX33" t="str">
        <f t="shared" si="2"/>
        <v>Wer kommt vom Kongress?</v>
      </c>
      <c r="AY33" t="str">
        <f t="shared" si="3"/>
        <v>Was tat Quinn?</v>
      </c>
      <c r="AZ33" t="str">
        <f t="shared" si="12"/>
        <v>Woher kommt Quinn?</v>
      </c>
      <c r="BA33" t="str">
        <f t="shared" si="13"/>
        <v>Was hat Quinn genossen?</v>
      </c>
      <c r="BB33" s="1" t="s">
        <v>411</v>
      </c>
      <c r="BC33" t="str">
        <f t="shared" ref="BC33" si="76">BA33</f>
        <v>Was hat Quinn genossen?</v>
      </c>
      <c r="BD33">
        <v>3</v>
      </c>
      <c r="BE33" t="str">
        <f t="shared" si="14"/>
        <v>NA</v>
      </c>
      <c r="BF33" t="str">
        <f t="shared" ref="BF33" si="77">IF(BE33="NA","NA",CONCATENATE(P33," ",Q33," ",U33))</f>
        <v>NA</v>
      </c>
      <c r="BG33" t="str">
        <f t="shared" si="15"/>
        <v>NA</v>
      </c>
      <c r="BH33" t="s">
        <v>599</v>
      </c>
      <c r="BI33" s="1">
        <v>1</v>
      </c>
      <c r="BJ33" t="str">
        <f t="shared" si="16"/>
        <v>NA</v>
      </c>
      <c r="BK33" t="str">
        <f t="shared" si="17"/>
        <v>NA</v>
      </c>
      <c r="BL33" t="str">
        <f t="shared" si="23"/>
        <v/>
      </c>
      <c r="BM33" t="str">
        <f t="shared" si="4"/>
        <v/>
      </c>
      <c r="BN33" t="str">
        <f t="shared" si="24"/>
        <v>Woher kommt Quinn?</v>
      </c>
      <c r="BO33" t="str">
        <f t="shared" si="5"/>
        <v>Woher kommt Quinn?</v>
      </c>
      <c r="BP33" t="str">
        <f t="shared" si="6"/>
        <v>Was hat Quinn genossen?</v>
      </c>
      <c r="BQ33" t="str">
        <f t="shared" si="7"/>
        <v/>
      </c>
      <c r="BR33" t="str">
        <f t="shared" si="18"/>
        <v>Was hat Quinn genossen?</v>
      </c>
    </row>
    <row r="34" spans="1:70" customFormat="1" x14ac:dyDescent="0.35">
      <c r="A34">
        <v>33</v>
      </c>
      <c r="B34" t="str">
        <f t="shared" si="8"/>
        <v>Charlie tanzt auf der Veranstaltung Sie hat eine freundliche Tanzgruppe gefunden</v>
      </c>
      <c r="C34" t="str">
        <f t="shared" ref="C34:C66" si="78">IF(AI34="NA",Z34,CONCATENATE(AI34," ",Z34))</f>
        <v>Charlie</v>
      </c>
      <c r="D34" t="str">
        <f t="shared" si="9"/>
        <v>Hans</v>
      </c>
      <c r="E34" t="s">
        <v>23</v>
      </c>
      <c r="F34" t="s">
        <v>1091</v>
      </c>
      <c r="G34" t="s">
        <v>59</v>
      </c>
      <c r="J34" t="s">
        <v>230</v>
      </c>
      <c r="K34" t="s">
        <v>1091</v>
      </c>
      <c r="L34" t="str">
        <f t="shared" si="10"/>
        <v>auf der Veranstaltung</v>
      </c>
      <c r="M34" t="str">
        <f t="shared" si="11"/>
        <v>auf der Leipzig</v>
      </c>
      <c r="N34" t="s">
        <v>329</v>
      </c>
      <c r="O34" t="s">
        <v>251</v>
      </c>
      <c r="P34" t="s">
        <v>259</v>
      </c>
      <c r="Q34" t="s">
        <v>728</v>
      </c>
      <c r="R34" t="s">
        <v>1091</v>
      </c>
      <c r="T34" t="s">
        <v>729</v>
      </c>
      <c r="U34" t="str">
        <f t="shared" ref="U34:U65" si="79">CONCATENATE(S34,T34)</f>
        <v>Tanzgruppe</v>
      </c>
      <c r="V34" t="s">
        <v>1091</v>
      </c>
      <c r="W34" t="s">
        <v>727</v>
      </c>
      <c r="Y34">
        <v>75</v>
      </c>
      <c r="Z34" t="s">
        <v>533</v>
      </c>
      <c r="AA34" t="s">
        <v>570</v>
      </c>
      <c r="AB34">
        <v>3.9714285710000001</v>
      </c>
      <c r="AC34">
        <v>1.3169866290000001</v>
      </c>
      <c r="AD34">
        <v>4</v>
      </c>
      <c r="AE34" s="6" t="s">
        <v>570</v>
      </c>
      <c r="AF34" s="12" t="s">
        <v>518</v>
      </c>
      <c r="AG34" s="7">
        <v>163</v>
      </c>
      <c r="AH34" s="7">
        <v>2680000000</v>
      </c>
      <c r="AI34" s="7" t="s">
        <v>599</v>
      </c>
      <c r="AJ34">
        <v>25</v>
      </c>
      <c r="AK34" t="s">
        <v>568</v>
      </c>
      <c r="AL34" t="s">
        <v>332</v>
      </c>
      <c r="AM34">
        <v>1.2571428570000001</v>
      </c>
      <c r="AN34">
        <v>1.038745203</v>
      </c>
      <c r="AO34">
        <v>1</v>
      </c>
      <c r="AP34" s="6" t="s">
        <v>332</v>
      </c>
      <c r="AQ34" s="13" t="s">
        <v>855</v>
      </c>
      <c r="AR34" s="8" t="s">
        <v>599</v>
      </c>
      <c r="AS34" s="10" t="s">
        <v>599</v>
      </c>
      <c r="AT34" s="7" t="s">
        <v>599</v>
      </c>
      <c r="AU34" s="7" t="s">
        <v>1093</v>
      </c>
      <c r="AV34" s="7" t="s">
        <v>329</v>
      </c>
      <c r="AW34" s="20"/>
      <c r="AX34" t="str">
        <f t="shared" ref="AX34:AX65" si="80">CONCATENATE("Wer"," ",E34," ",L34,"?")</f>
        <v>Wer tanzt auf der Veranstaltung?</v>
      </c>
      <c r="AY34" t="str">
        <f t="shared" ref="AY34:AY65" si="81">CONCATENATE($AY$1," ","tat", " ",C34,"?")</f>
        <v>Was tat Charlie?</v>
      </c>
      <c r="AZ34" t="str">
        <f t="shared" si="12"/>
        <v>Wo tanzt Charlie?</v>
      </c>
      <c r="BA34" t="str">
        <f t="shared" si="13"/>
        <v>Wen hat Charlie gefunden?</v>
      </c>
      <c r="BB34" t="s">
        <v>287</v>
      </c>
      <c r="BC34" t="str">
        <f t="shared" ref="BC34" si="82">AX34</f>
        <v>Wer tanzt auf der Veranstaltung?</v>
      </c>
      <c r="BD34">
        <v>2</v>
      </c>
      <c r="BE34" t="str">
        <f t="shared" si="14"/>
        <v>NA</v>
      </c>
      <c r="BF34" t="str">
        <f t="shared" ref="BF34" si="83">IF(BE34="NA","NA",C34)</f>
        <v>NA</v>
      </c>
      <c r="BG34" t="str">
        <f t="shared" si="15"/>
        <v>NA</v>
      </c>
      <c r="BH34" t="s">
        <v>599</v>
      </c>
      <c r="BI34" s="1">
        <v>0</v>
      </c>
      <c r="BJ34" t="str">
        <f t="shared" si="16"/>
        <v>NA</v>
      </c>
      <c r="BK34" t="str">
        <f t="shared" si="17"/>
        <v>NA</v>
      </c>
      <c r="BL34" t="str">
        <f t="shared" si="23"/>
        <v>Wo tanzt Charlie?</v>
      </c>
      <c r="BM34" t="str">
        <f t="shared" ref="BM34:BM65" si="84">IF(H34="","",CONCATENATE(H$1," ",E34," ",C34,"?"))</f>
        <v/>
      </c>
      <c r="BN34" t="str">
        <f t="shared" si="24"/>
        <v/>
      </c>
      <c r="BO34" t="str">
        <f t="shared" ref="BO34:BO65" si="85">CONCATENATE(BL34,BM34,BN34)</f>
        <v>Wo tanzt Charlie?</v>
      </c>
      <c r="BP34" t="str">
        <f t="shared" ref="BP34:BP65" si="86">IF(S34="","",CONCATENATE(S$1," ",O34," ",C34," ",W34,"?"))</f>
        <v/>
      </c>
      <c r="BQ34" t="str">
        <f t="shared" ref="BQ34:BQ65" si="87">IF(T34="","",CONCATENATE(T$1," ",O34," ",C34," ",W34,"?"))</f>
        <v>Wen hat Charlie gefunden?</v>
      </c>
      <c r="BR34" t="str">
        <f t="shared" si="18"/>
        <v>Wen hat Charlie gefunden?</v>
      </c>
    </row>
    <row r="35" spans="1:70" customFormat="1" x14ac:dyDescent="0.35">
      <c r="A35">
        <v>34</v>
      </c>
      <c r="B35" t="str">
        <f t="shared" si="8"/>
        <v>Marian schwimmt im Zoo Sie möchte den jungen Orca retten</v>
      </c>
      <c r="C35" t="str">
        <f t="shared" si="78"/>
        <v>Marian</v>
      </c>
      <c r="D35" t="str">
        <f t="shared" si="9"/>
        <v>Philipp</v>
      </c>
      <c r="E35" t="s">
        <v>19</v>
      </c>
      <c r="F35" t="s">
        <v>1091</v>
      </c>
      <c r="G35" t="s">
        <v>38</v>
      </c>
      <c r="J35" t="s">
        <v>249</v>
      </c>
      <c r="K35" t="s">
        <v>1091</v>
      </c>
      <c r="L35" t="str">
        <f t="shared" si="10"/>
        <v>im Zoo</v>
      </c>
      <c r="M35" t="str">
        <f t="shared" si="11"/>
        <v>im Leipzig</v>
      </c>
      <c r="N35" t="s">
        <v>329</v>
      </c>
      <c r="O35" t="s">
        <v>271</v>
      </c>
      <c r="P35" t="s">
        <v>256</v>
      </c>
      <c r="Q35" t="s">
        <v>867</v>
      </c>
      <c r="R35" t="s">
        <v>1091</v>
      </c>
      <c r="T35" t="s">
        <v>372</v>
      </c>
      <c r="U35" t="str">
        <f t="shared" si="79"/>
        <v>Orca</v>
      </c>
      <c r="V35" t="s">
        <v>1091</v>
      </c>
      <c r="W35" t="s">
        <v>373</v>
      </c>
      <c r="Y35">
        <v>76</v>
      </c>
      <c r="Z35" t="s">
        <v>535</v>
      </c>
      <c r="AA35" t="s">
        <v>570</v>
      </c>
      <c r="AB35">
        <v>4.0571428569999997</v>
      </c>
      <c r="AC35">
        <v>2.0138178130000002</v>
      </c>
      <c r="AD35">
        <v>4</v>
      </c>
      <c r="AE35" s="6" t="s">
        <v>570</v>
      </c>
      <c r="AF35" s="12" t="s">
        <v>518</v>
      </c>
      <c r="AG35" s="8" t="s">
        <v>599</v>
      </c>
      <c r="AH35" s="15" t="s">
        <v>857</v>
      </c>
      <c r="AI35" s="7" t="s">
        <v>599</v>
      </c>
      <c r="AJ35">
        <v>26</v>
      </c>
      <c r="AK35" t="s">
        <v>569</v>
      </c>
      <c r="AL35" t="s">
        <v>332</v>
      </c>
      <c r="AM35">
        <v>1.2571428570000001</v>
      </c>
      <c r="AN35">
        <v>1.0666841739999999</v>
      </c>
      <c r="AO35">
        <v>1</v>
      </c>
      <c r="AP35" s="6" t="s">
        <v>332</v>
      </c>
      <c r="AQ35" s="13" t="s">
        <v>855</v>
      </c>
      <c r="AR35" s="8" t="s">
        <v>599</v>
      </c>
      <c r="AS35" s="10" t="s">
        <v>599</v>
      </c>
      <c r="AT35" s="7" t="s">
        <v>599</v>
      </c>
      <c r="AU35" s="7" t="s">
        <v>1093</v>
      </c>
      <c r="AV35" s="7" t="s">
        <v>329</v>
      </c>
      <c r="AW35" s="20"/>
      <c r="AX35" t="str">
        <f t="shared" si="80"/>
        <v>Wer schwimmt im Zoo?</v>
      </c>
      <c r="AY35" t="str">
        <f t="shared" si="81"/>
        <v>Was tat Marian?</v>
      </c>
      <c r="AZ35" t="str">
        <f t="shared" si="12"/>
        <v>Wo schwimmt Marian?</v>
      </c>
      <c r="BA35" t="str">
        <f t="shared" si="13"/>
        <v>Wen möchte Marian retten?</v>
      </c>
      <c r="BB35" t="s">
        <v>288</v>
      </c>
      <c r="BC35" t="str">
        <f t="shared" ref="BC35" si="88">AY35</f>
        <v>Was tat Marian?</v>
      </c>
      <c r="BD35">
        <v>3</v>
      </c>
      <c r="BE35" t="str">
        <f t="shared" si="14"/>
        <v>NA</v>
      </c>
      <c r="BF35" t="str">
        <f t="shared" ref="BF35" si="89">IF(BE35="NA","NA",E35)</f>
        <v>NA</v>
      </c>
      <c r="BG35" t="str">
        <f t="shared" si="15"/>
        <v>NA</v>
      </c>
      <c r="BH35" t="s">
        <v>599</v>
      </c>
      <c r="BI35" s="1">
        <v>0</v>
      </c>
      <c r="BJ35" t="str">
        <f t="shared" si="16"/>
        <v>NA</v>
      </c>
      <c r="BK35" t="str">
        <f t="shared" si="17"/>
        <v>NA</v>
      </c>
      <c r="BL35" t="str">
        <f t="shared" si="23"/>
        <v>Wo schwimmt Marian?</v>
      </c>
      <c r="BM35" t="str">
        <f t="shared" si="84"/>
        <v/>
      </c>
      <c r="BN35" t="str">
        <f t="shared" si="24"/>
        <v/>
      </c>
      <c r="BO35" t="str">
        <f t="shared" si="85"/>
        <v>Wo schwimmt Marian?</v>
      </c>
      <c r="BP35" t="str">
        <f t="shared" si="86"/>
        <v/>
      </c>
      <c r="BQ35" t="str">
        <f t="shared" si="87"/>
        <v>Wen möchte Marian retten?</v>
      </c>
      <c r="BR35" t="str">
        <f t="shared" si="18"/>
        <v>Wen möchte Marian retten?</v>
      </c>
    </row>
    <row r="36" spans="1:70" customFormat="1" x14ac:dyDescent="0.35">
      <c r="A36">
        <v>35</v>
      </c>
      <c r="B36" t="str">
        <f t="shared" si="8"/>
        <v>Jamie liegt vor dem Fernseher Sie hat ein neues Trainingsprogram angefangen</v>
      </c>
      <c r="C36" t="str">
        <f t="shared" si="78"/>
        <v>Jamie</v>
      </c>
      <c r="D36" t="str">
        <f t="shared" si="9"/>
        <v>Daniel</v>
      </c>
      <c r="E36" t="s">
        <v>658</v>
      </c>
      <c r="F36" t="s">
        <v>1091</v>
      </c>
      <c r="G36" t="s">
        <v>100</v>
      </c>
      <c r="J36" t="s">
        <v>101</v>
      </c>
      <c r="K36" t="s">
        <v>1091</v>
      </c>
      <c r="L36" t="str">
        <f t="shared" si="10"/>
        <v>vor dem Fernseher</v>
      </c>
      <c r="M36" t="str">
        <f t="shared" si="11"/>
        <v>vor dem Leipzig</v>
      </c>
      <c r="N36" t="s">
        <v>329</v>
      </c>
      <c r="O36" t="s">
        <v>251</v>
      </c>
      <c r="P36" t="s">
        <v>253</v>
      </c>
      <c r="Q36" t="s">
        <v>340</v>
      </c>
      <c r="R36" t="s">
        <v>1091</v>
      </c>
      <c r="S36" t="s">
        <v>697</v>
      </c>
      <c r="U36" t="str">
        <f t="shared" si="79"/>
        <v>Trainingsprogram</v>
      </c>
      <c r="V36" t="s">
        <v>1091</v>
      </c>
      <c r="W36" t="s">
        <v>698</v>
      </c>
      <c r="Y36">
        <v>77</v>
      </c>
      <c r="Z36" t="s">
        <v>534</v>
      </c>
      <c r="AA36" t="s">
        <v>570</v>
      </c>
      <c r="AB36">
        <v>4.1142857140000002</v>
      </c>
      <c r="AC36">
        <v>1.0224373579999999</v>
      </c>
      <c r="AD36">
        <v>4</v>
      </c>
      <c r="AE36" s="6" t="s">
        <v>570</v>
      </c>
      <c r="AF36" s="12" t="s">
        <v>518</v>
      </c>
      <c r="AG36" s="8" t="s">
        <v>599</v>
      </c>
      <c r="AH36" s="7">
        <v>2900000000</v>
      </c>
      <c r="AI36" s="7" t="s">
        <v>599</v>
      </c>
      <c r="AJ36">
        <v>27</v>
      </c>
      <c r="AK36" t="s">
        <v>789</v>
      </c>
      <c r="AL36" t="s">
        <v>332</v>
      </c>
      <c r="AM36">
        <v>1.2857142859999999</v>
      </c>
      <c r="AN36">
        <v>0.62173517</v>
      </c>
      <c r="AO36">
        <v>1</v>
      </c>
      <c r="AP36" s="6" t="s">
        <v>332</v>
      </c>
      <c r="AQ36" s="13" t="s">
        <v>855</v>
      </c>
      <c r="AR36" s="8" t="s">
        <v>599</v>
      </c>
      <c r="AS36" s="10" t="s">
        <v>599</v>
      </c>
      <c r="AT36" s="7" t="s">
        <v>599</v>
      </c>
      <c r="AU36" s="7" t="s">
        <v>1093</v>
      </c>
      <c r="AV36" s="7" t="s">
        <v>329</v>
      </c>
      <c r="AW36" s="20"/>
      <c r="AX36" t="str">
        <f t="shared" si="80"/>
        <v>Wer liegt vor dem Fernseher?</v>
      </c>
      <c r="AY36" t="str">
        <f t="shared" si="81"/>
        <v>Was tat Jamie?</v>
      </c>
      <c r="AZ36" t="str">
        <f t="shared" si="12"/>
        <v>Wo liegt Jamie?</v>
      </c>
      <c r="BA36" t="str">
        <f t="shared" si="13"/>
        <v>Was hat Jamie angefangen?</v>
      </c>
      <c r="BB36" t="s">
        <v>327</v>
      </c>
      <c r="BC36" t="str">
        <f t="shared" ref="BC36" si="90">AZ36</f>
        <v>Wo liegt Jamie?</v>
      </c>
      <c r="BD36">
        <v>1</v>
      </c>
      <c r="BE36" t="str">
        <f t="shared" si="14"/>
        <v>Wo liegt Jamie?</v>
      </c>
      <c r="BF36" t="str">
        <f t="shared" ref="BF36" si="91">IF(BE36="NA","NA",L36)</f>
        <v>vor dem Fernseher</v>
      </c>
      <c r="BG36" t="str">
        <f t="shared" si="15"/>
        <v>vor dem Fernseher</v>
      </c>
      <c r="BH36" t="s">
        <v>1111</v>
      </c>
      <c r="BI36" s="1">
        <v>1</v>
      </c>
      <c r="BJ36" t="str">
        <f t="shared" si="16"/>
        <v>vor dem Fernseher</v>
      </c>
      <c r="BK36" t="str">
        <f t="shared" si="17"/>
        <v>neben dem Fernseher</v>
      </c>
      <c r="BL36" t="str">
        <f t="shared" si="23"/>
        <v>Wo liegt Jamie?</v>
      </c>
      <c r="BM36" t="str">
        <f t="shared" si="84"/>
        <v/>
      </c>
      <c r="BN36" t="str">
        <f t="shared" si="24"/>
        <v/>
      </c>
      <c r="BO36" t="str">
        <f t="shared" si="85"/>
        <v>Wo liegt Jamie?</v>
      </c>
      <c r="BP36" t="str">
        <f t="shared" si="86"/>
        <v>Was hat Jamie angefangen?</v>
      </c>
      <c r="BQ36" t="str">
        <f t="shared" si="87"/>
        <v/>
      </c>
      <c r="BR36" t="str">
        <f t="shared" si="18"/>
        <v>Was hat Jamie angefangen?</v>
      </c>
    </row>
    <row r="37" spans="1:70" customFormat="1" x14ac:dyDescent="0.35">
      <c r="A37">
        <v>36</v>
      </c>
      <c r="B37" t="str">
        <f t="shared" si="8"/>
        <v>Maxime tüftelt am Schließfach Sie hat die wichtige Zahlenkombination vergessen</v>
      </c>
      <c r="C37" t="str">
        <f t="shared" si="78"/>
        <v>Maxime</v>
      </c>
      <c r="D37" t="str">
        <f t="shared" si="9"/>
        <v>Michael</v>
      </c>
      <c r="E37" t="s">
        <v>388</v>
      </c>
      <c r="F37" t="s">
        <v>1091</v>
      </c>
      <c r="G37" t="s">
        <v>62</v>
      </c>
      <c r="J37" t="s">
        <v>198</v>
      </c>
      <c r="K37" t="s">
        <v>1091</v>
      </c>
      <c r="L37" t="str">
        <f t="shared" si="10"/>
        <v>am Schließfach</v>
      </c>
      <c r="M37" t="str">
        <f t="shared" si="11"/>
        <v>am Leipzig</v>
      </c>
      <c r="N37" t="s">
        <v>329</v>
      </c>
      <c r="O37" t="s">
        <v>251</v>
      </c>
      <c r="P37" t="s">
        <v>255</v>
      </c>
      <c r="Q37" t="s">
        <v>260</v>
      </c>
      <c r="R37" t="s">
        <v>1091</v>
      </c>
      <c r="S37" t="s">
        <v>389</v>
      </c>
      <c r="U37" t="str">
        <f t="shared" si="79"/>
        <v>Zahlenkombination</v>
      </c>
      <c r="V37" t="s">
        <v>1091</v>
      </c>
      <c r="W37" t="s">
        <v>267</v>
      </c>
      <c r="Y37">
        <v>78</v>
      </c>
      <c r="Z37" t="s">
        <v>536</v>
      </c>
      <c r="AA37" t="s">
        <v>570</v>
      </c>
      <c r="AB37">
        <v>4.2285714289999996</v>
      </c>
      <c r="AC37">
        <v>1.6818357319999999</v>
      </c>
      <c r="AD37">
        <v>4</v>
      </c>
      <c r="AE37" s="6" t="s">
        <v>570</v>
      </c>
      <c r="AF37" s="12" t="s">
        <v>518</v>
      </c>
      <c r="AG37" s="8" t="s">
        <v>599</v>
      </c>
      <c r="AH37" s="7">
        <v>753000000</v>
      </c>
      <c r="AI37" s="7" t="s">
        <v>599</v>
      </c>
      <c r="AJ37">
        <v>28</v>
      </c>
      <c r="AK37" t="s">
        <v>790</v>
      </c>
      <c r="AL37" t="s">
        <v>332</v>
      </c>
      <c r="AM37">
        <v>1.3142857139999999</v>
      </c>
      <c r="AN37">
        <v>0.67612340400000004</v>
      </c>
      <c r="AO37">
        <v>1</v>
      </c>
      <c r="AP37" s="6" t="s">
        <v>332</v>
      </c>
      <c r="AQ37" s="13" t="s">
        <v>855</v>
      </c>
      <c r="AR37" s="8" t="s">
        <v>599</v>
      </c>
      <c r="AS37" s="10" t="s">
        <v>599</v>
      </c>
      <c r="AT37" s="7" t="s">
        <v>599</v>
      </c>
      <c r="AU37" s="7" t="s">
        <v>1093</v>
      </c>
      <c r="AV37" s="7" t="s">
        <v>329</v>
      </c>
      <c r="AW37" s="20"/>
      <c r="AX37" t="str">
        <f t="shared" si="80"/>
        <v>Wer tüftelt am Schließfach?</v>
      </c>
      <c r="AY37" t="str">
        <f t="shared" si="81"/>
        <v>Was tat Maxime?</v>
      </c>
      <c r="AZ37" t="str">
        <f t="shared" si="12"/>
        <v>Wo tüftelt Maxime?</v>
      </c>
      <c r="BA37" t="str">
        <f t="shared" si="13"/>
        <v>Was hat Maxime vergessen?</v>
      </c>
      <c r="BB37" s="1" t="s">
        <v>411</v>
      </c>
      <c r="BC37" t="str">
        <f t="shared" ref="BC37" si="92">BA37</f>
        <v>Was hat Maxime vergessen?</v>
      </c>
      <c r="BD37">
        <v>2</v>
      </c>
      <c r="BE37" t="str">
        <f t="shared" si="14"/>
        <v>NA</v>
      </c>
      <c r="BF37" t="str">
        <f t="shared" ref="BF37" si="93">IF(BE37="NA","NA",CONCATENATE(P37," ",Q37," ",U37))</f>
        <v>NA</v>
      </c>
      <c r="BG37" t="str">
        <f t="shared" si="15"/>
        <v>NA</v>
      </c>
      <c r="BH37" t="s">
        <v>599</v>
      </c>
      <c r="BI37" s="1">
        <v>0</v>
      </c>
      <c r="BJ37" t="str">
        <f t="shared" si="16"/>
        <v>NA</v>
      </c>
      <c r="BK37" t="str">
        <f t="shared" si="17"/>
        <v>NA</v>
      </c>
      <c r="BL37" t="str">
        <f t="shared" si="23"/>
        <v>Wo tüftelt Maxime?</v>
      </c>
      <c r="BM37" t="str">
        <f t="shared" si="84"/>
        <v/>
      </c>
      <c r="BN37" t="str">
        <f t="shared" si="24"/>
        <v/>
      </c>
      <c r="BO37" t="str">
        <f t="shared" si="85"/>
        <v>Wo tüftelt Maxime?</v>
      </c>
      <c r="BP37" t="str">
        <f t="shared" si="86"/>
        <v>Was hat Maxime vergessen?</v>
      </c>
      <c r="BQ37" t="str">
        <f t="shared" si="87"/>
        <v/>
      </c>
      <c r="BR37" t="str">
        <f t="shared" si="18"/>
        <v>Was hat Maxime vergessen?</v>
      </c>
    </row>
    <row r="38" spans="1:70" customFormat="1" x14ac:dyDescent="0.35">
      <c r="A38">
        <v>37</v>
      </c>
      <c r="B38" t="str">
        <f t="shared" si="8"/>
        <v>Romy joggt zum PKW Sie hat einen wichtigen Termin vergessen</v>
      </c>
      <c r="C38" t="str">
        <f t="shared" si="78"/>
        <v>Romy</v>
      </c>
      <c r="D38" t="str">
        <f t="shared" si="9"/>
        <v>Timo</v>
      </c>
      <c r="E38" t="s">
        <v>1</v>
      </c>
      <c r="F38" t="s">
        <v>1091</v>
      </c>
      <c r="H38" t="s">
        <v>30</v>
      </c>
      <c r="J38" t="s">
        <v>181</v>
      </c>
      <c r="K38" t="s">
        <v>1091</v>
      </c>
      <c r="L38" t="str">
        <f t="shared" si="10"/>
        <v>zum PKW</v>
      </c>
      <c r="M38" t="str">
        <f t="shared" si="11"/>
        <v>zum Leipzig</v>
      </c>
      <c r="N38" t="s">
        <v>329</v>
      </c>
      <c r="O38" t="s">
        <v>251</v>
      </c>
      <c r="P38" t="s">
        <v>261</v>
      </c>
      <c r="Q38" t="s">
        <v>290</v>
      </c>
      <c r="R38" t="s">
        <v>1091</v>
      </c>
      <c r="S38" t="s">
        <v>393</v>
      </c>
      <c r="U38" t="str">
        <f t="shared" si="79"/>
        <v>Termin</v>
      </c>
      <c r="V38" t="s">
        <v>1091</v>
      </c>
      <c r="W38" t="s">
        <v>267</v>
      </c>
      <c r="Y38">
        <v>79</v>
      </c>
      <c r="Z38" t="s">
        <v>537</v>
      </c>
      <c r="AA38" t="s">
        <v>331</v>
      </c>
      <c r="AB38">
        <v>4.7142857139999998</v>
      </c>
      <c r="AC38">
        <v>1.600945099</v>
      </c>
      <c r="AD38">
        <v>4</v>
      </c>
      <c r="AE38" s="6" t="s">
        <v>570</v>
      </c>
      <c r="AF38" s="12" t="s">
        <v>518</v>
      </c>
      <c r="AG38" s="8" t="s">
        <v>599</v>
      </c>
      <c r="AH38" s="7">
        <v>60300000</v>
      </c>
      <c r="AI38" s="7" t="s">
        <v>599</v>
      </c>
      <c r="AJ38">
        <v>29</v>
      </c>
      <c r="AK38" t="s">
        <v>791</v>
      </c>
      <c r="AL38" t="s">
        <v>332</v>
      </c>
      <c r="AM38">
        <v>1.342857143</v>
      </c>
      <c r="AN38">
        <v>0.76477052099999998</v>
      </c>
      <c r="AO38">
        <v>1</v>
      </c>
      <c r="AP38" s="6" t="s">
        <v>332</v>
      </c>
      <c r="AQ38" s="13" t="s">
        <v>855</v>
      </c>
      <c r="AR38" s="8" t="s">
        <v>599</v>
      </c>
      <c r="AS38" s="10" t="s">
        <v>599</v>
      </c>
      <c r="AT38" s="7" t="s">
        <v>599</v>
      </c>
      <c r="AU38" s="7" t="s">
        <v>1093</v>
      </c>
      <c r="AV38" s="7" t="s">
        <v>329</v>
      </c>
      <c r="AW38" s="20"/>
      <c r="AX38" t="str">
        <f t="shared" si="80"/>
        <v>Wer joggt zum PKW?</v>
      </c>
      <c r="AY38" t="str">
        <f t="shared" si="81"/>
        <v>Was tat Romy?</v>
      </c>
      <c r="AZ38" t="str">
        <f t="shared" si="12"/>
        <v>Wohin joggt Romy?</v>
      </c>
      <c r="BA38" t="str">
        <f t="shared" si="13"/>
        <v>Was hat Romy vergessen?</v>
      </c>
      <c r="BB38" t="s">
        <v>287</v>
      </c>
      <c r="BC38" t="str">
        <f t="shared" ref="BC38" si="94">AX38</f>
        <v>Wer joggt zum PKW?</v>
      </c>
      <c r="BD38">
        <v>2</v>
      </c>
      <c r="BE38" t="str">
        <f t="shared" si="14"/>
        <v>NA</v>
      </c>
      <c r="BF38" t="str">
        <f t="shared" ref="BF38" si="95">IF(BE38="NA","NA",C38)</f>
        <v>NA</v>
      </c>
      <c r="BG38" t="str">
        <f t="shared" si="15"/>
        <v>NA</v>
      </c>
      <c r="BH38" t="s">
        <v>599</v>
      </c>
      <c r="BI38" s="1">
        <v>0</v>
      </c>
      <c r="BJ38" t="str">
        <f t="shared" si="16"/>
        <v>NA</v>
      </c>
      <c r="BK38" t="str">
        <f t="shared" si="17"/>
        <v>NA</v>
      </c>
      <c r="BL38" t="str">
        <f t="shared" si="23"/>
        <v/>
      </c>
      <c r="BM38" t="str">
        <f t="shared" si="84"/>
        <v>Wohin joggt Romy?</v>
      </c>
      <c r="BN38" t="str">
        <f t="shared" si="24"/>
        <v/>
      </c>
      <c r="BO38" t="str">
        <f t="shared" si="85"/>
        <v>Wohin joggt Romy?</v>
      </c>
      <c r="BP38" t="str">
        <f t="shared" si="86"/>
        <v>Was hat Romy vergessen?</v>
      </c>
      <c r="BQ38" t="str">
        <f t="shared" si="87"/>
        <v/>
      </c>
      <c r="BR38" t="str">
        <f t="shared" si="18"/>
        <v>Was hat Romy vergessen?</v>
      </c>
    </row>
    <row r="39" spans="1:70" customFormat="1" x14ac:dyDescent="0.35">
      <c r="A39">
        <v>38</v>
      </c>
      <c r="B39" t="str">
        <f t="shared" si="8"/>
        <v>Kim schwimmt zum Boot Sie möchte die einsame Insel verlassen</v>
      </c>
      <c r="C39" t="str">
        <f t="shared" si="78"/>
        <v>Kim</v>
      </c>
      <c r="D39" t="str">
        <f t="shared" si="9"/>
        <v>Karl</v>
      </c>
      <c r="E39" t="s">
        <v>19</v>
      </c>
      <c r="F39" t="s">
        <v>1091</v>
      </c>
      <c r="G39" t="s">
        <v>30</v>
      </c>
      <c r="J39" t="s">
        <v>74</v>
      </c>
      <c r="K39" t="s">
        <v>1091</v>
      </c>
      <c r="L39" t="str">
        <f t="shared" si="10"/>
        <v>zum Boot</v>
      </c>
      <c r="M39" t="str">
        <f t="shared" si="11"/>
        <v>zum Leipzig</v>
      </c>
      <c r="N39" t="s">
        <v>329</v>
      </c>
      <c r="O39" t="s">
        <v>271</v>
      </c>
      <c r="P39" t="s">
        <v>255</v>
      </c>
      <c r="Q39" t="s">
        <v>318</v>
      </c>
      <c r="R39" t="s">
        <v>1091</v>
      </c>
      <c r="S39" t="s">
        <v>319</v>
      </c>
      <c r="U39" t="str">
        <f t="shared" si="79"/>
        <v>Insel</v>
      </c>
      <c r="V39" t="s">
        <v>1091</v>
      </c>
      <c r="W39" t="s">
        <v>320</v>
      </c>
      <c r="Y39">
        <v>80</v>
      </c>
      <c r="Z39" t="s">
        <v>538</v>
      </c>
      <c r="AA39" t="s">
        <v>570</v>
      </c>
      <c r="AB39">
        <v>4.7428571430000002</v>
      </c>
      <c r="AC39">
        <v>1.038745203</v>
      </c>
      <c r="AD39">
        <v>4</v>
      </c>
      <c r="AE39" s="6" t="s">
        <v>570</v>
      </c>
      <c r="AF39" s="12" t="s">
        <v>518</v>
      </c>
      <c r="AG39" s="8" t="s">
        <v>599</v>
      </c>
      <c r="AH39" s="7">
        <v>5070000000</v>
      </c>
      <c r="AI39" s="7" t="s">
        <v>599</v>
      </c>
      <c r="AJ39">
        <v>30</v>
      </c>
      <c r="AK39" t="s">
        <v>792</v>
      </c>
      <c r="AL39" t="s">
        <v>332</v>
      </c>
      <c r="AM39">
        <v>1.342857143</v>
      </c>
      <c r="AN39">
        <v>1.1099246700000001</v>
      </c>
      <c r="AO39">
        <v>1</v>
      </c>
      <c r="AP39" s="6" t="s">
        <v>332</v>
      </c>
      <c r="AQ39" s="13" t="s">
        <v>855</v>
      </c>
      <c r="AR39" s="8" t="s">
        <v>599</v>
      </c>
      <c r="AS39" s="10" t="s">
        <v>599</v>
      </c>
      <c r="AT39" s="7" t="s">
        <v>599</v>
      </c>
      <c r="AU39" s="7" t="s">
        <v>1093</v>
      </c>
      <c r="AV39" s="7" t="s">
        <v>329</v>
      </c>
      <c r="AW39" s="20"/>
      <c r="AX39" t="str">
        <f t="shared" si="80"/>
        <v>Wer schwimmt zum Boot?</v>
      </c>
      <c r="AY39" t="str">
        <f t="shared" si="81"/>
        <v>Was tat Kim?</v>
      </c>
      <c r="AZ39" t="str">
        <f t="shared" si="12"/>
        <v>Wo schwimmt Kim?</v>
      </c>
      <c r="BA39" t="str">
        <f t="shared" si="13"/>
        <v>Was möchte Kim verlassen?</v>
      </c>
      <c r="BB39" t="s">
        <v>288</v>
      </c>
      <c r="BC39" t="str">
        <f t="shared" ref="BC39" si="96">AY39</f>
        <v>Was tat Kim?</v>
      </c>
      <c r="BD39">
        <v>4</v>
      </c>
      <c r="BE39" t="str">
        <f t="shared" si="14"/>
        <v>NA</v>
      </c>
      <c r="BF39" t="str">
        <f t="shared" ref="BF39" si="97">IF(BE39="NA","NA",E39)</f>
        <v>NA</v>
      </c>
      <c r="BG39" t="str">
        <f t="shared" si="15"/>
        <v>NA</v>
      </c>
      <c r="BH39" t="s">
        <v>599</v>
      </c>
      <c r="BI39" s="1">
        <v>0</v>
      </c>
      <c r="BJ39" t="str">
        <f t="shared" si="16"/>
        <v>NA</v>
      </c>
      <c r="BK39" t="str">
        <f t="shared" si="17"/>
        <v>NA</v>
      </c>
      <c r="BL39" t="str">
        <f t="shared" ref="BL39:BL70" si="98">IF(G39="","",CONCATENATE(G$1," ",E39," ",C39,"?"))</f>
        <v>Wo schwimmt Kim?</v>
      </c>
      <c r="BM39" t="str">
        <f t="shared" si="84"/>
        <v/>
      </c>
      <c r="BN39" t="str">
        <f t="shared" ref="BN39:BN70" si="99">IF(I39="","",CONCATENATE(I$1," ",E39," ",C39,"?"))</f>
        <v/>
      </c>
      <c r="BO39" t="str">
        <f t="shared" si="85"/>
        <v>Wo schwimmt Kim?</v>
      </c>
      <c r="BP39" t="str">
        <f t="shared" si="86"/>
        <v>Was möchte Kim verlassen?</v>
      </c>
      <c r="BQ39" t="str">
        <f t="shared" si="87"/>
        <v/>
      </c>
      <c r="BR39" t="str">
        <f t="shared" si="18"/>
        <v>Was möchte Kim verlassen?</v>
      </c>
    </row>
    <row r="40" spans="1:70" customFormat="1" x14ac:dyDescent="0.35">
      <c r="A40">
        <v>39</v>
      </c>
      <c r="B40" t="str">
        <f t="shared" si="8"/>
        <v>Sidney stolpert aus der Kneipe Sie hat das neue Craftbier genossen</v>
      </c>
      <c r="C40" t="str">
        <f t="shared" si="78"/>
        <v>Sidney</v>
      </c>
      <c r="D40" t="str">
        <f t="shared" si="9"/>
        <v>Adrian</v>
      </c>
      <c r="E40" t="s">
        <v>22</v>
      </c>
      <c r="F40" t="s">
        <v>1091</v>
      </c>
      <c r="I40" t="s">
        <v>37</v>
      </c>
      <c r="J40" s="1" t="s">
        <v>141</v>
      </c>
      <c r="K40" t="s">
        <v>1091</v>
      </c>
      <c r="L40" t="str">
        <f t="shared" si="10"/>
        <v>aus der Kneipe</v>
      </c>
      <c r="M40" t="str">
        <f t="shared" si="11"/>
        <v>aus der Leipzig</v>
      </c>
      <c r="N40" t="s">
        <v>329</v>
      </c>
      <c r="O40" t="s">
        <v>251</v>
      </c>
      <c r="P40" t="s">
        <v>276</v>
      </c>
      <c r="Q40" t="s">
        <v>333</v>
      </c>
      <c r="R40" t="s">
        <v>1091</v>
      </c>
      <c r="S40" t="s">
        <v>605</v>
      </c>
      <c r="U40" t="str">
        <f t="shared" si="79"/>
        <v>Craftbier</v>
      </c>
      <c r="V40" t="s">
        <v>1091</v>
      </c>
      <c r="W40" t="s">
        <v>303</v>
      </c>
      <c r="Y40">
        <v>81</v>
      </c>
      <c r="Z40" t="s">
        <v>539</v>
      </c>
      <c r="AA40" t="s">
        <v>570</v>
      </c>
      <c r="AB40">
        <v>4.7428571430000002</v>
      </c>
      <c r="AC40">
        <v>1.421326165</v>
      </c>
      <c r="AD40">
        <v>4</v>
      </c>
      <c r="AE40" s="6" t="s">
        <v>570</v>
      </c>
      <c r="AF40" s="12" t="s">
        <v>518</v>
      </c>
      <c r="AG40" s="8" t="s">
        <v>599</v>
      </c>
      <c r="AH40" s="7">
        <v>1940000000</v>
      </c>
      <c r="AI40" s="7" t="s">
        <v>599</v>
      </c>
      <c r="AJ40">
        <v>31</v>
      </c>
      <c r="AK40" t="s">
        <v>793</v>
      </c>
      <c r="AL40" t="s">
        <v>332</v>
      </c>
      <c r="AM40">
        <v>1.371428571</v>
      </c>
      <c r="AN40">
        <v>0.73106345900000003</v>
      </c>
      <c r="AO40">
        <v>1</v>
      </c>
      <c r="AP40" s="6" t="s">
        <v>332</v>
      </c>
      <c r="AQ40" s="13" t="s">
        <v>855</v>
      </c>
      <c r="AR40" s="8" t="s">
        <v>599</v>
      </c>
      <c r="AS40" s="10" t="s">
        <v>599</v>
      </c>
      <c r="AT40" s="7" t="s">
        <v>599</v>
      </c>
      <c r="AU40" s="7" t="s">
        <v>1093</v>
      </c>
      <c r="AV40" s="7" t="s">
        <v>329</v>
      </c>
      <c r="AW40" s="20"/>
      <c r="AX40" t="str">
        <f t="shared" si="80"/>
        <v>Wer stolpert aus der Kneipe?</v>
      </c>
      <c r="AY40" t="str">
        <f t="shared" si="81"/>
        <v>Was tat Sidney?</v>
      </c>
      <c r="AZ40" t="str">
        <f t="shared" si="12"/>
        <v>Woher stolpert Sidney?</v>
      </c>
      <c r="BA40" t="str">
        <f t="shared" si="13"/>
        <v>Was hat Sidney genossen?</v>
      </c>
      <c r="BB40" t="s">
        <v>327</v>
      </c>
      <c r="BC40" t="str">
        <f t="shared" ref="BC40" si="100">AZ40</f>
        <v>Woher stolpert Sidney?</v>
      </c>
      <c r="BD40">
        <v>1</v>
      </c>
      <c r="BE40" t="str">
        <f t="shared" si="14"/>
        <v>Woher stolpert Sidney?</v>
      </c>
      <c r="BF40" t="str">
        <f t="shared" ref="BF40" si="101">IF(BE40="NA","NA",L40)</f>
        <v>aus der Kneipe</v>
      </c>
      <c r="BG40" t="str">
        <f t="shared" si="15"/>
        <v>aus der Kneipe</v>
      </c>
      <c r="BH40" t="s">
        <v>1114</v>
      </c>
      <c r="BI40" s="1">
        <v>1</v>
      </c>
      <c r="BJ40" t="str">
        <f t="shared" si="16"/>
        <v>aus der Kneipe</v>
      </c>
      <c r="BK40" t="str">
        <f t="shared" si="17"/>
        <v>aus der Bar</v>
      </c>
      <c r="BL40" t="str">
        <f t="shared" si="98"/>
        <v/>
      </c>
      <c r="BM40" t="str">
        <f t="shared" si="84"/>
        <v/>
      </c>
      <c r="BN40" t="str">
        <f t="shared" si="99"/>
        <v>Woher stolpert Sidney?</v>
      </c>
      <c r="BO40" t="str">
        <f t="shared" si="85"/>
        <v>Woher stolpert Sidney?</v>
      </c>
      <c r="BP40" t="str">
        <f t="shared" si="86"/>
        <v>Was hat Sidney genossen?</v>
      </c>
      <c r="BQ40" t="str">
        <f t="shared" si="87"/>
        <v/>
      </c>
      <c r="BR40" t="str">
        <f t="shared" si="18"/>
        <v>Was hat Sidney genossen?</v>
      </c>
    </row>
    <row r="41" spans="1:70" customFormat="1" x14ac:dyDescent="0.35">
      <c r="A41">
        <v>40</v>
      </c>
      <c r="B41" t="str">
        <f t="shared" si="8"/>
        <v>Elia klettert in der Kletterhalle Sie möchte einen sexy Sommerbody bekommen</v>
      </c>
      <c r="C41" t="str">
        <f t="shared" si="78"/>
        <v>Elia</v>
      </c>
      <c r="D41" t="str">
        <f t="shared" si="9"/>
        <v>Benno</v>
      </c>
      <c r="E41" t="s">
        <v>2</v>
      </c>
      <c r="F41" t="s">
        <v>1091</v>
      </c>
      <c r="G41" t="s">
        <v>35</v>
      </c>
      <c r="J41" t="s">
        <v>618</v>
      </c>
      <c r="K41" t="s">
        <v>1091</v>
      </c>
      <c r="L41" t="str">
        <f t="shared" si="10"/>
        <v>in der Kletterhalle</v>
      </c>
      <c r="M41" t="str">
        <f t="shared" si="11"/>
        <v>in der Leipzig</v>
      </c>
      <c r="N41" t="s">
        <v>329</v>
      </c>
      <c r="O41" t="s">
        <v>271</v>
      </c>
      <c r="P41" t="s">
        <v>261</v>
      </c>
      <c r="Q41" t="s">
        <v>619</v>
      </c>
      <c r="R41" t="s">
        <v>1091</v>
      </c>
      <c r="S41" t="s">
        <v>870</v>
      </c>
      <c r="U41" t="str">
        <f t="shared" si="79"/>
        <v>Sommerbody</v>
      </c>
      <c r="V41" t="s">
        <v>1091</v>
      </c>
      <c r="W41" t="s">
        <v>620</v>
      </c>
      <c r="Y41">
        <v>82</v>
      </c>
      <c r="Z41" t="s">
        <v>540</v>
      </c>
      <c r="AA41" t="s">
        <v>570</v>
      </c>
      <c r="AB41">
        <v>4.7428571430000002</v>
      </c>
      <c r="AC41">
        <v>1.66879416</v>
      </c>
      <c r="AD41">
        <v>4</v>
      </c>
      <c r="AE41" s="6" t="s">
        <v>570</v>
      </c>
      <c r="AF41" s="12" t="s">
        <v>518</v>
      </c>
      <c r="AG41" s="7">
        <v>51</v>
      </c>
      <c r="AH41" s="7">
        <v>118000000</v>
      </c>
      <c r="AI41" s="7" t="s">
        <v>599</v>
      </c>
      <c r="AJ41">
        <v>32</v>
      </c>
      <c r="AK41" t="s">
        <v>794</v>
      </c>
      <c r="AL41" t="s">
        <v>332</v>
      </c>
      <c r="AM41">
        <v>1.4</v>
      </c>
      <c r="AN41">
        <v>0.69451633599999996</v>
      </c>
      <c r="AO41">
        <v>1</v>
      </c>
      <c r="AP41" s="6" t="s">
        <v>332</v>
      </c>
      <c r="AQ41" s="13" t="s">
        <v>855</v>
      </c>
      <c r="AR41" s="8" t="s">
        <v>599</v>
      </c>
      <c r="AS41" s="10" t="s">
        <v>599</v>
      </c>
      <c r="AT41" s="7" t="s">
        <v>599</v>
      </c>
      <c r="AU41" s="7" t="s">
        <v>1093</v>
      </c>
      <c r="AV41" s="7" t="s">
        <v>329</v>
      </c>
      <c r="AW41" s="20"/>
      <c r="AX41" t="str">
        <f t="shared" si="80"/>
        <v>Wer klettert in der Kletterhalle?</v>
      </c>
      <c r="AY41" t="str">
        <f t="shared" si="81"/>
        <v>Was tat Elia?</v>
      </c>
      <c r="AZ41" t="str">
        <f t="shared" si="12"/>
        <v>Wo klettert Elia?</v>
      </c>
      <c r="BA41" t="str">
        <f t="shared" si="13"/>
        <v>Was möchte Elia bekommen?</v>
      </c>
      <c r="BB41" s="1" t="s">
        <v>411</v>
      </c>
      <c r="BC41" t="str">
        <f t="shared" ref="BC41" si="102">BA41</f>
        <v>Was möchte Elia bekommen?</v>
      </c>
      <c r="BD41">
        <v>1</v>
      </c>
      <c r="BE41" t="str">
        <f t="shared" si="14"/>
        <v>Was möchte Elia bekommen?</v>
      </c>
      <c r="BF41" t="str">
        <f t="shared" ref="BF41" si="103">IF(BE41="NA","NA",CONCATENATE(P41," ",Q41," ",U41))</f>
        <v>einen sexy Sommerbody</v>
      </c>
      <c r="BG41" t="str">
        <f t="shared" si="15"/>
        <v>einen sexy Sommerbody</v>
      </c>
      <c r="BH41" t="s">
        <v>1145</v>
      </c>
      <c r="BI41" s="1">
        <v>1</v>
      </c>
      <c r="BJ41" t="str">
        <f t="shared" si="16"/>
        <v>einen sexy Sommerbody</v>
      </c>
      <c r="BK41" t="str">
        <f t="shared" si="17"/>
        <v>den sexy Sommerbody</v>
      </c>
      <c r="BL41" t="str">
        <f t="shared" si="98"/>
        <v>Wo klettert Elia?</v>
      </c>
      <c r="BM41" t="str">
        <f t="shared" si="84"/>
        <v/>
      </c>
      <c r="BN41" t="str">
        <f t="shared" si="99"/>
        <v/>
      </c>
      <c r="BO41" t="str">
        <f t="shared" si="85"/>
        <v>Wo klettert Elia?</v>
      </c>
      <c r="BP41" t="str">
        <f t="shared" si="86"/>
        <v>Was möchte Elia bekommen?</v>
      </c>
      <c r="BQ41" t="str">
        <f t="shared" si="87"/>
        <v/>
      </c>
      <c r="BR41" t="str">
        <f t="shared" si="18"/>
        <v>Was möchte Elia bekommen?</v>
      </c>
    </row>
    <row r="42" spans="1:70" customFormat="1" x14ac:dyDescent="0.35">
      <c r="A42">
        <v>41</v>
      </c>
      <c r="B42" t="str">
        <f t="shared" si="8"/>
        <v>Antonia rennt zum Briefkasten Sie hat den hübschen Postboten gesehen</v>
      </c>
      <c r="C42" t="str">
        <f t="shared" si="78"/>
        <v>Antonia</v>
      </c>
      <c r="D42" t="str">
        <f t="shared" si="9"/>
        <v>Linus</v>
      </c>
      <c r="E42" t="s">
        <v>17</v>
      </c>
      <c r="F42" t="s">
        <v>1091</v>
      </c>
      <c r="G42" t="s">
        <v>30</v>
      </c>
      <c r="J42" t="s">
        <v>75</v>
      </c>
      <c r="K42" t="s">
        <v>1091</v>
      </c>
      <c r="L42" t="str">
        <f t="shared" si="10"/>
        <v>zum Briefkasten</v>
      </c>
      <c r="M42" t="str">
        <f t="shared" si="11"/>
        <v>zum Leipzig</v>
      </c>
      <c r="N42" t="s">
        <v>329</v>
      </c>
      <c r="O42" t="s">
        <v>251</v>
      </c>
      <c r="P42" t="s">
        <v>256</v>
      </c>
      <c r="Q42" t="s">
        <v>871</v>
      </c>
      <c r="R42" t="s">
        <v>1091</v>
      </c>
      <c r="T42" t="s">
        <v>321</v>
      </c>
      <c r="U42" t="str">
        <f t="shared" si="79"/>
        <v>Postboten</v>
      </c>
      <c r="V42" t="s">
        <v>1091</v>
      </c>
      <c r="W42" t="s">
        <v>322</v>
      </c>
      <c r="Y42">
        <v>124</v>
      </c>
      <c r="Z42" t="s">
        <v>583</v>
      </c>
      <c r="AA42" t="s">
        <v>331</v>
      </c>
      <c r="AB42">
        <v>6.8285714290000001</v>
      </c>
      <c r="AC42">
        <v>0.38238526</v>
      </c>
      <c r="AD42">
        <v>7</v>
      </c>
      <c r="AE42" s="6" t="s">
        <v>331</v>
      </c>
      <c r="AF42" s="12" t="s">
        <v>518</v>
      </c>
      <c r="AG42" s="7">
        <v>58</v>
      </c>
      <c r="AH42" s="7">
        <v>1310000000</v>
      </c>
      <c r="AI42" s="7" t="s">
        <v>599</v>
      </c>
      <c r="AJ42">
        <v>43</v>
      </c>
      <c r="AK42" t="s">
        <v>805</v>
      </c>
      <c r="AL42" t="s">
        <v>332</v>
      </c>
      <c r="AM42">
        <v>1.571428571</v>
      </c>
      <c r="AN42">
        <v>0.88403201600000003</v>
      </c>
      <c r="AO42">
        <v>1</v>
      </c>
      <c r="AP42" s="6" t="s">
        <v>332</v>
      </c>
      <c r="AQ42" s="13" t="s">
        <v>855</v>
      </c>
      <c r="AR42" s="8" t="s">
        <v>599</v>
      </c>
      <c r="AS42" s="10" t="s">
        <v>599</v>
      </c>
      <c r="AT42" s="7" t="s">
        <v>599</v>
      </c>
      <c r="AU42" s="7" t="s">
        <v>1093</v>
      </c>
      <c r="AV42" s="7" t="s">
        <v>329</v>
      </c>
      <c r="AW42" s="20"/>
      <c r="AX42" t="str">
        <f t="shared" si="80"/>
        <v>Wer rennt zum Briefkasten?</v>
      </c>
      <c r="AY42" t="str">
        <f t="shared" si="81"/>
        <v>Was tat Antonia?</v>
      </c>
      <c r="AZ42" t="str">
        <f t="shared" si="12"/>
        <v>Wo rennt Antonia?</v>
      </c>
      <c r="BA42" t="str">
        <f t="shared" si="13"/>
        <v>Wen hat Antonia gesehen?</v>
      </c>
      <c r="BB42" t="s">
        <v>287</v>
      </c>
      <c r="BC42" t="str">
        <f t="shared" ref="BC42" si="104">AX42</f>
        <v>Wer rennt zum Briefkasten?</v>
      </c>
      <c r="BD42">
        <v>3</v>
      </c>
      <c r="BE42" t="str">
        <f t="shared" si="14"/>
        <v>NA</v>
      </c>
      <c r="BF42" t="str">
        <f t="shared" ref="BF42" si="105">IF(BE42="NA","NA",C42)</f>
        <v>NA</v>
      </c>
      <c r="BG42" t="str">
        <f t="shared" si="15"/>
        <v>NA</v>
      </c>
      <c r="BH42" t="s">
        <v>599</v>
      </c>
      <c r="BI42" s="1">
        <v>0</v>
      </c>
      <c r="BJ42" t="str">
        <f t="shared" si="16"/>
        <v>NA</v>
      </c>
      <c r="BK42" t="str">
        <f t="shared" si="17"/>
        <v>NA</v>
      </c>
      <c r="BL42" t="str">
        <f t="shared" si="98"/>
        <v>Wo rennt Antonia?</v>
      </c>
      <c r="BM42" t="str">
        <f t="shared" si="84"/>
        <v/>
      </c>
      <c r="BN42" t="str">
        <f t="shared" si="99"/>
        <v/>
      </c>
      <c r="BO42" t="str">
        <f t="shared" si="85"/>
        <v>Wo rennt Antonia?</v>
      </c>
      <c r="BP42" t="str">
        <f t="shared" si="86"/>
        <v/>
      </c>
      <c r="BQ42" t="str">
        <f t="shared" si="87"/>
        <v>Wen hat Antonia gesehen?</v>
      </c>
      <c r="BR42" t="str">
        <f t="shared" si="18"/>
        <v>Wen hat Antonia gesehen?</v>
      </c>
    </row>
    <row r="43" spans="1:70" customFormat="1" x14ac:dyDescent="0.35">
      <c r="A43">
        <v>42</v>
      </c>
      <c r="B43" t="str">
        <f t="shared" si="8"/>
        <v>Marie springt in den Pool Sie hat ein ertrinkendes Kind gesichtet</v>
      </c>
      <c r="C43" t="str">
        <f t="shared" si="78"/>
        <v>Marie</v>
      </c>
      <c r="D43" t="str">
        <f t="shared" si="9"/>
        <v>Emil</v>
      </c>
      <c r="E43" t="s">
        <v>21</v>
      </c>
      <c r="F43" t="s">
        <v>1091</v>
      </c>
      <c r="H43" t="s">
        <v>39</v>
      </c>
      <c r="J43" t="s">
        <v>186</v>
      </c>
      <c r="K43" t="s">
        <v>1091</v>
      </c>
      <c r="L43" t="str">
        <f t="shared" si="10"/>
        <v>in den Pool</v>
      </c>
      <c r="M43" t="str">
        <f t="shared" si="11"/>
        <v>in den Leipzig</v>
      </c>
      <c r="N43" t="s">
        <v>329</v>
      </c>
      <c r="O43" t="s">
        <v>251</v>
      </c>
      <c r="P43" t="s">
        <v>253</v>
      </c>
      <c r="Q43" t="s">
        <v>741</v>
      </c>
      <c r="R43" t="s">
        <v>1091</v>
      </c>
      <c r="T43" t="s">
        <v>742</v>
      </c>
      <c r="U43" t="str">
        <f t="shared" si="79"/>
        <v>Kind</v>
      </c>
      <c r="V43" t="s">
        <v>1091</v>
      </c>
      <c r="W43" t="s">
        <v>743</v>
      </c>
      <c r="Y43">
        <v>125</v>
      </c>
      <c r="Z43" t="s">
        <v>587</v>
      </c>
      <c r="AA43" t="s">
        <v>331</v>
      </c>
      <c r="AB43">
        <v>6.8285714290000001</v>
      </c>
      <c r="AC43">
        <v>0.38238526</v>
      </c>
      <c r="AD43">
        <v>7</v>
      </c>
      <c r="AE43" s="6" t="s">
        <v>331</v>
      </c>
      <c r="AF43" s="12" t="s">
        <v>518</v>
      </c>
      <c r="AG43" s="8" t="s">
        <v>599</v>
      </c>
      <c r="AH43" s="7">
        <v>4810000000</v>
      </c>
      <c r="AI43" s="7" t="s">
        <v>599</v>
      </c>
      <c r="AJ43">
        <v>44</v>
      </c>
      <c r="AK43" t="s">
        <v>806</v>
      </c>
      <c r="AL43" t="s">
        <v>332</v>
      </c>
      <c r="AM43">
        <v>1.628571429</v>
      </c>
      <c r="AN43">
        <v>1.2387307139999999</v>
      </c>
      <c r="AO43">
        <v>1</v>
      </c>
      <c r="AP43" s="6" t="s">
        <v>332</v>
      </c>
      <c r="AQ43" s="13" t="s">
        <v>855</v>
      </c>
      <c r="AR43" s="8" t="s">
        <v>599</v>
      </c>
      <c r="AS43" s="10" t="s">
        <v>599</v>
      </c>
      <c r="AT43" s="7" t="s">
        <v>599</v>
      </c>
      <c r="AU43" s="7" t="s">
        <v>1093</v>
      </c>
      <c r="AV43" s="7" t="s">
        <v>329</v>
      </c>
      <c r="AW43" s="20"/>
      <c r="AX43" t="str">
        <f t="shared" si="80"/>
        <v>Wer springt in den Pool?</v>
      </c>
      <c r="AY43" t="str">
        <f t="shared" si="81"/>
        <v>Was tat Marie?</v>
      </c>
      <c r="AZ43" t="str">
        <f t="shared" si="12"/>
        <v>Wohin springt Marie?</v>
      </c>
      <c r="BA43" t="str">
        <f t="shared" si="13"/>
        <v>Wen hat Marie gesichtet?</v>
      </c>
      <c r="BB43" t="s">
        <v>288</v>
      </c>
      <c r="BC43" t="str">
        <f t="shared" ref="BC43" si="106">AY43</f>
        <v>Was tat Marie?</v>
      </c>
      <c r="BD43">
        <v>3</v>
      </c>
      <c r="BE43" t="str">
        <f t="shared" si="14"/>
        <v>NA</v>
      </c>
      <c r="BF43" t="str">
        <f t="shared" ref="BF43" si="107">IF(BE43="NA","NA",E43)</f>
        <v>NA</v>
      </c>
      <c r="BG43" t="str">
        <f t="shared" si="15"/>
        <v>NA</v>
      </c>
      <c r="BH43" t="s">
        <v>599</v>
      </c>
      <c r="BI43" s="1">
        <v>1</v>
      </c>
      <c r="BJ43" t="str">
        <f t="shared" si="16"/>
        <v>NA</v>
      </c>
      <c r="BK43" t="str">
        <f t="shared" si="17"/>
        <v>NA</v>
      </c>
      <c r="BL43" t="str">
        <f t="shared" si="98"/>
        <v/>
      </c>
      <c r="BM43" t="str">
        <f t="shared" si="84"/>
        <v>Wohin springt Marie?</v>
      </c>
      <c r="BN43" t="str">
        <f t="shared" si="99"/>
        <v/>
      </c>
      <c r="BO43" t="str">
        <f t="shared" si="85"/>
        <v>Wohin springt Marie?</v>
      </c>
      <c r="BP43" t="str">
        <f t="shared" si="86"/>
        <v/>
      </c>
      <c r="BQ43" t="str">
        <f t="shared" si="87"/>
        <v>Wen hat Marie gesichtet?</v>
      </c>
      <c r="BR43" t="str">
        <f t="shared" si="18"/>
        <v>Wen hat Marie gesichtet?</v>
      </c>
    </row>
    <row r="44" spans="1:70" customFormat="1" x14ac:dyDescent="0.35">
      <c r="A44">
        <v>43</v>
      </c>
      <c r="B44" t="str">
        <f t="shared" si="8"/>
        <v>Fiona kommt aus der Kita Sie hat die beiden Zwillinge dabei</v>
      </c>
      <c r="C44" t="str">
        <f t="shared" si="78"/>
        <v>Fiona</v>
      </c>
      <c r="D44" t="str">
        <f t="shared" si="9"/>
        <v>Kilian</v>
      </c>
      <c r="E44" t="s">
        <v>3</v>
      </c>
      <c r="F44" t="s">
        <v>1091</v>
      </c>
      <c r="I44" t="s">
        <v>37</v>
      </c>
      <c r="J44" t="s">
        <v>135</v>
      </c>
      <c r="K44" t="s">
        <v>1091</v>
      </c>
      <c r="L44" t="str">
        <f t="shared" si="10"/>
        <v>aus der Kita</v>
      </c>
      <c r="M44" t="str">
        <f t="shared" si="11"/>
        <v>aus der Leipzig</v>
      </c>
      <c r="N44" t="s">
        <v>329</v>
      </c>
      <c r="O44" t="s">
        <v>251</v>
      </c>
      <c r="P44" t="s">
        <v>255</v>
      </c>
      <c r="Q44" t="s">
        <v>717</v>
      </c>
      <c r="R44" t="s">
        <v>1091</v>
      </c>
      <c r="T44" t="s">
        <v>718</v>
      </c>
      <c r="U44" t="str">
        <f t="shared" si="79"/>
        <v>Zwillinge</v>
      </c>
      <c r="V44" t="s">
        <v>1091</v>
      </c>
      <c r="W44" t="s">
        <v>713</v>
      </c>
      <c r="Y44">
        <v>126</v>
      </c>
      <c r="Z44" t="s">
        <v>588</v>
      </c>
      <c r="AA44" t="s">
        <v>331</v>
      </c>
      <c r="AB44">
        <v>6.8285714290000001</v>
      </c>
      <c r="AC44">
        <v>0.45281565400000001</v>
      </c>
      <c r="AD44">
        <v>7</v>
      </c>
      <c r="AE44" s="6" t="s">
        <v>331</v>
      </c>
      <c r="AF44" s="12" t="s">
        <v>518</v>
      </c>
      <c r="AG44" s="8" t="s">
        <v>599</v>
      </c>
      <c r="AH44" s="7">
        <v>1800000000</v>
      </c>
      <c r="AI44" s="7" t="s">
        <v>599</v>
      </c>
      <c r="AJ44">
        <v>45</v>
      </c>
      <c r="AK44" t="s">
        <v>807</v>
      </c>
      <c r="AL44" t="s">
        <v>332</v>
      </c>
      <c r="AM44">
        <v>1.657142857</v>
      </c>
      <c r="AN44">
        <v>0.96840855299999995</v>
      </c>
      <c r="AO44">
        <v>1</v>
      </c>
      <c r="AP44" s="6" t="s">
        <v>332</v>
      </c>
      <c r="AQ44" s="13" t="s">
        <v>855</v>
      </c>
      <c r="AR44" s="8" t="s">
        <v>599</v>
      </c>
      <c r="AS44" s="10" t="s">
        <v>599</v>
      </c>
      <c r="AT44" s="7" t="s">
        <v>599</v>
      </c>
      <c r="AU44" s="7" t="s">
        <v>1093</v>
      </c>
      <c r="AV44" s="7" t="s">
        <v>329</v>
      </c>
      <c r="AW44" s="20"/>
      <c r="AX44" t="str">
        <f t="shared" si="80"/>
        <v>Wer kommt aus der Kita?</v>
      </c>
      <c r="AY44" t="str">
        <f t="shared" si="81"/>
        <v>Was tat Fiona?</v>
      </c>
      <c r="AZ44" t="str">
        <f t="shared" si="12"/>
        <v>Woher kommt Fiona?</v>
      </c>
      <c r="BA44" t="str">
        <f t="shared" si="13"/>
        <v>Wen hat Fiona dabei?</v>
      </c>
      <c r="BB44" t="s">
        <v>327</v>
      </c>
      <c r="BC44" t="str">
        <f t="shared" ref="BC44" si="108">AZ44</f>
        <v>Woher kommt Fiona?</v>
      </c>
      <c r="BD44">
        <v>1</v>
      </c>
      <c r="BE44" t="str">
        <f t="shared" si="14"/>
        <v>Woher kommt Fiona?</v>
      </c>
      <c r="BF44" t="str">
        <f t="shared" ref="BF44" si="109">IF(BE44="NA","NA",L44)</f>
        <v>aus der Kita</v>
      </c>
      <c r="BG44" t="str">
        <f t="shared" si="15"/>
        <v>aus der Kita</v>
      </c>
      <c r="BH44" t="s">
        <v>1115</v>
      </c>
      <c r="BI44" s="1">
        <v>1</v>
      </c>
      <c r="BJ44" t="str">
        <f t="shared" si="16"/>
        <v>aus der Kita</v>
      </c>
      <c r="BK44" t="str">
        <f t="shared" si="17"/>
        <v>aus der Schule</v>
      </c>
      <c r="BL44" t="str">
        <f t="shared" si="98"/>
        <v/>
      </c>
      <c r="BM44" t="str">
        <f t="shared" si="84"/>
        <v/>
      </c>
      <c r="BN44" t="str">
        <f t="shared" si="99"/>
        <v>Woher kommt Fiona?</v>
      </c>
      <c r="BO44" t="str">
        <f t="shared" si="85"/>
        <v>Woher kommt Fiona?</v>
      </c>
      <c r="BP44" t="str">
        <f t="shared" si="86"/>
        <v/>
      </c>
      <c r="BQ44" t="str">
        <f t="shared" si="87"/>
        <v>Wen hat Fiona dabei?</v>
      </c>
      <c r="BR44" t="str">
        <f t="shared" si="18"/>
        <v>Wen hat Fiona dabei?</v>
      </c>
    </row>
    <row r="45" spans="1:70" customFormat="1" x14ac:dyDescent="0.35">
      <c r="A45">
        <v>44</v>
      </c>
      <c r="B45" t="str">
        <f t="shared" si="8"/>
        <v>Hanna faulenzt im Sessel Sie hat einen harten Arbeitstag gehabt</v>
      </c>
      <c r="C45" t="str">
        <f t="shared" si="78"/>
        <v>Hanna</v>
      </c>
      <c r="D45" t="str">
        <f t="shared" si="9"/>
        <v>Mats</v>
      </c>
      <c r="E45" t="s">
        <v>339</v>
      </c>
      <c r="F45" t="s">
        <v>1091</v>
      </c>
      <c r="G45" t="s">
        <v>38</v>
      </c>
      <c r="J45" t="s">
        <v>201</v>
      </c>
      <c r="K45" t="s">
        <v>1091</v>
      </c>
      <c r="L45" t="str">
        <f t="shared" si="10"/>
        <v>im Sessel</v>
      </c>
      <c r="M45" t="str">
        <f t="shared" si="11"/>
        <v>im Leipzig</v>
      </c>
      <c r="N45" t="s">
        <v>329</v>
      </c>
      <c r="O45" t="s">
        <v>251</v>
      </c>
      <c r="P45" t="s">
        <v>261</v>
      </c>
      <c r="Q45" t="s">
        <v>701</v>
      </c>
      <c r="R45" t="s">
        <v>1091</v>
      </c>
      <c r="S45" t="s">
        <v>782</v>
      </c>
      <c r="U45" t="str">
        <f t="shared" si="79"/>
        <v>Arbeitstag</v>
      </c>
      <c r="V45" t="s">
        <v>1091</v>
      </c>
      <c r="W45" t="s">
        <v>284</v>
      </c>
      <c r="Y45">
        <v>127</v>
      </c>
      <c r="Z45" t="s">
        <v>585</v>
      </c>
      <c r="AA45" t="s">
        <v>331</v>
      </c>
      <c r="AB45">
        <v>6.8285714290000001</v>
      </c>
      <c r="AC45">
        <v>0.45281565400000001</v>
      </c>
      <c r="AD45">
        <v>7</v>
      </c>
      <c r="AE45" s="6" t="s">
        <v>331</v>
      </c>
      <c r="AF45" s="12" t="s">
        <v>518</v>
      </c>
      <c r="AG45" s="8" t="s">
        <v>599</v>
      </c>
      <c r="AH45" s="7">
        <v>2090000000</v>
      </c>
      <c r="AI45" s="7" t="s">
        <v>599</v>
      </c>
      <c r="AJ45">
        <v>46</v>
      </c>
      <c r="AK45" t="s">
        <v>808</v>
      </c>
      <c r="AL45" t="s">
        <v>332</v>
      </c>
      <c r="AM45">
        <v>1.657142857</v>
      </c>
      <c r="AN45">
        <v>1.0273568930000001</v>
      </c>
      <c r="AO45">
        <v>1</v>
      </c>
      <c r="AP45" s="6" t="s">
        <v>332</v>
      </c>
      <c r="AQ45" s="13" t="s">
        <v>855</v>
      </c>
      <c r="AR45" s="8" t="s">
        <v>599</v>
      </c>
      <c r="AS45" s="10" t="s">
        <v>599</v>
      </c>
      <c r="AT45" s="7" t="s">
        <v>599</v>
      </c>
      <c r="AU45" s="7" t="s">
        <v>1093</v>
      </c>
      <c r="AV45" s="7" t="s">
        <v>329</v>
      </c>
      <c r="AW45" s="20"/>
      <c r="AX45" t="str">
        <f t="shared" si="80"/>
        <v>Wer faulenzt im Sessel?</v>
      </c>
      <c r="AY45" t="str">
        <f t="shared" si="81"/>
        <v>Was tat Hanna?</v>
      </c>
      <c r="AZ45" t="str">
        <f t="shared" si="12"/>
        <v>Wo faulenzt Hanna?</v>
      </c>
      <c r="BA45" t="str">
        <f t="shared" si="13"/>
        <v>Was hat Hanna gehabt?</v>
      </c>
      <c r="BB45" s="1" t="s">
        <v>411</v>
      </c>
      <c r="BC45" t="str">
        <f t="shared" ref="BC45" si="110">BA45</f>
        <v>Was hat Hanna gehabt?</v>
      </c>
      <c r="BD45">
        <v>2</v>
      </c>
      <c r="BE45" t="str">
        <f t="shared" si="14"/>
        <v>NA</v>
      </c>
      <c r="BF45" t="str">
        <f t="shared" ref="BF45" si="111">IF(BE45="NA","NA",CONCATENATE(P45," ",Q45," ",U45))</f>
        <v>NA</v>
      </c>
      <c r="BG45" t="str">
        <f t="shared" si="15"/>
        <v>NA</v>
      </c>
      <c r="BH45" t="s">
        <v>599</v>
      </c>
      <c r="BI45" s="1">
        <v>1</v>
      </c>
      <c r="BJ45" t="str">
        <f t="shared" si="16"/>
        <v>NA</v>
      </c>
      <c r="BK45" t="str">
        <f t="shared" si="17"/>
        <v>NA</v>
      </c>
      <c r="BL45" t="str">
        <f t="shared" si="98"/>
        <v>Wo faulenzt Hanna?</v>
      </c>
      <c r="BM45" t="str">
        <f t="shared" si="84"/>
        <v/>
      </c>
      <c r="BN45" t="str">
        <f t="shared" si="99"/>
        <v/>
      </c>
      <c r="BO45" t="str">
        <f t="shared" si="85"/>
        <v>Wo faulenzt Hanna?</v>
      </c>
      <c r="BP45" t="str">
        <f t="shared" si="86"/>
        <v>Was hat Hanna gehabt?</v>
      </c>
      <c r="BQ45" t="str">
        <f t="shared" si="87"/>
        <v/>
      </c>
      <c r="BR45" t="str">
        <f t="shared" si="18"/>
        <v>Was hat Hanna gehabt?</v>
      </c>
    </row>
    <row r="46" spans="1:70" customFormat="1" x14ac:dyDescent="0.35">
      <c r="A46">
        <v>45</v>
      </c>
      <c r="B46" t="str">
        <f t="shared" si="8"/>
        <v>Julia erwacht am Bahnhof Sie ist mit dem Nachtzug gefahren</v>
      </c>
      <c r="C46" t="str">
        <f t="shared" si="78"/>
        <v>Julia</v>
      </c>
      <c r="D46" t="str">
        <f t="shared" si="9"/>
        <v>Damian</v>
      </c>
      <c r="E46" t="s">
        <v>8</v>
      </c>
      <c r="F46" t="s">
        <v>1091</v>
      </c>
      <c r="G46" t="s">
        <v>62</v>
      </c>
      <c r="J46" t="s">
        <v>56</v>
      </c>
      <c r="K46" t="s">
        <v>1091</v>
      </c>
      <c r="L46" t="str">
        <f t="shared" si="10"/>
        <v>am Bahnhof</v>
      </c>
      <c r="M46" t="str">
        <f t="shared" si="11"/>
        <v>am Leipzig</v>
      </c>
      <c r="N46" t="s">
        <v>329</v>
      </c>
      <c r="O46" t="s">
        <v>257</v>
      </c>
      <c r="P46" t="s">
        <v>254</v>
      </c>
      <c r="Q46" t="s">
        <v>277</v>
      </c>
      <c r="R46" t="s">
        <v>1091</v>
      </c>
      <c r="S46" t="s">
        <v>268</v>
      </c>
      <c r="U46" t="str">
        <f t="shared" si="79"/>
        <v>Nachtzug</v>
      </c>
      <c r="V46" t="s">
        <v>1091</v>
      </c>
      <c r="W46" t="s">
        <v>270</v>
      </c>
      <c r="Y46">
        <v>128</v>
      </c>
      <c r="Z46" t="s">
        <v>589</v>
      </c>
      <c r="AA46" t="s">
        <v>331</v>
      </c>
      <c r="AB46">
        <v>6.8285714290000001</v>
      </c>
      <c r="AC46">
        <v>0.45281565400000001</v>
      </c>
      <c r="AD46">
        <v>7</v>
      </c>
      <c r="AE46" s="6" t="s">
        <v>331</v>
      </c>
      <c r="AF46" s="12" t="s">
        <v>518</v>
      </c>
      <c r="AG46" s="8" t="s">
        <v>599</v>
      </c>
      <c r="AH46" s="7">
        <v>4040000000</v>
      </c>
      <c r="AI46" s="7" t="s">
        <v>599</v>
      </c>
      <c r="AJ46">
        <v>47</v>
      </c>
      <c r="AK46" t="s">
        <v>809</v>
      </c>
      <c r="AL46" t="s">
        <v>332</v>
      </c>
      <c r="AM46">
        <v>1.7428571429999999</v>
      </c>
      <c r="AN46">
        <v>0.91853006400000003</v>
      </c>
      <c r="AO46">
        <v>1</v>
      </c>
      <c r="AP46" s="6" t="s">
        <v>332</v>
      </c>
      <c r="AQ46" s="13" t="s">
        <v>855</v>
      </c>
      <c r="AR46" s="8" t="s">
        <v>599</v>
      </c>
      <c r="AS46" s="10" t="s">
        <v>599</v>
      </c>
      <c r="AT46" s="7" t="s">
        <v>599</v>
      </c>
      <c r="AU46" s="7" t="s">
        <v>1093</v>
      </c>
      <c r="AV46" s="7" t="s">
        <v>329</v>
      </c>
      <c r="AW46" s="20"/>
      <c r="AX46" t="str">
        <f t="shared" si="80"/>
        <v>Wer erwacht am Bahnhof?</v>
      </c>
      <c r="AY46" t="str">
        <f t="shared" si="81"/>
        <v>Was tat Julia?</v>
      </c>
      <c r="AZ46" t="str">
        <f t="shared" si="12"/>
        <v>Wo erwacht Julia?</v>
      </c>
      <c r="BA46" t="str">
        <f t="shared" si="13"/>
        <v>Was ist Julia gefahren?</v>
      </c>
      <c r="BB46" t="s">
        <v>287</v>
      </c>
      <c r="BC46" t="str">
        <f t="shared" ref="BC46" si="112">AX46</f>
        <v>Wer erwacht am Bahnhof?</v>
      </c>
      <c r="BD46">
        <v>2</v>
      </c>
      <c r="BE46" t="str">
        <f t="shared" si="14"/>
        <v>NA</v>
      </c>
      <c r="BF46" t="str">
        <f t="shared" ref="BF46" si="113">IF(BE46="NA","NA",C46)</f>
        <v>NA</v>
      </c>
      <c r="BG46" t="str">
        <f t="shared" si="15"/>
        <v>NA</v>
      </c>
      <c r="BH46" t="s">
        <v>599</v>
      </c>
      <c r="BI46" s="1">
        <v>1</v>
      </c>
      <c r="BJ46" t="str">
        <f t="shared" si="16"/>
        <v>NA</v>
      </c>
      <c r="BK46" t="str">
        <f t="shared" si="17"/>
        <v>NA</v>
      </c>
      <c r="BL46" t="str">
        <f t="shared" si="98"/>
        <v>Wo erwacht Julia?</v>
      </c>
      <c r="BM46" t="str">
        <f t="shared" si="84"/>
        <v/>
      </c>
      <c r="BN46" t="str">
        <f t="shared" si="99"/>
        <v/>
      </c>
      <c r="BO46" t="str">
        <f t="shared" si="85"/>
        <v>Wo erwacht Julia?</v>
      </c>
      <c r="BP46" t="str">
        <f t="shared" si="86"/>
        <v>Was ist Julia gefahren?</v>
      </c>
      <c r="BQ46" t="str">
        <f t="shared" si="87"/>
        <v/>
      </c>
      <c r="BR46" t="str">
        <f t="shared" si="18"/>
        <v>Was ist Julia gefahren?</v>
      </c>
    </row>
    <row r="47" spans="1:70" customFormat="1" x14ac:dyDescent="0.35">
      <c r="A47">
        <v>46</v>
      </c>
      <c r="B47" t="str">
        <f t="shared" si="8"/>
        <v>Frieda kommt von der Toilette Sie hat die aktuelle Zeitung ausgelesen</v>
      </c>
      <c r="C47" t="str">
        <f t="shared" si="78"/>
        <v>Frieda</v>
      </c>
      <c r="D47" t="str">
        <f t="shared" si="9"/>
        <v>Marlon</v>
      </c>
      <c r="E47" t="s">
        <v>3</v>
      </c>
      <c r="F47" t="s">
        <v>1091</v>
      </c>
      <c r="I47" t="s">
        <v>44</v>
      </c>
      <c r="J47" t="s">
        <v>220</v>
      </c>
      <c r="K47" t="s">
        <v>1091</v>
      </c>
      <c r="L47" t="str">
        <f t="shared" si="10"/>
        <v>von der Toilette</v>
      </c>
      <c r="M47" t="str">
        <f t="shared" si="11"/>
        <v>von der Leipzig</v>
      </c>
      <c r="N47" t="s">
        <v>329</v>
      </c>
      <c r="O47" t="s">
        <v>251</v>
      </c>
      <c r="P47" t="s">
        <v>255</v>
      </c>
      <c r="Q47" t="s">
        <v>767</v>
      </c>
      <c r="R47" t="s">
        <v>1091</v>
      </c>
      <c r="S47" t="s">
        <v>768</v>
      </c>
      <c r="U47" t="str">
        <f t="shared" si="79"/>
        <v>Zeitung</v>
      </c>
      <c r="V47" t="s">
        <v>1091</v>
      </c>
      <c r="W47" t="s">
        <v>766</v>
      </c>
      <c r="Y47">
        <v>129</v>
      </c>
      <c r="Z47" t="s">
        <v>591</v>
      </c>
      <c r="AA47" t="s">
        <v>331</v>
      </c>
      <c r="AB47">
        <v>6.8285714290000001</v>
      </c>
      <c r="AC47">
        <v>0.51367844600000001</v>
      </c>
      <c r="AD47">
        <v>7</v>
      </c>
      <c r="AE47" s="6" t="s">
        <v>331</v>
      </c>
      <c r="AF47" s="12" t="s">
        <v>518</v>
      </c>
      <c r="AG47" s="6"/>
      <c r="AH47" s="15">
        <v>36900000</v>
      </c>
      <c r="AI47" s="7" t="s">
        <v>599</v>
      </c>
      <c r="AJ47">
        <v>48</v>
      </c>
      <c r="AK47" t="s">
        <v>810</v>
      </c>
      <c r="AL47" t="s">
        <v>332</v>
      </c>
      <c r="AM47">
        <v>1.7428571429999999</v>
      </c>
      <c r="AN47">
        <v>1.093909802</v>
      </c>
      <c r="AO47">
        <v>1</v>
      </c>
      <c r="AP47" s="6" t="s">
        <v>332</v>
      </c>
      <c r="AQ47" s="13" t="s">
        <v>855</v>
      </c>
      <c r="AR47" s="8" t="s">
        <v>599</v>
      </c>
      <c r="AS47" s="10" t="s">
        <v>599</v>
      </c>
      <c r="AT47" s="7" t="s">
        <v>599</v>
      </c>
      <c r="AU47" s="7" t="s">
        <v>1093</v>
      </c>
      <c r="AV47" s="7" t="s">
        <v>329</v>
      </c>
      <c r="AW47" s="20"/>
      <c r="AX47" t="str">
        <f t="shared" si="80"/>
        <v>Wer kommt von der Toilette?</v>
      </c>
      <c r="AY47" t="str">
        <f t="shared" si="81"/>
        <v>Was tat Frieda?</v>
      </c>
      <c r="AZ47" t="str">
        <f t="shared" si="12"/>
        <v>Woher kommt Frieda?</v>
      </c>
      <c r="BA47" t="str">
        <f t="shared" si="13"/>
        <v>Was hat Frieda ausgelesen?</v>
      </c>
      <c r="BB47" t="s">
        <v>288</v>
      </c>
      <c r="BC47" t="str">
        <f t="shared" ref="BC47" si="114">AY47</f>
        <v>Was tat Frieda?</v>
      </c>
      <c r="BD47">
        <v>1</v>
      </c>
      <c r="BE47" t="str">
        <f t="shared" si="14"/>
        <v>Was tat Frieda?</v>
      </c>
      <c r="BF47" t="str">
        <f t="shared" ref="BF47" si="115">IF(BE47="NA","NA",E47)</f>
        <v>kommt</v>
      </c>
      <c r="BG47" t="s">
        <v>1116</v>
      </c>
      <c r="BH47" t="s">
        <v>1117</v>
      </c>
      <c r="BI47" s="1">
        <v>1</v>
      </c>
      <c r="BJ47" t="str">
        <f t="shared" si="16"/>
        <v>kommen</v>
      </c>
      <c r="BK47" t="str">
        <f t="shared" si="17"/>
        <v>gehen</v>
      </c>
      <c r="BL47" t="str">
        <f t="shared" si="98"/>
        <v/>
      </c>
      <c r="BM47" t="str">
        <f t="shared" si="84"/>
        <v/>
      </c>
      <c r="BN47" t="str">
        <f t="shared" si="99"/>
        <v>Woher kommt Frieda?</v>
      </c>
      <c r="BO47" t="str">
        <f t="shared" si="85"/>
        <v>Woher kommt Frieda?</v>
      </c>
      <c r="BP47" t="str">
        <f t="shared" si="86"/>
        <v>Was hat Frieda ausgelesen?</v>
      </c>
      <c r="BQ47" t="str">
        <f t="shared" si="87"/>
        <v/>
      </c>
      <c r="BR47" t="str">
        <f t="shared" si="18"/>
        <v>Was hat Frieda ausgelesen?</v>
      </c>
    </row>
    <row r="48" spans="1:70" customFormat="1" x14ac:dyDescent="0.35">
      <c r="A48">
        <v>47</v>
      </c>
      <c r="B48" t="str">
        <f t="shared" si="8"/>
        <v>Emilia klettert vom Balkon Sie hat die teure Vase zerdeppert</v>
      </c>
      <c r="C48" t="str">
        <f t="shared" si="78"/>
        <v>Emilia</v>
      </c>
      <c r="D48" t="str">
        <f t="shared" si="9"/>
        <v>Noah</v>
      </c>
      <c r="E48" t="s">
        <v>2</v>
      </c>
      <c r="F48" t="s">
        <v>1091</v>
      </c>
      <c r="I48" t="s">
        <v>31</v>
      </c>
      <c r="J48" t="s">
        <v>57</v>
      </c>
      <c r="K48" t="s">
        <v>1091</v>
      </c>
      <c r="L48" t="str">
        <f t="shared" si="10"/>
        <v>vom Balkon</v>
      </c>
      <c r="M48" t="str">
        <f t="shared" si="11"/>
        <v>vom Leipzig</v>
      </c>
      <c r="N48" t="s">
        <v>329</v>
      </c>
      <c r="O48" t="s">
        <v>251</v>
      </c>
      <c r="P48" t="s">
        <v>255</v>
      </c>
      <c r="Q48" t="s">
        <v>775</v>
      </c>
      <c r="R48" t="s">
        <v>1091</v>
      </c>
      <c r="S48" t="s">
        <v>872</v>
      </c>
      <c r="U48" t="str">
        <f t="shared" si="79"/>
        <v>Vase</v>
      </c>
      <c r="V48" t="s">
        <v>1091</v>
      </c>
      <c r="W48" t="s">
        <v>873</v>
      </c>
      <c r="Y48">
        <v>130</v>
      </c>
      <c r="Z48" t="s">
        <v>584</v>
      </c>
      <c r="AA48" t="s">
        <v>331</v>
      </c>
      <c r="AB48">
        <v>6.8571428570000004</v>
      </c>
      <c r="AC48">
        <v>0.35503580099999998</v>
      </c>
      <c r="AD48">
        <v>7</v>
      </c>
      <c r="AE48" s="6" t="s">
        <v>331</v>
      </c>
      <c r="AF48" s="12" t="s">
        <v>518</v>
      </c>
      <c r="AG48" s="8" t="s">
        <v>599</v>
      </c>
      <c r="AH48" s="7">
        <v>1940000000</v>
      </c>
      <c r="AI48" s="7" t="s">
        <v>599</v>
      </c>
      <c r="AJ48">
        <v>49</v>
      </c>
      <c r="AK48" t="s">
        <v>811</v>
      </c>
      <c r="AL48" t="s">
        <v>570</v>
      </c>
      <c r="AM48">
        <v>1.8571428569999999</v>
      </c>
      <c r="AN48">
        <v>1.115211854</v>
      </c>
      <c r="AO48">
        <v>1</v>
      </c>
      <c r="AP48" s="6" t="s">
        <v>332</v>
      </c>
      <c r="AQ48" s="13" t="s">
        <v>855</v>
      </c>
      <c r="AR48" s="8" t="s">
        <v>599</v>
      </c>
      <c r="AS48" s="10" t="s">
        <v>599</v>
      </c>
      <c r="AT48" s="7" t="s">
        <v>599</v>
      </c>
      <c r="AU48" s="7" t="s">
        <v>1093</v>
      </c>
      <c r="AV48" s="7" t="s">
        <v>329</v>
      </c>
      <c r="AW48" s="20"/>
      <c r="AX48" t="str">
        <f t="shared" si="80"/>
        <v>Wer klettert vom Balkon?</v>
      </c>
      <c r="AY48" t="str">
        <f t="shared" si="81"/>
        <v>Was tat Emilia?</v>
      </c>
      <c r="AZ48" t="str">
        <f t="shared" si="12"/>
        <v>Woher klettert Emilia?</v>
      </c>
      <c r="BA48" t="str">
        <f t="shared" si="13"/>
        <v>Was hat Emilia zerdeppert?</v>
      </c>
      <c r="BB48" t="s">
        <v>327</v>
      </c>
      <c r="BC48" t="str">
        <f t="shared" ref="BC48" si="116">AZ48</f>
        <v>Woher klettert Emilia?</v>
      </c>
      <c r="BD48">
        <v>2</v>
      </c>
      <c r="BE48" t="str">
        <f t="shared" si="14"/>
        <v>NA</v>
      </c>
      <c r="BF48" t="str">
        <f t="shared" ref="BF48" si="117">IF(BE48="NA","NA",L48)</f>
        <v>NA</v>
      </c>
      <c r="BG48" t="str">
        <f t="shared" si="15"/>
        <v>NA</v>
      </c>
      <c r="BH48" t="s">
        <v>599</v>
      </c>
      <c r="BI48" s="1">
        <v>0</v>
      </c>
      <c r="BJ48" t="str">
        <f t="shared" si="16"/>
        <v>NA</v>
      </c>
      <c r="BK48" t="str">
        <f t="shared" si="17"/>
        <v>NA</v>
      </c>
      <c r="BL48" t="str">
        <f t="shared" si="98"/>
        <v/>
      </c>
      <c r="BM48" t="str">
        <f t="shared" si="84"/>
        <v/>
      </c>
      <c r="BN48" t="str">
        <f t="shared" si="99"/>
        <v>Woher klettert Emilia?</v>
      </c>
      <c r="BO48" t="str">
        <f t="shared" si="85"/>
        <v>Woher klettert Emilia?</v>
      </c>
      <c r="BP48" t="str">
        <f t="shared" si="86"/>
        <v>Was hat Emilia zerdeppert?</v>
      </c>
      <c r="BQ48" t="str">
        <f t="shared" si="87"/>
        <v/>
      </c>
      <c r="BR48" t="str">
        <f t="shared" si="18"/>
        <v>Was hat Emilia zerdeppert?</v>
      </c>
    </row>
    <row r="49" spans="1:70" customFormat="1" x14ac:dyDescent="0.35">
      <c r="A49">
        <v>48</v>
      </c>
      <c r="B49" t="str">
        <f t="shared" si="8"/>
        <v>Lina schläft im Betrieb Sie möchte das große Projekt beenden</v>
      </c>
      <c r="C49" t="str">
        <f t="shared" si="78"/>
        <v>Lina</v>
      </c>
      <c r="D49" t="str">
        <f t="shared" si="9"/>
        <v>Gabriel</v>
      </c>
      <c r="E49" t="s">
        <v>621</v>
      </c>
      <c r="F49" t="s">
        <v>1091</v>
      </c>
      <c r="G49" t="s">
        <v>38</v>
      </c>
      <c r="J49" t="s">
        <v>69</v>
      </c>
      <c r="K49" t="s">
        <v>1091</v>
      </c>
      <c r="L49" t="str">
        <f t="shared" si="10"/>
        <v>im Betrieb</v>
      </c>
      <c r="M49" t="str">
        <f t="shared" si="11"/>
        <v>im Leipzig</v>
      </c>
      <c r="N49" t="s">
        <v>329</v>
      </c>
      <c r="O49" t="s">
        <v>271</v>
      </c>
      <c r="P49" t="s">
        <v>276</v>
      </c>
      <c r="Q49" t="s">
        <v>622</v>
      </c>
      <c r="R49" t="s">
        <v>1091</v>
      </c>
      <c r="S49" t="s">
        <v>623</v>
      </c>
      <c r="U49" t="str">
        <f t="shared" si="79"/>
        <v>Projekt</v>
      </c>
      <c r="V49" t="s">
        <v>1091</v>
      </c>
      <c r="W49" t="s">
        <v>624</v>
      </c>
      <c r="Y49">
        <v>131</v>
      </c>
      <c r="Z49" t="s">
        <v>581</v>
      </c>
      <c r="AA49" t="s">
        <v>331</v>
      </c>
      <c r="AB49">
        <v>6.8571428570000004</v>
      </c>
      <c r="AC49">
        <v>0.35503580099999998</v>
      </c>
      <c r="AD49">
        <v>7</v>
      </c>
      <c r="AE49" s="6" t="s">
        <v>331</v>
      </c>
      <c r="AF49" s="12" t="s">
        <v>518</v>
      </c>
      <c r="AG49" s="8" t="s">
        <v>599</v>
      </c>
      <c r="AH49" s="7">
        <v>2320000000</v>
      </c>
      <c r="AI49" s="7" t="s">
        <v>599</v>
      </c>
      <c r="AJ49">
        <v>50</v>
      </c>
      <c r="AK49" t="s">
        <v>812</v>
      </c>
      <c r="AL49" t="s">
        <v>332</v>
      </c>
      <c r="AM49">
        <v>1.8571428569999999</v>
      </c>
      <c r="AN49">
        <v>1.3750477459999999</v>
      </c>
      <c r="AO49">
        <v>1</v>
      </c>
      <c r="AP49" s="6" t="s">
        <v>332</v>
      </c>
      <c r="AQ49" s="13" t="s">
        <v>855</v>
      </c>
      <c r="AR49" s="8" t="s">
        <v>599</v>
      </c>
      <c r="AS49" s="10" t="s">
        <v>599</v>
      </c>
      <c r="AT49" s="7" t="s">
        <v>599</v>
      </c>
      <c r="AU49" s="7" t="s">
        <v>1093</v>
      </c>
      <c r="AV49" s="7" t="s">
        <v>329</v>
      </c>
      <c r="AW49" s="20"/>
      <c r="AX49" t="str">
        <f t="shared" si="80"/>
        <v>Wer schläft im Betrieb?</v>
      </c>
      <c r="AY49" t="str">
        <f t="shared" si="81"/>
        <v>Was tat Lina?</v>
      </c>
      <c r="AZ49" t="str">
        <f t="shared" si="12"/>
        <v>Wo schläft Lina?</v>
      </c>
      <c r="BA49" t="str">
        <f t="shared" si="13"/>
        <v>Was möchte Lina beenden?</v>
      </c>
      <c r="BB49" s="1" t="s">
        <v>411</v>
      </c>
      <c r="BC49" t="str">
        <f t="shared" ref="BC49" si="118">BA49</f>
        <v>Was möchte Lina beenden?</v>
      </c>
      <c r="BD49">
        <v>2</v>
      </c>
      <c r="BE49" t="str">
        <f t="shared" si="14"/>
        <v>NA</v>
      </c>
      <c r="BF49" t="str">
        <f t="shared" ref="BF49" si="119">IF(BE49="NA","NA",CONCATENATE(P49," ",Q49," ",U49))</f>
        <v>NA</v>
      </c>
      <c r="BG49" t="str">
        <f t="shared" si="15"/>
        <v>NA</v>
      </c>
      <c r="BH49" t="s">
        <v>599</v>
      </c>
      <c r="BI49" s="1">
        <v>0</v>
      </c>
      <c r="BJ49" t="str">
        <f t="shared" si="16"/>
        <v>NA</v>
      </c>
      <c r="BK49" t="str">
        <f t="shared" si="17"/>
        <v>NA</v>
      </c>
      <c r="BL49" t="str">
        <f t="shared" si="98"/>
        <v>Wo schläft Lina?</v>
      </c>
      <c r="BM49" t="str">
        <f t="shared" si="84"/>
        <v/>
      </c>
      <c r="BN49" t="str">
        <f t="shared" si="99"/>
        <v/>
      </c>
      <c r="BO49" t="str">
        <f t="shared" si="85"/>
        <v>Wo schläft Lina?</v>
      </c>
      <c r="BP49" t="str">
        <f t="shared" si="86"/>
        <v>Was möchte Lina beenden?</v>
      </c>
      <c r="BQ49" t="str">
        <f t="shared" si="87"/>
        <v/>
      </c>
      <c r="BR49" t="str">
        <f t="shared" si="18"/>
        <v>Was möchte Lina beenden?</v>
      </c>
    </row>
    <row r="50" spans="1:70" customFormat="1" x14ac:dyDescent="0.35">
      <c r="A50">
        <v>49</v>
      </c>
      <c r="B50" t="str">
        <f t="shared" si="8"/>
        <v>Carla eilt auf das Amt Sie hatte eine essenzielle Anlage vergessen</v>
      </c>
      <c r="C50" t="str">
        <f t="shared" si="78"/>
        <v>Carla</v>
      </c>
      <c r="D50" t="str">
        <f t="shared" si="9"/>
        <v>Dylan</v>
      </c>
      <c r="E50" t="s">
        <v>7</v>
      </c>
      <c r="F50" t="s">
        <v>1091</v>
      </c>
      <c r="H50" t="s">
        <v>46</v>
      </c>
      <c r="J50" t="s">
        <v>47</v>
      </c>
      <c r="K50" t="s">
        <v>1091</v>
      </c>
      <c r="L50" t="str">
        <f t="shared" si="10"/>
        <v>auf das Amt</v>
      </c>
      <c r="M50" t="str">
        <f t="shared" si="11"/>
        <v>auf das Leipzig</v>
      </c>
      <c r="N50" t="s">
        <v>329</v>
      </c>
      <c r="O50" t="s">
        <v>252</v>
      </c>
      <c r="P50" t="s">
        <v>259</v>
      </c>
      <c r="Q50" t="s">
        <v>265</v>
      </c>
      <c r="R50" t="s">
        <v>1091</v>
      </c>
      <c r="S50" t="s">
        <v>266</v>
      </c>
      <c r="U50" t="str">
        <f t="shared" si="79"/>
        <v>Anlage</v>
      </c>
      <c r="V50" t="s">
        <v>1091</v>
      </c>
      <c r="W50" t="s">
        <v>267</v>
      </c>
      <c r="Y50">
        <v>132</v>
      </c>
      <c r="Z50" t="s">
        <v>575</v>
      </c>
      <c r="AA50" t="s">
        <v>331</v>
      </c>
      <c r="AB50">
        <v>6.8571428570000004</v>
      </c>
      <c r="AC50">
        <v>0.42996970800000001</v>
      </c>
      <c r="AD50">
        <v>7</v>
      </c>
      <c r="AE50" s="6" t="s">
        <v>331</v>
      </c>
      <c r="AF50" s="12" t="s">
        <v>518</v>
      </c>
      <c r="AG50" s="7">
        <v>153</v>
      </c>
      <c r="AH50" s="7">
        <v>2590000000</v>
      </c>
      <c r="AI50" s="7" t="s">
        <v>599</v>
      </c>
      <c r="AJ50">
        <v>51</v>
      </c>
      <c r="AK50" t="s">
        <v>813</v>
      </c>
      <c r="AL50" t="s">
        <v>570</v>
      </c>
      <c r="AM50">
        <v>1.9714285709999999</v>
      </c>
      <c r="AN50">
        <v>1.224401758</v>
      </c>
      <c r="AO50">
        <v>1</v>
      </c>
      <c r="AP50" s="6" t="s">
        <v>332</v>
      </c>
      <c r="AQ50" s="13" t="s">
        <v>855</v>
      </c>
      <c r="AR50" s="8" t="s">
        <v>599</v>
      </c>
      <c r="AS50" s="10" t="s">
        <v>599</v>
      </c>
      <c r="AT50" s="7" t="s">
        <v>599</v>
      </c>
      <c r="AU50" s="7" t="s">
        <v>1093</v>
      </c>
      <c r="AV50" s="7" t="s">
        <v>329</v>
      </c>
      <c r="AW50" s="20"/>
      <c r="AX50" t="str">
        <f t="shared" si="80"/>
        <v>Wer eilt auf das Amt?</v>
      </c>
      <c r="AY50" t="str">
        <f t="shared" si="81"/>
        <v>Was tat Carla?</v>
      </c>
      <c r="AZ50" t="str">
        <f t="shared" si="12"/>
        <v>Wohin eilt Carla?</v>
      </c>
      <c r="BA50" t="str">
        <f t="shared" si="13"/>
        <v>Was hatte Carla vergessen?</v>
      </c>
      <c r="BB50" t="s">
        <v>287</v>
      </c>
      <c r="BC50" t="str">
        <f t="shared" ref="BC50" si="120">AX50</f>
        <v>Wer eilt auf das Amt?</v>
      </c>
      <c r="BD50">
        <v>1</v>
      </c>
      <c r="BE50" t="str">
        <f t="shared" si="14"/>
        <v>Wer eilt auf das Amt?</v>
      </c>
      <c r="BF50" t="str">
        <f t="shared" ref="BF50" si="121">IF(BE50="NA","NA",C50)</f>
        <v>Carla</v>
      </c>
      <c r="BG50" t="str">
        <f t="shared" si="15"/>
        <v>Carla</v>
      </c>
      <c r="BH50" t="str">
        <f>D50</f>
        <v>Dylan</v>
      </c>
      <c r="BI50" s="1">
        <v>1</v>
      </c>
      <c r="BJ50" t="str">
        <f t="shared" si="16"/>
        <v>Carla</v>
      </c>
      <c r="BK50" t="str">
        <f t="shared" si="17"/>
        <v>Dylan</v>
      </c>
      <c r="BL50" t="str">
        <f t="shared" si="98"/>
        <v/>
      </c>
      <c r="BM50" t="str">
        <f t="shared" si="84"/>
        <v>Wohin eilt Carla?</v>
      </c>
      <c r="BN50" t="str">
        <f t="shared" si="99"/>
        <v/>
      </c>
      <c r="BO50" t="str">
        <f t="shared" si="85"/>
        <v>Wohin eilt Carla?</v>
      </c>
      <c r="BP50" t="str">
        <f t="shared" si="86"/>
        <v>Was hatte Carla vergessen?</v>
      </c>
      <c r="BQ50" t="str">
        <f t="shared" si="87"/>
        <v/>
      </c>
      <c r="BR50" t="str">
        <f t="shared" si="18"/>
        <v>Was hatte Carla vergessen?</v>
      </c>
    </row>
    <row r="51" spans="1:70" customFormat="1" x14ac:dyDescent="0.35">
      <c r="A51">
        <v>50</v>
      </c>
      <c r="B51" t="str">
        <f t="shared" si="8"/>
        <v>Martha schleicht ins Haus Sie möchte die schlafenden Nachbarn nicht wecken</v>
      </c>
      <c r="C51" t="str">
        <f t="shared" si="78"/>
        <v>Martha</v>
      </c>
      <c r="D51" t="str">
        <f t="shared" si="9"/>
        <v>Kai</v>
      </c>
      <c r="E51" t="s">
        <v>18</v>
      </c>
      <c r="F51" t="s">
        <v>1091</v>
      </c>
      <c r="H51" t="s">
        <v>51</v>
      </c>
      <c r="J51" t="s">
        <v>874</v>
      </c>
      <c r="K51" t="s">
        <v>1091</v>
      </c>
      <c r="L51" t="str">
        <f t="shared" si="10"/>
        <v>ins Haus</v>
      </c>
      <c r="M51" t="str">
        <f t="shared" si="11"/>
        <v>ins Leipzig</v>
      </c>
      <c r="N51" t="s">
        <v>329</v>
      </c>
      <c r="O51" t="s">
        <v>271</v>
      </c>
      <c r="P51" t="s">
        <v>255</v>
      </c>
      <c r="Q51" t="s">
        <v>875</v>
      </c>
      <c r="R51" t="s">
        <v>1091</v>
      </c>
      <c r="T51" t="s">
        <v>358</v>
      </c>
      <c r="U51" t="str">
        <f t="shared" si="79"/>
        <v>Nachbarn</v>
      </c>
      <c r="V51" t="s">
        <v>1091</v>
      </c>
      <c r="W51" t="s">
        <v>359</v>
      </c>
      <c r="Y51">
        <v>133</v>
      </c>
      <c r="Z51" t="s">
        <v>586</v>
      </c>
      <c r="AA51" t="s">
        <v>331</v>
      </c>
      <c r="AB51">
        <v>6.8571428570000004</v>
      </c>
      <c r="AC51">
        <v>0.42996970800000001</v>
      </c>
      <c r="AD51">
        <v>7</v>
      </c>
      <c r="AE51" s="6" t="s">
        <v>331</v>
      </c>
      <c r="AF51" s="12" t="s">
        <v>518</v>
      </c>
      <c r="AG51" s="8" t="s">
        <v>599</v>
      </c>
      <c r="AH51" s="7">
        <v>2400000000</v>
      </c>
      <c r="AI51" s="7" t="s">
        <v>599</v>
      </c>
      <c r="AJ51">
        <v>52</v>
      </c>
      <c r="AK51" t="s">
        <v>814</v>
      </c>
      <c r="AL51" t="s">
        <v>570</v>
      </c>
      <c r="AM51">
        <v>2.1428571430000001</v>
      </c>
      <c r="AN51">
        <v>1.4580982199999999</v>
      </c>
      <c r="AO51">
        <v>1</v>
      </c>
      <c r="AP51" s="6" t="s">
        <v>570</v>
      </c>
      <c r="AQ51" s="13" t="s">
        <v>855</v>
      </c>
      <c r="AR51" s="8" t="s">
        <v>599</v>
      </c>
      <c r="AS51" s="10" t="s">
        <v>599</v>
      </c>
      <c r="AT51" s="7" t="s">
        <v>599</v>
      </c>
      <c r="AU51" s="7" t="s">
        <v>1093</v>
      </c>
      <c r="AV51" s="7" t="s">
        <v>329</v>
      </c>
      <c r="AW51" s="20"/>
      <c r="AX51" t="str">
        <f t="shared" si="80"/>
        <v>Wer schleicht ins Haus?</v>
      </c>
      <c r="AY51" t="str">
        <f t="shared" si="81"/>
        <v>Was tat Martha?</v>
      </c>
      <c r="AZ51" t="str">
        <f t="shared" si="12"/>
        <v>Wohin schleicht Martha?</v>
      </c>
      <c r="BA51" t="str">
        <f t="shared" si="13"/>
        <v>Wen möchte Martha nicht wecken?</v>
      </c>
      <c r="BB51" t="s">
        <v>288</v>
      </c>
      <c r="BC51" t="str">
        <f t="shared" ref="BC51" si="122">AY51</f>
        <v>Was tat Martha?</v>
      </c>
      <c r="BD51">
        <v>3</v>
      </c>
      <c r="BE51" t="str">
        <f t="shared" si="14"/>
        <v>NA</v>
      </c>
      <c r="BF51" t="str">
        <f t="shared" ref="BF51" si="123">IF(BE51="NA","NA",E51)</f>
        <v>NA</v>
      </c>
      <c r="BG51" t="str">
        <f t="shared" si="15"/>
        <v>NA</v>
      </c>
      <c r="BH51" t="s">
        <v>599</v>
      </c>
      <c r="BI51" s="1">
        <v>0</v>
      </c>
      <c r="BJ51" t="str">
        <f t="shared" si="16"/>
        <v>NA</v>
      </c>
      <c r="BK51" t="str">
        <f t="shared" si="17"/>
        <v>NA</v>
      </c>
      <c r="BL51" t="str">
        <f t="shared" si="98"/>
        <v/>
      </c>
      <c r="BM51" t="str">
        <f t="shared" si="84"/>
        <v>Wohin schleicht Martha?</v>
      </c>
      <c r="BN51" t="str">
        <f t="shared" si="99"/>
        <v/>
      </c>
      <c r="BO51" t="str">
        <f t="shared" si="85"/>
        <v>Wohin schleicht Martha?</v>
      </c>
      <c r="BP51" t="str">
        <f t="shared" si="86"/>
        <v/>
      </c>
      <c r="BQ51" t="str">
        <f t="shared" si="87"/>
        <v>Wen möchte Martha nicht wecken?</v>
      </c>
      <c r="BR51" t="str">
        <f t="shared" si="18"/>
        <v>Wen möchte Martha nicht wecken?</v>
      </c>
    </row>
    <row r="52" spans="1:70" customFormat="1" x14ac:dyDescent="0.35">
      <c r="A52">
        <v>51</v>
      </c>
      <c r="B52" t="str">
        <f t="shared" si="8"/>
        <v>Lena stolpert in die Bar Sie hat die erste Anzahlung erhalten</v>
      </c>
      <c r="C52" t="str">
        <f t="shared" si="78"/>
        <v>Lena</v>
      </c>
      <c r="D52" t="str">
        <f t="shared" si="9"/>
        <v>Merle</v>
      </c>
      <c r="E52" t="s">
        <v>22</v>
      </c>
      <c r="F52" t="s">
        <v>1091</v>
      </c>
      <c r="H52" t="s">
        <v>36</v>
      </c>
      <c r="J52" t="s">
        <v>876</v>
      </c>
      <c r="K52" t="s">
        <v>1091</v>
      </c>
      <c r="L52" t="str">
        <f t="shared" si="10"/>
        <v>in die Bar</v>
      </c>
      <c r="M52" t="str">
        <f t="shared" si="11"/>
        <v>in die Leipzig</v>
      </c>
      <c r="N52" t="s">
        <v>329</v>
      </c>
      <c r="O52" t="s">
        <v>251</v>
      </c>
      <c r="P52" t="s">
        <v>255</v>
      </c>
      <c r="Q52" t="s">
        <v>877</v>
      </c>
      <c r="R52" t="s">
        <v>1091</v>
      </c>
      <c r="S52" t="s">
        <v>878</v>
      </c>
      <c r="U52" t="str">
        <f t="shared" si="79"/>
        <v>Anzahlung</v>
      </c>
      <c r="V52" t="s">
        <v>1091</v>
      </c>
      <c r="W52" t="s">
        <v>678</v>
      </c>
      <c r="Y52">
        <v>134</v>
      </c>
      <c r="Z52" t="s">
        <v>576</v>
      </c>
      <c r="AA52" t="s">
        <v>331</v>
      </c>
      <c r="AB52">
        <v>6.8857142859999998</v>
      </c>
      <c r="AC52">
        <v>0.322802851</v>
      </c>
      <c r="AD52">
        <v>7</v>
      </c>
      <c r="AE52" s="6" t="s">
        <v>331</v>
      </c>
      <c r="AF52" s="12" t="s">
        <v>518</v>
      </c>
      <c r="AG52" s="8" t="s">
        <v>599</v>
      </c>
      <c r="AH52" s="7">
        <v>2250000000</v>
      </c>
      <c r="AI52" s="7" t="s">
        <v>599</v>
      </c>
      <c r="AJ52">
        <v>102</v>
      </c>
      <c r="AK52" t="s">
        <v>840</v>
      </c>
      <c r="AL52" t="s">
        <v>570</v>
      </c>
      <c r="AM52">
        <v>6.542857143</v>
      </c>
      <c r="AN52">
        <v>0.78000215500000003</v>
      </c>
      <c r="AO52">
        <v>7</v>
      </c>
      <c r="AP52" s="6" t="s">
        <v>331</v>
      </c>
      <c r="AQ52" s="13" t="s">
        <v>855</v>
      </c>
      <c r="AR52" s="8" t="s">
        <v>599</v>
      </c>
      <c r="AS52" s="10" t="s">
        <v>599</v>
      </c>
      <c r="AT52" s="7" t="s">
        <v>599</v>
      </c>
      <c r="AU52" s="7" t="s">
        <v>1093</v>
      </c>
      <c r="AV52" s="7" t="s">
        <v>329</v>
      </c>
      <c r="AW52" s="20"/>
      <c r="AX52" t="str">
        <f t="shared" si="80"/>
        <v>Wer stolpert in die Bar?</v>
      </c>
      <c r="AY52" t="str">
        <f t="shared" si="81"/>
        <v>Was tat Lena?</v>
      </c>
      <c r="AZ52" t="str">
        <f t="shared" si="12"/>
        <v>Wohin stolpert Lena?</v>
      </c>
      <c r="BA52" t="str">
        <f t="shared" si="13"/>
        <v>Was hat Lena erhalten?</v>
      </c>
      <c r="BB52" t="s">
        <v>327</v>
      </c>
      <c r="BC52" t="str">
        <f t="shared" ref="BC52" si="124">AZ52</f>
        <v>Wohin stolpert Lena?</v>
      </c>
      <c r="BD52">
        <v>1</v>
      </c>
      <c r="BE52" t="str">
        <f t="shared" si="14"/>
        <v>Wohin stolpert Lena?</v>
      </c>
      <c r="BF52" t="str">
        <f t="shared" ref="BF52" si="125">IF(BE52="NA","NA",L52)</f>
        <v>in die Bar</v>
      </c>
      <c r="BG52" t="str">
        <f t="shared" si="15"/>
        <v>in die Bar</v>
      </c>
      <c r="BH52" t="s">
        <v>1118</v>
      </c>
      <c r="BI52" s="1">
        <v>1</v>
      </c>
      <c r="BJ52" t="str">
        <f t="shared" si="16"/>
        <v>in die Bar</v>
      </c>
      <c r="BK52" t="str">
        <f t="shared" si="17"/>
        <v>in die Kneipe</v>
      </c>
      <c r="BL52" t="str">
        <f t="shared" si="98"/>
        <v/>
      </c>
      <c r="BM52" t="str">
        <f t="shared" si="84"/>
        <v>Wohin stolpert Lena?</v>
      </c>
      <c r="BN52" t="str">
        <f t="shared" si="99"/>
        <v/>
      </c>
      <c r="BO52" t="str">
        <f t="shared" si="85"/>
        <v>Wohin stolpert Lena?</v>
      </c>
      <c r="BP52" t="str">
        <f t="shared" si="86"/>
        <v>Was hat Lena erhalten?</v>
      </c>
      <c r="BQ52" t="str">
        <f t="shared" si="87"/>
        <v/>
      </c>
      <c r="BR52" t="str">
        <f t="shared" si="18"/>
        <v>Was hat Lena erhalten?</v>
      </c>
    </row>
    <row r="53" spans="1:70" customFormat="1" x14ac:dyDescent="0.35">
      <c r="A53">
        <v>52</v>
      </c>
      <c r="B53" t="str">
        <f t="shared" si="8"/>
        <v>Leonie flüchtet von der Baustelle Sie hat ein wichtiges Warnschild übersehen</v>
      </c>
      <c r="C53" t="str">
        <f t="shared" si="78"/>
        <v>Leonie</v>
      </c>
      <c r="D53" t="str">
        <f t="shared" si="9"/>
        <v>Lotte</v>
      </c>
      <c r="E53" t="s">
        <v>14</v>
      </c>
      <c r="F53" t="s">
        <v>1091</v>
      </c>
      <c r="I53" t="s">
        <v>44</v>
      </c>
      <c r="J53" t="s">
        <v>61</v>
      </c>
      <c r="K53" t="s">
        <v>1091</v>
      </c>
      <c r="L53" t="str">
        <f t="shared" si="10"/>
        <v>von der Baustelle</v>
      </c>
      <c r="M53" t="str">
        <f t="shared" si="11"/>
        <v>von der Leipzig</v>
      </c>
      <c r="N53" t="s">
        <v>329</v>
      </c>
      <c r="O53" t="s">
        <v>251</v>
      </c>
      <c r="P53" t="s">
        <v>253</v>
      </c>
      <c r="Q53" t="s">
        <v>616</v>
      </c>
      <c r="R53" t="s">
        <v>1091</v>
      </c>
      <c r="S53" t="s">
        <v>617</v>
      </c>
      <c r="U53" t="str">
        <f t="shared" si="79"/>
        <v>Warnschild</v>
      </c>
      <c r="V53" t="s">
        <v>1091</v>
      </c>
      <c r="W53" t="s">
        <v>299</v>
      </c>
      <c r="Y53">
        <v>135</v>
      </c>
      <c r="Z53" t="s">
        <v>580</v>
      </c>
      <c r="AA53" t="s">
        <v>331</v>
      </c>
      <c r="AB53">
        <v>6.8857142859999998</v>
      </c>
      <c r="AC53">
        <v>0.322802851</v>
      </c>
      <c r="AD53">
        <v>7</v>
      </c>
      <c r="AE53" s="6" t="s">
        <v>331</v>
      </c>
      <c r="AF53" s="12" t="s">
        <v>518</v>
      </c>
      <c r="AG53" s="8" t="s">
        <v>599</v>
      </c>
      <c r="AH53" s="7">
        <v>48000000</v>
      </c>
      <c r="AI53" s="7" t="s">
        <v>599</v>
      </c>
      <c r="AJ53">
        <v>103</v>
      </c>
      <c r="AK53" t="s">
        <v>841</v>
      </c>
      <c r="AL53" t="s">
        <v>331</v>
      </c>
      <c r="AM53">
        <v>6.542857143</v>
      </c>
      <c r="AN53">
        <v>0.81683957500000004</v>
      </c>
      <c r="AO53">
        <v>7</v>
      </c>
      <c r="AP53" s="6" t="s">
        <v>331</v>
      </c>
      <c r="AQ53" s="13" t="s">
        <v>855</v>
      </c>
      <c r="AR53" s="8" t="s">
        <v>599</v>
      </c>
      <c r="AS53" s="10" t="s">
        <v>599</v>
      </c>
      <c r="AT53" s="7" t="s">
        <v>599</v>
      </c>
      <c r="AU53" s="7" t="s">
        <v>1093</v>
      </c>
      <c r="AV53" s="7" t="s">
        <v>329</v>
      </c>
      <c r="AW53" s="20"/>
      <c r="AX53" t="str">
        <f t="shared" si="80"/>
        <v>Wer flüchtet von der Baustelle?</v>
      </c>
      <c r="AY53" t="str">
        <f t="shared" si="81"/>
        <v>Was tat Leonie?</v>
      </c>
      <c r="AZ53" t="str">
        <f t="shared" si="12"/>
        <v>Woher flüchtet Leonie?</v>
      </c>
      <c r="BA53" t="str">
        <f t="shared" si="13"/>
        <v>Was hat Leonie übersehen?</v>
      </c>
      <c r="BB53" s="1" t="s">
        <v>411</v>
      </c>
      <c r="BC53" t="str">
        <f t="shared" ref="BC53" si="126">BA53</f>
        <v>Was hat Leonie übersehen?</v>
      </c>
      <c r="BD53">
        <v>2</v>
      </c>
      <c r="BE53" t="str">
        <f t="shared" si="14"/>
        <v>NA</v>
      </c>
      <c r="BF53" t="str">
        <f t="shared" ref="BF53" si="127">IF(BE53="NA","NA",CONCATENATE(P53," ",Q53," ",U53))</f>
        <v>NA</v>
      </c>
      <c r="BG53" t="str">
        <f t="shared" si="15"/>
        <v>NA</v>
      </c>
      <c r="BH53" t="s">
        <v>599</v>
      </c>
      <c r="BI53" s="1">
        <v>0</v>
      </c>
      <c r="BJ53" t="str">
        <f t="shared" si="16"/>
        <v>NA</v>
      </c>
      <c r="BK53" t="str">
        <f t="shared" si="17"/>
        <v>NA</v>
      </c>
      <c r="BL53" t="str">
        <f t="shared" si="98"/>
        <v/>
      </c>
      <c r="BM53" t="str">
        <f t="shared" si="84"/>
        <v/>
      </c>
      <c r="BN53" t="str">
        <f t="shared" si="99"/>
        <v>Woher flüchtet Leonie?</v>
      </c>
      <c r="BO53" t="str">
        <f t="shared" si="85"/>
        <v>Woher flüchtet Leonie?</v>
      </c>
      <c r="BP53" t="str">
        <f t="shared" si="86"/>
        <v>Was hat Leonie übersehen?</v>
      </c>
      <c r="BQ53" t="str">
        <f t="shared" si="87"/>
        <v/>
      </c>
      <c r="BR53" t="str">
        <f t="shared" si="18"/>
        <v>Was hat Leonie übersehen?</v>
      </c>
    </row>
    <row r="54" spans="1:70" customFormat="1" x14ac:dyDescent="0.35">
      <c r="A54">
        <v>53</v>
      </c>
      <c r="B54" t="str">
        <f t="shared" si="8"/>
        <v>Mia kommt vom Kiosk Sie hat ein leckeres Snickers gekauft</v>
      </c>
      <c r="C54" t="str">
        <f t="shared" si="78"/>
        <v>Mia</v>
      </c>
      <c r="D54" t="str">
        <f t="shared" si="9"/>
        <v>Yvonne</v>
      </c>
      <c r="E54" t="s">
        <v>3</v>
      </c>
      <c r="F54" t="s">
        <v>1091</v>
      </c>
      <c r="I54" t="s">
        <v>31</v>
      </c>
      <c r="J54" t="s">
        <v>134</v>
      </c>
      <c r="K54" t="s">
        <v>1091</v>
      </c>
      <c r="L54" t="str">
        <f t="shared" si="10"/>
        <v>vom Kiosk</v>
      </c>
      <c r="M54" t="str">
        <f t="shared" si="11"/>
        <v>vom Leipzig</v>
      </c>
      <c r="N54" t="s">
        <v>329</v>
      </c>
      <c r="O54" t="s">
        <v>251</v>
      </c>
      <c r="P54" t="s">
        <v>253</v>
      </c>
      <c r="Q54" t="s">
        <v>298</v>
      </c>
      <c r="R54" t="s">
        <v>1091</v>
      </c>
      <c r="S54" t="s">
        <v>879</v>
      </c>
      <c r="U54" t="str">
        <f t="shared" si="79"/>
        <v>Snickers</v>
      </c>
      <c r="V54" t="s">
        <v>1091</v>
      </c>
      <c r="W54" t="s">
        <v>334</v>
      </c>
      <c r="Y54">
        <v>136</v>
      </c>
      <c r="Z54" t="s">
        <v>582</v>
      </c>
      <c r="AA54" t="s">
        <v>331</v>
      </c>
      <c r="AB54">
        <v>6.8857142859999998</v>
      </c>
      <c r="AC54">
        <v>0.322802851</v>
      </c>
      <c r="AD54">
        <v>7</v>
      </c>
      <c r="AE54" s="6" t="s">
        <v>331</v>
      </c>
      <c r="AF54" s="12" t="s">
        <v>518</v>
      </c>
      <c r="AG54" s="8" t="s">
        <v>599</v>
      </c>
      <c r="AH54" s="7">
        <v>3100000000</v>
      </c>
      <c r="AI54" s="7" t="s">
        <v>599</v>
      </c>
      <c r="AJ54">
        <v>104</v>
      </c>
      <c r="AK54" t="s">
        <v>842</v>
      </c>
      <c r="AL54" t="s">
        <v>331</v>
      </c>
      <c r="AM54">
        <v>6.542857143</v>
      </c>
      <c r="AN54">
        <v>0.85208592299999997</v>
      </c>
      <c r="AO54">
        <v>7</v>
      </c>
      <c r="AP54" s="6" t="s">
        <v>331</v>
      </c>
      <c r="AQ54" s="13" t="s">
        <v>855</v>
      </c>
      <c r="AR54" s="8" t="s">
        <v>599</v>
      </c>
      <c r="AS54" s="10" t="s">
        <v>599</v>
      </c>
      <c r="AT54" s="7" t="s">
        <v>599</v>
      </c>
      <c r="AU54" s="7" t="s">
        <v>1093</v>
      </c>
      <c r="AV54" s="7" t="s">
        <v>329</v>
      </c>
      <c r="AW54" s="20"/>
      <c r="AX54" t="str">
        <f t="shared" si="80"/>
        <v>Wer kommt vom Kiosk?</v>
      </c>
      <c r="AY54" t="str">
        <f t="shared" si="81"/>
        <v>Was tat Mia?</v>
      </c>
      <c r="AZ54" t="str">
        <f t="shared" si="12"/>
        <v>Woher kommt Mia?</v>
      </c>
      <c r="BA54" t="str">
        <f t="shared" si="13"/>
        <v>Was hat Mia gekauft?</v>
      </c>
      <c r="BB54" t="s">
        <v>287</v>
      </c>
      <c r="BC54" t="str">
        <f t="shared" ref="BC54" si="128">AX54</f>
        <v>Wer kommt vom Kiosk?</v>
      </c>
      <c r="BD54">
        <v>3</v>
      </c>
      <c r="BE54" t="str">
        <f t="shared" si="14"/>
        <v>NA</v>
      </c>
      <c r="BF54" t="str">
        <f t="shared" ref="BF54" si="129">IF(BE54="NA","NA",C54)</f>
        <v>NA</v>
      </c>
      <c r="BG54" t="str">
        <f t="shared" si="15"/>
        <v>NA</v>
      </c>
      <c r="BH54" t="s">
        <v>599</v>
      </c>
      <c r="BI54" s="1">
        <v>1</v>
      </c>
      <c r="BJ54" t="str">
        <f t="shared" si="16"/>
        <v>NA</v>
      </c>
      <c r="BK54" t="str">
        <f t="shared" si="17"/>
        <v>NA</v>
      </c>
      <c r="BL54" t="str">
        <f t="shared" si="98"/>
        <v/>
      </c>
      <c r="BM54" t="str">
        <f t="shared" si="84"/>
        <v/>
      </c>
      <c r="BN54" t="str">
        <f t="shared" si="99"/>
        <v>Woher kommt Mia?</v>
      </c>
      <c r="BO54" t="str">
        <f t="shared" si="85"/>
        <v>Woher kommt Mia?</v>
      </c>
      <c r="BP54" t="str">
        <f t="shared" si="86"/>
        <v>Was hat Mia gekauft?</v>
      </c>
      <c r="BQ54" t="str">
        <f t="shared" si="87"/>
        <v/>
      </c>
      <c r="BR54" t="str">
        <f t="shared" si="18"/>
        <v>Was hat Mia gekauft?</v>
      </c>
    </row>
    <row r="55" spans="1:70" customFormat="1" x14ac:dyDescent="0.35">
      <c r="A55">
        <v>54</v>
      </c>
      <c r="B55" t="str">
        <f t="shared" si="8"/>
        <v>Rosa fliegt aus dem Rathaus Sie hat das goldene Buch beschmutzt</v>
      </c>
      <c r="C55" t="str">
        <f t="shared" si="78"/>
        <v>Rosa</v>
      </c>
      <c r="D55" t="str">
        <f t="shared" si="9"/>
        <v>Ida</v>
      </c>
      <c r="E55" t="s">
        <v>11</v>
      </c>
      <c r="F55" t="s">
        <v>1091</v>
      </c>
      <c r="I55" t="s">
        <v>40</v>
      </c>
      <c r="J55" t="s">
        <v>188</v>
      </c>
      <c r="K55" t="s">
        <v>1091</v>
      </c>
      <c r="L55" t="str">
        <f t="shared" si="10"/>
        <v>aus dem Rathaus</v>
      </c>
      <c r="M55" t="str">
        <f t="shared" si="11"/>
        <v>aus dem Leipzig</v>
      </c>
      <c r="N55" t="s">
        <v>329</v>
      </c>
      <c r="O55" t="s">
        <v>251</v>
      </c>
      <c r="P55" t="s">
        <v>276</v>
      </c>
      <c r="Q55" t="s">
        <v>721</v>
      </c>
      <c r="R55" t="s">
        <v>1091</v>
      </c>
      <c r="S55" t="s">
        <v>722</v>
      </c>
      <c r="U55" t="str">
        <f t="shared" si="79"/>
        <v>Buch</v>
      </c>
      <c r="V55" t="s">
        <v>1091</v>
      </c>
      <c r="W55" t="s">
        <v>723</v>
      </c>
      <c r="Y55">
        <v>137</v>
      </c>
      <c r="Z55" t="s">
        <v>579</v>
      </c>
      <c r="AA55" t="s">
        <v>331</v>
      </c>
      <c r="AB55">
        <v>6.8857142859999998</v>
      </c>
      <c r="AC55">
        <v>0.40376380499999998</v>
      </c>
      <c r="AD55">
        <v>7</v>
      </c>
      <c r="AE55" s="6" t="s">
        <v>331</v>
      </c>
      <c r="AF55" s="12" t="s">
        <v>518</v>
      </c>
      <c r="AG55" s="8" t="s">
        <v>599</v>
      </c>
      <c r="AH55" s="7">
        <v>4220000000</v>
      </c>
      <c r="AI55" s="7" t="s">
        <v>599</v>
      </c>
      <c r="AJ55">
        <v>105</v>
      </c>
      <c r="AK55" t="s">
        <v>843</v>
      </c>
      <c r="AL55" t="s">
        <v>331</v>
      </c>
      <c r="AM55">
        <v>6.5714285710000002</v>
      </c>
      <c r="AN55">
        <v>0.73906595600000002</v>
      </c>
      <c r="AO55">
        <v>7</v>
      </c>
      <c r="AP55" s="6" t="s">
        <v>331</v>
      </c>
      <c r="AQ55" s="13" t="s">
        <v>855</v>
      </c>
      <c r="AR55" s="8" t="s">
        <v>599</v>
      </c>
      <c r="AS55" s="10" t="s">
        <v>599</v>
      </c>
      <c r="AT55" s="7" t="s">
        <v>599</v>
      </c>
      <c r="AU55" s="7" t="s">
        <v>1093</v>
      </c>
      <c r="AV55" s="7" t="s">
        <v>329</v>
      </c>
      <c r="AW55" s="20"/>
      <c r="AX55" t="str">
        <f t="shared" si="80"/>
        <v>Wer fliegt aus dem Rathaus?</v>
      </c>
      <c r="AY55" t="str">
        <f t="shared" si="81"/>
        <v>Was tat Rosa?</v>
      </c>
      <c r="AZ55" t="str">
        <f t="shared" si="12"/>
        <v>Woher fliegt Rosa?</v>
      </c>
      <c r="BA55" t="str">
        <f t="shared" si="13"/>
        <v>Was hat Rosa beschmutzt?</v>
      </c>
      <c r="BB55" t="s">
        <v>288</v>
      </c>
      <c r="BC55" t="str">
        <f t="shared" ref="BC55" si="130">AY55</f>
        <v>Was tat Rosa?</v>
      </c>
      <c r="BD55">
        <v>1</v>
      </c>
      <c r="BE55" t="str">
        <f t="shared" si="14"/>
        <v>Was tat Rosa?</v>
      </c>
      <c r="BF55" t="str">
        <f t="shared" ref="BF55" si="131">IF(BE55="NA","NA",E55)</f>
        <v>fliegt</v>
      </c>
      <c r="BG55" t="s">
        <v>1119</v>
      </c>
      <c r="BH55" t="s">
        <v>1120</v>
      </c>
      <c r="BI55" s="1">
        <v>0</v>
      </c>
      <c r="BJ55" t="str">
        <f t="shared" si="16"/>
        <v>segeln</v>
      </c>
      <c r="BK55" t="str">
        <f t="shared" si="17"/>
        <v>fliegen</v>
      </c>
      <c r="BL55" t="str">
        <f t="shared" si="98"/>
        <v/>
      </c>
      <c r="BM55" t="str">
        <f t="shared" si="84"/>
        <v/>
      </c>
      <c r="BN55" t="str">
        <f t="shared" si="99"/>
        <v>Woher fliegt Rosa?</v>
      </c>
      <c r="BO55" t="str">
        <f t="shared" si="85"/>
        <v>Woher fliegt Rosa?</v>
      </c>
      <c r="BP55" t="str">
        <f t="shared" si="86"/>
        <v>Was hat Rosa beschmutzt?</v>
      </c>
      <c r="BQ55" t="str">
        <f t="shared" si="87"/>
        <v/>
      </c>
      <c r="BR55" t="str">
        <f t="shared" si="18"/>
        <v>Was hat Rosa beschmutzt?</v>
      </c>
    </row>
    <row r="56" spans="1:70" customFormat="1" x14ac:dyDescent="0.35">
      <c r="A56">
        <v>55</v>
      </c>
      <c r="B56" t="str">
        <f t="shared" si="8"/>
        <v>Anna sitzt beim Abendessen Sie muss die immergleichen Diskussionen ertragen</v>
      </c>
      <c r="C56" t="str">
        <f t="shared" si="78"/>
        <v>Anna</v>
      </c>
      <c r="D56" t="str">
        <f t="shared" si="9"/>
        <v>Josephine</v>
      </c>
      <c r="E56" t="s">
        <v>881</v>
      </c>
      <c r="F56" t="s">
        <v>1091</v>
      </c>
      <c r="G56" t="s">
        <v>29</v>
      </c>
      <c r="J56" t="s">
        <v>32</v>
      </c>
      <c r="K56" t="s">
        <v>1091</v>
      </c>
      <c r="L56" t="str">
        <f t="shared" si="10"/>
        <v>beim Abendessen</v>
      </c>
      <c r="M56" t="str">
        <f t="shared" si="11"/>
        <v>beim Leipzig</v>
      </c>
      <c r="N56" t="s">
        <v>329</v>
      </c>
      <c r="O56" t="s">
        <v>291</v>
      </c>
      <c r="P56" t="s">
        <v>255</v>
      </c>
      <c r="Q56" t="s">
        <v>770</v>
      </c>
      <c r="R56" t="s">
        <v>1091</v>
      </c>
      <c r="S56" t="s">
        <v>882</v>
      </c>
      <c r="U56" t="str">
        <f t="shared" si="79"/>
        <v>Diskussionen</v>
      </c>
      <c r="V56" t="s">
        <v>1091</v>
      </c>
      <c r="W56" t="s">
        <v>880</v>
      </c>
      <c r="Y56">
        <v>138</v>
      </c>
      <c r="Z56" t="s">
        <v>571</v>
      </c>
      <c r="AA56" t="s">
        <v>331</v>
      </c>
      <c r="AB56">
        <v>6.914285714</v>
      </c>
      <c r="AC56">
        <v>0.28402864100000003</v>
      </c>
      <c r="AD56">
        <v>7</v>
      </c>
      <c r="AE56" s="6" t="s">
        <v>331</v>
      </c>
      <c r="AF56" s="12" t="s">
        <v>518</v>
      </c>
      <c r="AG56" s="7">
        <v>3187</v>
      </c>
      <c r="AH56" s="7">
        <v>4380000000</v>
      </c>
      <c r="AI56" s="7" t="s">
        <v>599</v>
      </c>
      <c r="AJ56">
        <v>106</v>
      </c>
      <c r="AK56" t="s">
        <v>844</v>
      </c>
      <c r="AL56" t="s">
        <v>331</v>
      </c>
      <c r="AM56">
        <v>6.5714285710000002</v>
      </c>
      <c r="AN56">
        <v>1.1449560560000001</v>
      </c>
      <c r="AO56">
        <v>7</v>
      </c>
      <c r="AP56" s="6" t="s">
        <v>331</v>
      </c>
      <c r="AQ56" s="13" t="s">
        <v>855</v>
      </c>
      <c r="AR56" s="8" t="s">
        <v>599</v>
      </c>
      <c r="AS56" s="10" t="s">
        <v>599</v>
      </c>
      <c r="AT56" s="7" t="s">
        <v>599</v>
      </c>
      <c r="AU56" s="7" t="s">
        <v>1093</v>
      </c>
      <c r="AV56" s="7" t="s">
        <v>329</v>
      </c>
      <c r="AW56" s="20"/>
      <c r="AX56" t="str">
        <f t="shared" si="80"/>
        <v>Wer sitzt beim Abendessen?</v>
      </c>
      <c r="AY56" t="str">
        <f t="shared" si="81"/>
        <v>Was tat Anna?</v>
      </c>
      <c r="AZ56" t="str">
        <f t="shared" si="12"/>
        <v>Wo sitzt Anna?</v>
      </c>
      <c r="BA56" t="str">
        <f t="shared" si="13"/>
        <v>Was muss Anna ertragen?</v>
      </c>
      <c r="BB56" t="s">
        <v>327</v>
      </c>
      <c r="BC56" t="str">
        <f t="shared" ref="BC56" si="132">AZ56</f>
        <v>Wo sitzt Anna?</v>
      </c>
      <c r="BD56">
        <v>4</v>
      </c>
      <c r="BE56" t="str">
        <f t="shared" si="14"/>
        <v>NA</v>
      </c>
      <c r="BF56" t="str">
        <f t="shared" ref="BF56" si="133">IF(BE56="NA","NA",L56)</f>
        <v>NA</v>
      </c>
      <c r="BG56" t="str">
        <f t="shared" si="15"/>
        <v>NA</v>
      </c>
      <c r="BH56" t="s">
        <v>599</v>
      </c>
      <c r="BI56" s="1">
        <v>1</v>
      </c>
      <c r="BJ56" t="str">
        <f t="shared" si="16"/>
        <v>NA</v>
      </c>
      <c r="BK56" t="str">
        <f t="shared" si="17"/>
        <v>NA</v>
      </c>
      <c r="BL56" t="str">
        <f t="shared" si="98"/>
        <v>Wo sitzt Anna?</v>
      </c>
      <c r="BM56" t="str">
        <f t="shared" si="84"/>
        <v/>
      </c>
      <c r="BN56" t="str">
        <f t="shared" si="99"/>
        <v/>
      </c>
      <c r="BO56" t="str">
        <f t="shared" si="85"/>
        <v>Wo sitzt Anna?</v>
      </c>
      <c r="BP56" t="str">
        <f t="shared" si="86"/>
        <v>Was muss Anna ertragen?</v>
      </c>
      <c r="BQ56" t="str">
        <f t="shared" si="87"/>
        <v/>
      </c>
      <c r="BR56" t="str">
        <f t="shared" si="18"/>
        <v>Was muss Anna ertragen?</v>
      </c>
    </row>
    <row r="57" spans="1:70" customFormat="1" x14ac:dyDescent="0.35">
      <c r="A57">
        <v>56</v>
      </c>
      <c r="B57" t="str">
        <f t="shared" si="8"/>
        <v>Clara kriecht ins Bad Sie hat ein leckeres Bier getrunken</v>
      </c>
      <c r="C57" t="str">
        <f t="shared" si="78"/>
        <v>Clara</v>
      </c>
      <c r="D57" t="str">
        <f t="shared" si="9"/>
        <v>Amelie</v>
      </c>
      <c r="E57" t="s">
        <v>4</v>
      </c>
      <c r="F57" t="s">
        <v>1091</v>
      </c>
      <c r="H57" t="s">
        <v>51</v>
      </c>
      <c r="J57" t="s">
        <v>52</v>
      </c>
      <c r="K57" t="s">
        <v>1091</v>
      </c>
      <c r="L57" t="str">
        <f t="shared" si="10"/>
        <v>ins Bad</v>
      </c>
      <c r="M57" t="str">
        <f t="shared" si="11"/>
        <v>ins Leipzig</v>
      </c>
      <c r="N57" t="s">
        <v>329</v>
      </c>
      <c r="O57" t="s">
        <v>251</v>
      </c>
      <c r="P57" t="s">
        <v>253</v>
      </c>
      <c r="Q57" t="s">
        <v>298</v>
      </c>
      <c r="R57" t="s">
        <v>1091</v>
      </c>
      <c r="S57" t="s">
        <v>264</v>
      </c>
      <c r="U57" t="str">
        <f t="shared" si="79"/>
        <v>Bier</v>
      </c>
      <c r="V57" t="s">
        <v>1091</v>
      </c>
      <c r="W57" t="s">
        <v>883</v>
      </c>
      <c r="Y57" s="3">
        <v>139</v>
      </c>
      <c r="Z57" s="3" t="s">
        <v>572</v>
      </c>
      <c r="AA57" s="3" t="s">
        <v>331</v>
      </c>
      <c r="AB57">
        <v>6.914285714</v>
      </c>
      <c r="AC57">
        <v>0.28402864100000003</v>
      </c>
      <c r="AD57">
        <v>7</v>
      </c>
      <c r="AE57" s="6" t="s">
        <v>331</v>
      </c>
      <c r="AF57" s="12" t="s">
        <v>518</v>
      </c>
      <c r="AG57" s="7">
        <v>451</v>
      </c>
      <c r="AH57" s="7">
        <v>3310000000</v>
      </c>
      <c r="AI57" s="7" t="s">
        <v>599</v>
      </c>
      <c r="AJ57">
        <v>107</v>
      </c>
      <c r="AK57" t="s">
        <v>845</v>
      </c>
      <c r="AL57" t="s">
        <v>331</v>
      </c>
      <c r="AM57">
        <v>6.6</v>
      </c>
      <c r="AN57">
        <v>1.1167178799999999</v>
      </c>
      <c r="AO57">
        <v>7</v>
      </c>
      <c r="AP57" s="6" t="s">
        <v>331</v>
      </c>
      <c r="AQ57" s="13" t="s">
        <v>855</v>
      </c>
      <c r="AR57" s="8" t="s">
        <v>599</v>
      </c>
      <c r="AS57" s="10" t="s">
        <v>599</v>
      </c>
      <c r="AT57" s="7" t="s">
        <v>599</v>
      </c>
      <c r="AU57" s="7" t="s">
        <v>1093</v>
      </c>
      <c r="AV57" s="7" t="s">
        <v>329</v>
      </c>
      <c r="AW57" s="20"/>
      <c r="AX57" t="str">
        <f t="shared" si="80"/>
        <v>Wer kriecht ins Bad?</v>
      </c>
      <c r="AY57" t="str">
        <f t="shared" si="81"/>
        <v>Was tat Clara?</v>
      </c>
      <c r="AZ57" t="str">
        <f t="shared" si="12"/>
        <v>Wohin kriecht Clara?</v>
      </c>
      <c r="BA57" t="str">
        <f t="shared" si="13"/>
        <v>Was hat Clara getrunken?</v>
      </c>
      <c r="BB57" s="1" t="s">
        <v>411</v>
      </c>
      <c r="BC57" t="str">
        <f t="shared" ref="BC57" si="134">BA57</f>
        <v>Was hat Clara getrunken?</v>
      </c>
      <c r="BD57">
        <v>2</v>
      </c>
      <c r="BE57" t="str">
        <f t="shared" si="14"/>
        <v>NA</v>
      </c>
      <c r="BF57" t="str">
        <f t="shared" ref="BF57" si="135">IF(BE57="NA","NA",CONCATENATE(P57," ",Q57," ",U57))</f>
        <v>NA</v>
      </c>
      <c r="BG57" t="str">
        <f t="shared" si="15"/>
        <v>NA</v>
      </c>
      <c r="BH57" t="s">
        <v>599</v>
      </c>
      <c r="BI57" s="1">
        <v>1</v>
      </c>
      <c r="BJ57" t="str">
        <f t="shared" si="16"/>
        <v>NA</v>
      </c>
      <c r="BK57" t="str">
        <f t="shared" si="17"/>
        <v>NA</v>
      </c>
      <c r="BL57" t="str">
        <f t="shared" si="98"/>
        <v/>
      </c>
      <c r="BM57" t="str">
        <f t="shared" si="84"/>
        <v>Wohin kriecht Clara?</v>
      </c>
      <c r="BN57" t="str">
        <f t="shared" si="99"/>
        <v/>
      </c>
      <c r="BO57" t="str">
        <f t="shared" si="85"/>
        <v>Wohin kriecht Clara?</v>
      </c>
      <c r="BP57" t="str">
        <f t="shared" si="86"/>
        <v>Was hat Clara getrunken?</v>
      </c>
      <c r="BQ57" t="str">
        <f t="shared" si="87"/>
        <v/>
      </c>
      <c r="BR57" s="3" t="str">
        <f t="shared" si="18"/>
        <v>Was hat Clara getrunken?</v>
      </c>
    </row>
    <row r="58" spans="1:70" customFormat="1" x14ac:dyDescent="0.35">
      <c r="A58">
        <v>57</v>
      </c>
      <c r="B58" t="str">
        <f t="shared" si="8"/>
        <v>Mathilda kommt von der Bandprobe Sie hat ein exzellentes Solo hingelegt</v>
      </c>
      <c r="C58" t="str">
        <f t="shared" si="78"/>
        <v>Mathilda</v>
      </c>
      <c r="D58" t="str">
        <f t="shared" si="9"/>
        <v>Carolin</v>
      </c>
      <c r="E58" t="s">
        <v>3</v>
      </c>
      <c r="F58" t="s">
        <v>1091</v>
      </c>
      <c r="I58" t="s">
        <v>44</v>
      </c>
      <c r="J58" t="s">
        <v>58</v>
      </c>
      <c r="K58" t="s">
        <v>1091</v>
      </c>
      <c r="L58" t="str">
        <f t="shared" si="10"/>
        <v>von der Bandprobe</v>
      </c>
      <c r="M58" t="str">
        <f t="shared" si="11"/>
        <v>von der Leipzig</v>
      </c>
      <c r="N58" t="s">
        <v>329</v>
      </c>
      <c r="O58" t="s">
        <v>251</v>
      </c>
      <c r="P58" t="s">
        <v>253</v>
      </c>
      <c r="Q58" t="s">
        <v>289</v>
      </c>
      <c r="R58" t="s">
        <v>1091</v>
      </c>
      <c r="S58" t="s">
        <v>272</v>
      </c>
      <c r="U58" t="str">
        <f t="shared" si="79"/>
        <v>Solo</v>
      </c>
      <c r="V58" t="s">
        <v>1091</v>
      </c>
      <c r="W58" t="s">
        <v>273</v>
      </c>
      <c r="Y58" s="3">
        <v>140</v>
      </c>
      <c r="Z58" s="3" t="s">
        <v>577</v>
      </c>
      <c r="AA58" s="3" t="s">
        <v>331</v>
      </c>
      <c r="AB58">
        <v>6.914285714</v>
      </c>
      <c r="AC58">
        <v>0.28402864100000003</v>
      </c>
      <c r="AD58">
        <v>7</v>
      </c>
      <c r="AE58" s="6" t="s">
        <v>331</v>
      </c>
      <c r="AF58" s="12" t="s">
        <v>518</v>
      </c>
      <c r="AG58" s="8" t="s">
        <v>599</v>
      </c>
      <c r="AH58" s="7">
        <v>17000000</v>
      </c>
      <c r="AI58" s="7" t="s">
        <v>599</v>
      </c>
      <c r="AJ58">
        <v>108</v>
      </c>
      <c r="AK58" t="s">
        <v>846</v>
      </c>
      <c r="AL58" t="s">
        <v>331</v>
      </c>
      <c r="AM58">
        <v>6.628571429</v>
      </c>
      <c r="AN58">
        <v>0.77024496799999997</v>
      </c>
      <c r="AO58">
        <v>7</v>
      </c>
      <c r="AP58" s="6" t="s">
        <v>331</v>
      </c>
      <c r="AQ58" s="13" t="s">
        <v>855</v>
      </c>
      <c r="AR58" s="8" t="s">
        <v>599</v>
      </c>
      <c r="AS58" s="10" t="s">
        <v>599</v>
      </c>
      <c r="AT58" s="7" t="s">
        <v>599</v>
      </c>
      <c r="AU58" s="7" t="s">
        <v>1093</v>
      </c>
      <c r="AV58" s="7" t="s">
        <v>329</v>
      </c>
      <c r="AW58" s="20"/>
      <c r="AX58" t="str">
        <f t="shared" si="80"/>
        <v>Wer kommt von der Bandprobe?</v>
      </c>
      <c r="AY58" t="str">
        <f t="shared" si="81"/>
        <v>Was tat Mathilda?</v>
      </c>
      <c r="AZ58" t="str">
        <f t="shared" si="12"/>
        <v>Woher kommt Mathilda?</v>
      </c>
      <c r="BA58" t="str">
        <f t="shared" si="13"/>
        <v>Was hat Mathilda hingelegt?</v>
      </c>
      <c r="BB58" t="s">
        <v>287</v>
      </c>
      <c r="BC58" t="str">
        <f t="shared" ref="BC58" si="136">AX58</f>
        <v>Wer kommt von der Bandprobe?</v>
      </c>
      <c r="BD58">
        <v>3</v>
      </c>
      <c r="BE58" t="str">
        <f t="shared" si="14"/>
        <v>NA</v>
      </c>
      <c r="BF58" t="str">
        <f t="shared" ref="BF58" si="137">IF(BE58="NA","NA",C58)</f>
        <v>NA</v>
      </c>
      <c r="BG58" t="str">
        <f t="shared" si="15"/>
        <v>NA</v>
      </c>
      <c r="BH58" t="s">
        <v>599</v>
      </c>
      <c r="BI58" s="1">
        <v>0</v>
      </c>
      <c r="BJ58" t="str">
        <f t="shared" si="16"/>
        <v>NA</v>
      </c>
      <c r="BK58" t="str">
        <f t="shared" si="17"/>
        <v>NA</v>
      </c>
      <c r="BL58" t="str">
        <f t="shared" si="98"/>
        <v/>
      </c>
      <c r="BM58" t="str">
        <f t="shared" si="84"/>
        <v/>
      </c>
      <c r="BN58" t="str">
        <f t="shared" si="99"/>
        <v>Woher kommt Mathilda?</v>
      </c>
      <c r="BO58" t="str">
        <f t="shared" si="85"/>
        <v>Woher kommt Mathilda?</v>
      </c>
      <c r="BP58" t="str">
        <f t="shared" si="86"/>
        <v>Was hat Mathilda hingelegt?</v>
      </c>
      <c r="BQ58" t="str">
        <f t="shared" si="87"/>
        <v/>
      </c>
      <c r="BR58" s="3" t="str">
        <f t="shared" si="18"/>
        <v>Was hat Mathilda hingelegt?</v>
      </c>
    </row>
    <row r="59" spans="1:70" customFormat="1" x14ac:dyDescent="0.35">
      <c r="A59">
        <v>58</v>
      </c>
      <c r="B59" t="str">
        <f t="shared" si="8"/>
        <v>Sophia kommt vom Klo Sie hat die wertvolle Arbeitszeit abgesessen</v>
      </c>
      <c r="C59" t="str">
        <f t="shared" si="78"/>
        <v>Sophia</v>
      </c>
      <c r="D59" t="str">
        <f t="shared" si="9"/>
        <v>Henriette</v>
      </c>
      <c r="E59" t="s">
        <v>3</v>
      </c>
      <c r="F59" t="s">
        <v>1091</v>
      </c>
      <c r="I59" t="s">
        <v>31</v>
      </c>
      <c r="J59" t="s">
        <v>139</v>
      </c>
      <c r="K59" t="s">
        <v>1091</v>
      </c>
      <c r="L59" t="str">
        <f t="shared" si="10"/>
        <v>vom Klo</v>
      </c>
      <c r="M59" t="str">
        <f t="shared" si="11"/>
        <v>vom Leipzig</v>
      </c>
      <c r="N59" t="s">
        <v>329</v>
      </c>
      <c r="O59" t="s">
        <v>251</v>
      </c>
      <c r="P59" t="s">
        <v>255</v>
      </c>
      <c r="Q59" t="s">
        <v>626</v>
      </c>
      <c r="R59" t="s">
        <v>1091</v>
      </c>
      <c r="S59" t="s">
        <v>683</v>
      </c>
      <c r="U59" t="str">
        <f t="shared" si="79"/>
        <v>Arbeitszeit</v>
      </c>
      <c r="V59" t="s">
        <v>1091</v>
      </c>
      <c r="W59" t="s">
        <v>684</v>
      </c>
      <c r="Y59" s="3">
        <v>141</v>
      </c>
      <c r="Z59" s="3" t="s">
        <v>578</v>
      </c>
      <c r="AA59" s="3" t="s">
        <v>331</v>
      </c>
      <c r="AB59">
        <v>6.914285714</v>
      </c>
      <c r="AC59">
        <v>0.28402864100000003</v>
      </c>
      <c r="AD59">
        <v>7</v>
      </c>
      <c r="AE59" s="6" t="s">
        <v>331</v>
      </c>
      <c r="AF59" s="12" t="s">
        <v>518</v>
      </c>
      <c r="AG59" s="8" t="s">
        <v>599</v>
      </c>
      <c r="AH59" s="7">
        <v>2230000000</v>
      </c>
      <c r="AI59" s="7" t="s">
        <v>599</v>
      </c>
      <c r="AJ59">
        <v>109</v>
      </c>
      <c r="AK59" t="s">
        <v>847</v>
      </c>
      <c r="AL59" t="s">
        <v>331</v>
      </c>
      <c r="AM59">
        <v>6.6571428570000002</v>
      </c>
      <c r="AN59">
        <v>0.80230759600000001</v>
      </c>
      <c r="AO59">
        <v>7</v>
      </c>
      <c r="AP59" s="6" t="s">
        <v>331</v>
      </c>
      <c r="AQ59" s="13" t="s">
        <v>855</v>
      </c>
      <c r="AR59" s="8" t="s">
        <v>599</v>
      </c>
      <c r="AS59" s="10" t="s">
        <v>599</v>
      </c>
      <c r="AT59" s="7" t="s">
        <v>599</v>
      </c>
      <c r="AU59" s="7" t="s">
        <v>1093</v>
      </c>
      <c r="AV59" s="7" t="s">
        <v>329</v>
      </c>
      <c r="AW59" s="20"/>
      <c r="AX59" t="str">
        <f t="shared" si="80"/>
        <v>Wer kommt vom Klo?</v>
      </c>
      <c r="AY59" t="str">
        <f t="shared" si="81"/>
        <v>Was tat Sophia?</v>
      </c>
      <c r="AZ59" t="str">
        <f t="shared" si="12"/>
        <v>Woher kommt Sophia?</v>
      </c>
      <c r="BA59" t="str">
        <f t="shared" si="13"/>
        <v>Was hat Sophia abgesessen?</v>
      </c>
      <c r="BB59" t="s">
        <v>288</v>
      </c>
      <c r="BC59" t="str">
        <f t="shared" ref="BC59" si="138">AY59</f>
        <v>Was tat Sophia?</v>
      </c>
      <c r="BD59">
        <v>2</v>
      </c>
      <c r="BE59" t="str">
        <f t="shared" si="14"/>
        <v>NA</v>
      </c>
      <c r="BF59" t="str">
        <f t="shared" ref="BF59" si="139">IF(BE59="NA","NA",E59)</f>
        <v>NA</v>
      </c>
      <c r="BG59" t="str">
        <f t="shared" si="15"/>
        <v>NA</v>
      </c>
      <c r="BH59" t="s">
        <v>599</v>
      </c>
      <c r="BI59" s="1">
        <v>0</v>
      </c>
      <c r="BJ59" t="str">
        <f t="shared" si="16"/>
        <v>NA</v>
      </c>
      <c r="BK59" t="str">
        <f t="shared" si="17"/>
        <v>NA</v>
      </c>
      <c r="BL59" t="str">
        <f t="shared" si="98"/>
        <v/>
      </c>
      <c r="BM59" t="str">
        <f t="shared" si="84"/>
        <v/>
      </c>
      <c r="BN59" t="str">
        <f t="shared" si="99"/>
        <v>Woher kommt Sophia?</v>
      </c>
      <c r="BO59" t="str">
        <f t="shared" si="85"/>
        <v>Woher kommt Sophia?</v>
      </c>
      <c r="BP59" t="str">
        <f t="shared" si="86"/>
        <v>Was hat Sophia abgesessen?</v>
      </c>
      <c r="BQ59" t="str">
        <f t="shared" si="87"/>
        <v/>
      </c>
      <c r="BR59" s="3" t="str">
        <f t="shared" si="18"/>
        <v>Was hat Sophia abgesessen?</v>
      </c>
    </row>
    <row r="60" spans="1:70" customFormat="1" x14ac:dyDescent="0.35">
      <c r="A60">
        <v>59</v>
      </c>
      <c r="B60" t="str">
        <f>CONCATENATE(C60," ",E60," ",L60," ",N60," ",O60," ",P60," ",Q60," ",U60," ",W60)</f>
        <v>Johanna zeichnet in der Vorstadt Sie hat ein schönes Model gefunden</v>
      </c>
      <c r="C60" t="str">
        <f t="shared" si="78"/>
        <v>Johanna</v>
      </c>
      <c r="D60" t="str">
        <f t="shared" si="9"/>
        <v>Ella</v>
      </c>
      <c r="E60" t="s">
        <v>343</v>
      </c>
      <c r="F60" t="s">
        <v>1091</v>
      </c>
      <c r="G60" t="s">
        <v>35</v>
      </c>
      <c r="J60" t="s">
        <v>237</v>
      </c>
      <c r="K60" t="s">
        <v>1091</v>
      </c>
      <c r="L60" t="str">
        <f>CONCATENATE(G60,H60,I60," ",J60)</f>
        <v>in der Vorstadt</v>
      </c>
      <c r="M60" t="str">
        <f t="shared" si="11"/>
        <v>in der Leipzig</v>
      </c>
      <c r="N60" t="s">
        <v>329</v>
      </c>
      <c r="O60" t="s">
        <v>251</v>
      </c>
      <c r="P60" t="s">
        <v>253</v>
      </c>
      <c r="Q60" t="s">
        <v>737</v>
      </c>
      <c r="R60" t="s">
        <v>1091</v>
      </c>
      <c r="T60" t="s">
        <v>483</v>
      </c>
      <c r="U60" t="str">
        <f>CONCATENATE(S60,T60)</f>
        <v>Model</v>
      </c>
      <c r="V60" t="s">
        <v>1091</v>
      </c>
      <c r="W60" t="s">
        <v>727</v>
      </c>
      <c r="Y60" s="3">
        <v>142</v>
      </c>
      <c r="Z60" s="3" t="s">
        <v>573</v>
      </c>
      <c r="AA60" s="3" t="s">
        <v>331</v>
      </c>
      <c r="AB60">
        <v>6.9428571430000003</v>
      </c>
      <c r="AC60">
        <v>0.23550410799999999</v>
      </c>
      <c r="AD60">
        <v>7</v>
      </c>
      <c r="AE60" s="6" t="s">
        <v>331</v>
      </c>
      <c r="AF60" s="12" t="s">
        <v>518</v>
      </c>
      <c r="AG60" s="8" t="s">
        <v>599</v>
      </c>
      <c r="AH60" s="7">
        <v>1470000000</v>
      </c>
      <c r="AI60" s="7" t="s">
        <v>599</v>
      </c>
      <c r="AJ60">
        <v>110</v>
      </c>
      <c r="AK60" t="s">
        <v>848</v>
      </c>
      <c r="AL60" t="s">
        <v>331</v>
      </c>
      <c r="AM60">
        <v>6.6571428570000002</v>
      </c>
      <c r="AN60">
        <v>0.96840855299999995</v>
      </c>
      <c r="AO60">
        <v>7</v>
      </c>
      <c r="AP60" s="6" t="s">
        <v>331</v>
      </c>
      <c r="AQ60" s="13" t="s">
        <v>855</v>
      </c>
      <c r="AR60" s="8" t="s">
        <v>599</v>
      </c>
      <c r="AS60" s="10" t="s">
        <v>599</v>
      </c>
      <c r="AT60" s="7" t="s">
        <v>599</v>
      </c>
      <c r="AU60" s="7" t="s">
        <v>1093</v>
      </c>
      <c r="AV60" s="7" t="s">
        <v>329</v>
      </c>
      <c r="AW60" s="20"/>
      <c r="AX60" t="str">
        <f t="shared" si="80"/>
        <v>Wer zeichnet in der Vorstadt?</v>
      </c>
      <c r="AY60" t="str">
        <f t="shared" si="81"/>
        <v>Was tat Johanna?</v>
      </c>
      <c r="AZ60" t="str">
        <f t="shared" si="12"/>
        <v>Wo zeichnet Johanna?</v>
      </c>
      <c r="BA60" t="str">
        <f t="shared" si="13"/>
        <v>Wen hat Johanna gefunden?</v>
      </c>
      <c r="BB60" t="s">
        <v>327</v>
      </c>
      <c r="BC60" t="str">
        <f t="shared" ref="BC60" si="140">AZ60</f>
        <v>Wo zeichnet Johanna?</v>
      </c>
      <c r="BD60">
        <v>1</v>
      </c>
      <c r="BE60" t="str">
        <f t="shared" si="14"/>
        <v>Wo zeichnet Johanna?</v>
      </c>
      <c r="BF60" t="str">
        <f t="shared" ref="BF60" si="141">IF(BE60="NA","NA",L60)</f>
        <v>in der Vorstadt</v>
      </c>
      <c r="BG60" t="str">
        <f t="shared" si="15"/>
        <v>in der Vorstadt</v>
      </c>
      <c r="BH60" t="s">
        <v>1121</v>
      </c>
      <c r="BI60" s="1">
        <v>1</v>
      </c>
      <c r="BJ60" t="str">
        <f t="shared" si="16"/>
        <v>in der Vorstadt</v>
      </c>
      <c r="BK60" t="str">
        <f t="shared" si="17"/>
        <v>in der Innenstadt</v>
      </c>
      <c r="BL60" t="str">
        <f t="shared" si="98"/>
        <v>Wo zeichnet Johanna?</v>
      </c>
      <c r="BM60" t="str">
        <f t="shared" si="84"/>
        <v/>
      </c>
      <c r="BN60" t="str">
        <f t="shared" si="99"/>
        <v/>
      </c>
      <c r="BO60" t="str">
        <f t="shared" si="85"/>
        <v>Wo zeichnet Johanna?</v>
      </c>
      <c r="BP60" t="str">
        <f t="shared" si="86"/>
        <v/>
      </c>
      <c r="BQ60" t="str">
        <f t="shared" si="87"/>
        <v>Wen hat Johanna gefunden?</v>
      </c>
      <c r="BR60" s="3" t="str">
        <f t="shared" si="18"/>
        <v>Wen hat Johanna gefunden?</v>
      </c>
    </row>
    <row r="61" spans="1:70" customFormat="1" x14ac:dyDescent="0.35">
      <c r="A61">
        <v>60</v>
      </c>
      <c r="B61" t="str">
        <f t="shared" si="8"/>
        <v>Katharina steigt von der Tribüne Sie hat einen ehrenvollen Orden erhalten</v>
      </c>
      <c r="C61" t="str">
        <f t="shared" si="78"/>
        <v>Katharina</v>
      </c>
      <c r="D61" t="str">
        <f t="shared" si="9"/>
        <v>Elisabeth</v>
      </c>
      <c r="E61" t="s">
        <v>676</v>
      </c>
      <c r="F61" t="s">
        <v>1091</v>
      </c>
      <c r="I61" t="s">
        <v>44</v>
      </c>
      <c r="J61" t="s">
        <v>221</v>
      </c>
      <c r="K61" t="s">
        <v>1091</v>
      </c>
      <c r="L61" t="str">
        <f t="shared" si="10"/>
        <v>von der Tribüne</v>
      </c>
      <c r="M61" t="str">
        <f t="shared" si="11"/>
        <v>von der Leipzig</v>
      </c>
      <c r="N61" t="s">
        <v>329</v>
      </c>
      <c r="O61" t="s">
        <v>251</v>
      </c>
      <c r="P61" t="s">
        <v>261</v>
      </c>
      <c r="Q61" t="s">
        <v>677</v>
      </c>
      <c r="R61" t="s">
        <v>1091</v>
      </c>
      <c r="S61" t="s">
        <v>884</v>
      </c>
      <c r="U61" t="str">
        <f t="shared" si="79"/>
        <v>Orden</v>
      </c>
      <c r="V61" t="s">
        <v>1091</v>
      </c>
      <c r="W61" t="s">
        <v>678</v>
      </c>
      <c r="Y61" s="3">
        <v>143</v>
      </c>
      <c r="Z61" s="3" t="s">
        <v>574</v>
      </c>
      <c r="AA61" s="3" t="s">
        <v>331</v>
      </c>
      <c r="AB61">
        <v>6.9428571430000003</v>
      </c>
      <c r="AC61">
        <v>0.23550410799999999</v>
      </c>
      <c r="AD61">
        <v>7</v>
      </c>
      <c r="AE61" s="6" t="s">
        <v>331</v>
      </c>
      <c r="AF61" s="12" t="s">
        <v>518</v>
      </c>
      <c r="AG61" s="8" t="s">
        <v>599</v>
      </c>
      <c r="AH61" s="7">
        <v>124000000</v>
      </c>
      <c r="AI61" s="7" t="s">
        <v>599</v>
      </c>
      <c r="AJ61">
        <v>111</v>
      </c>
      <c r="AK61" t="s">
        <v>849</v>
      </c>
      <c r="AL61" t="s">
        <v>331</v>
      </c>
      <c r="AM61">
        <v>6.6571428570000002</v>
      </c>
      <c r="AN61">
        <v>1.0831016769999999</v>
      </c>
      <c r="AO61">
        <v>7</v>
      </c>
      <c r="AP61" s="6" t="s">
        <v>331</v>
      </c>
      <c r="AQ61" s="13" t="s">
        <v>855</v>
      </c>
      <c r="AR61" s="8" t="s">
        <v>599</v>
      </c>
      <c r="AS61" s="10" t="s">
        <v>599</v>
      </c>
      <c r="AT61" s="7" t="s">
        <v>599</v>
      </c>
      <c r="AU61" s="7" t="s">
        <v>1093</v>
      </c>
      <c r="AV61" s="7" t="s">
        <v>329</v>
      </c>
      <c r="AW61" s="20"/>
      <c r="AX61" t="str">
        <f t="shared" si="80"/>
        <v>Wer steigt von der Tribüne?</v>
      </c>
      <c r="AY61" t="str">
        <f t="shared" si="81"/>
        <v>Was tat Katharina?</v>
      </c>
      <c r="AZ61" t="str">
        <f t="shared" si="12"/>
        <v>Woher steigt Katharina?</v>
      </c>
      <c r="BA61" t="str">
        <f t="shared" si="13"/>
        <v>Was hat Katharina erhalten?</v>
      </c>
      <c r="BB61" s="1" t="s">
        <v>411</v>
      </c>
      <c r="BC61" t="str">
        <f t="shared" ref="BC61" si="142">BA61</f>
        <v>Was hat Katharina erhalten?</v>
      </c>
      <c r="BD61">
        <v>2</v>
      </c>
      <c r="BE61" t="str">
        <f t="shared" si="14"/>
        <v>NA</v>
      </c>
      <c r="BF61" t="str">
        <f t="shared" ref="BF61" si="143">IF(BE61="NA","NA",CONCATENATE(P61," ",Q61," ",U61))</f>
        <v>NA</v>
      </c>
      <c r="BG61" t="str">
        <f t="shared" si="15"/>
        <v>NA</v>
      </c>
      <c r="BH61" t="s">
        <v>599</v>
      </c>
      <c r="BI61" s="1">
        <v>0</v>
      </c>
      <c r="BJ61" t="str">
        <f t="shared" si="16"/>
        <v>NA</v>
      </c>
      <c r="BK61" t="str">
        <f t="shared" si="17"/>
        <v>NA</v>
      </c>
      <c r="BL61" t="str">
        <f t="shared" si="98"/>
        <v/>
      </c>
      <c r="BM61" t="str">
        <f t="shared" si="84"/>
        <v/>
      </c>
      <c r="BN61" t="str">
        <f t="shared" si="99"/>
        <v>Woher steigt Katharina?</v>
      </c>
      <c r="BO61" t="str">
        <f t="shared" si="85"/>
        <v>Woher steigt Katharina?</v>
      </c>
      <c r="BP61" t="str">
        <f t="shared" si="86"/>
        <v>Was hat Katharina erhalten?</v>
      </c>
      <c r="BQ61" t="str">
        <f t="shared" si="87"/>
        <v/>
      </c>
      <c r="BR61" s="3" t="str">
        <f t="shared" si="18"/>
        <v>Was hat Katharina erhalten?</v>
      </c>
    </row>
    <row r="62" spans="1:70" customFormat="1" x14ac:dyDescent="0.35">
      <c r="A62">
        <v>61</v>
      </c>
      <c r="B62" t="str">
        <f t="shared" si="8"/>
        <v>Die Kellnerin fliegt auf die Malediven Sie hat ein schönen Urlaub gebucht</v>
      </c>
      <c r="C62" t="str">
        <f t="shared" si="78"/>
        <v>Die Kellnerin</v>
      </c>
      <c r="D62" t="str">
        <f t="shared" si="9"/>
        <v>Der Kellner</v>
      </c>
      <c r="E62" t="s">
        <v>11</v>
      </c>
      <c r="F62" t="s">
        <v>1091</v>
      </c>
      <c r="H62" t="s">
        <v>60</v>
      </c>
      <c r="J62" t="s">
        <v>885</v>
      </c>
      <c r="K62" t="s">
        <v>1091</v>
      </c>
      <c r="L62" t="str">
        <f t="shared" si="10"/>
        <v>auf die Malediven</v>
      </c>
      <c r="M62" t="str">
        <f t="shared" si="11"/>
        <v>auf die Leipzig</v>
      </c>
      <c r="N62" t="s">
        <v>329</v>
      </c>
      <c r="O62" t="s">
        <v>251</v>
      </c>
      <c r="P62" t="s">
        <v>253</v>
      </c>
      <c r="Q62" t="s">
        <v>294</v>
      </c>
      <c r="R62" t="s">
        <v>1091</v>
      </c>
      <c r="S62" t="s">
        <v>229</v>
      </c>
      <c r="U62" t="str">
        <f t="shared" si="79"/>
        <v>Urlaub</v>
      </c>
      <c r="V62" t="s">
        <v>1091</v>
      </c>
      <c r="W62" t="s">
        <v>269</v>
      </c>
      <c r="Y62">
        <v>144</v>
      </c>
      <c r="Z62" t="s">
        <v>912</v>
      </c>
      <c r="AA62" t="s">
        <v>599</v>
      </c>
      <c r="AB62">
        <v>1.375</v>
      </c>
      <c r="AC62" t="s">
        <v>599</v>
      </c>
      <c r="AD62" t="s">
        <v>599</v>
      </c>
      <c r="AE62" t="s">
        <v>331</v>
      </c>
      <c r="AF62" s="18" t="s">
        <v>1029</v>
      </c>
      <c r="AG62" t="s">
        <v>599</v>
      </c>
      <c r="AH62" t="s">
        <v>599</v>
      </c>
      <c r="AI62" s="6" t="s">
        <v>1089</v>
      </c>
      <c r="AJ62">
        <v>1</v>
      </c>
      <c r="AK62" t="s">
        <v>1030</v>
      </c>
      <c r="AL62" t="s">
        <v>599</v>
      </c>
      <c r="AM62" t="s">
        <v>599</v>
      </c>
      <c r="AN62" t="s">
        <v>599</v>
      </c>
      <c r="AO62" t="s">
        <v>599</v>
      </c>
      <c r="AP62" t="s">
        <v>599</v>
      </c>
      <c r="AQ62" s="2" t="s">
        <v>855</v>
      </c>
      <c r="AR62" t="s">
        <v>599</v>
      </c>
      <c r="AS62" t="s">
        <v>599</v>
      </c>
      <c r="AT62" s="6" t="s">
        <v>1090</v>
      </c>
      <c r="AU62" s="7" t="s">
        <v>1093</v>
      </c>
      <c r="AV62" s="7" t="s">
        <v>329</v>
      </c>
      <c r="AW62" s="20"/>
      <c r="AX62" t="str">
        <f t="shared" si="80"/>
        <v>Wer fliegt auf die Malediven?</v>
      </c>
      <c r="AY62" t="str">
        <f t="shared" si="81"/>
        <v>Was tat Die Kellnerin?</v>
      </c>
      <c r="AZ62" t="str">
        <f t="shared" si="12"/>
        <v>Wohin fliegt Die Kellnerin?</v>
      </c>
      <c r="BA62" t="str">
        <f t="shared" si="13"/>
        <v>Was hat Die Kellnerin gebucht?</v>
      </c>
      <c r="BB62" t="s">
        <v>287</v>
      </c>
      <c r="BC62" t="str">
        <f t="shared" ref="BC62" si="144">AX62</f>
        <v>Wer fliegt auf die Malediven?</v>
      </c>
      <c r="BD62">
        <v>4</v>
      </c>
      <c r="BE62" t="str">
        <f t="shared" si="14"/>
        <v>NA</v>
      </c>
      <c r="BF62" t="str">
        <f t="shared" ref="BF62" si="145">IF(BE62="NA","NA",C62)</f>
        <v>NA</v>
      </c>
      <c r="BG62" t="str">
        <f t="shared" si="15"/>
        <v>NA</v>
      </c>
      <c r="BH62" t="s">
        <v>599</v>
      </c>
      <c r="BI62" s="1">
        <v>0</v>
      </c>
      <c r="BJ62" t="str">
        <f t="shared" si="16"/>
        <v>NA</v>
      </c>
      <c r="BK62" t="str">
        <f t="shared" si="17"/>
        <v>NA</v>
      </c>
      <c r="BL62" t="str">
        <f t="shared" si="98"/>
        <v/>
      </c>
      <c r="BM62" t="str">
        <f t="shared" si="84"/>
        <v>Wohin fliegt Die Kellnerin?</v>
      </c>
      <c r="BN62" t="str">
        <f t="shared" si="99"/>
        <v/>
      </c>
      <c r="BO62" t="str">
        <f t="shared" si="85"/>
        <v>Wohin fliegt Die Kellnerin?</v>
      </c>
      <c r="BP62" t="str">
        <f t="shared" si="86"/>
        <v>Was hat Die Kellnerin gebucht?</v>
      </c>
      <c r="BQ62" t="str">
        <f t="shared" si="87"/>
        <v/>
      </c>
      <c r="BR62" s="3" t="str">
        <f t="shared" si="18"/>
        <v>Was hat Die Kellnerin gebucht?</v>
      </c>
    </row>
    <row r="63" spans="1:70" customFormat="1" x14ac:dyDescent="0.35">
      <c r="A63">
        <v>62</v>
      </c>
      <c r="B63" t="str">
        <f t="shared" si="8"/>
        <v>Die Stabturnerin kniet in der Moschee Sie wird das übliche Gebet halten</v>
      </c>
      <c r="C63" t="str">
        <f t="shared" si="78"/>
        <v>Die Stabturnerin</v>
      </c>
      <c r="D63" t="str">
        <f t="shared" si="9"/>
        <v>Der Stabturner</v>
      </c>
      <c r="E63" t="s">
        <v>681</v>
      </c>
      <c r="F63" t="s">
        <v>1091</v>
      </c>
      <c r="G63" t="s">
        <v>35</v>
      </c>
      <c r="J63" t="s">
        <v>170</v>
      </c>
      <c r="K63" t="s">
        <v>1091</v>
      </c>
      <c r="L63" t="str">
        <f t="shared" si="10"/>
        <v>in der Moschee</v>
      </c>
      <c r="M63" t="str">
        <f t="shared" si="11"/>
        <v>in der Leipzig</v>
      </c>
      <c r="N63" t="s">
        <v>329</v>
      </c>
      <c r="O63" t="s">
        <v>347</v>
      </c>
      <c r="P63" t="s">
        <v>276</v>
      </c>
      <c r="Q63" t="s">
        <v>679</v>
      </c>
      <c r="R63" t="s">
        <v>1091</v>
      </c>
      <c r="S63" t="s">
        <v>680</v>
      </c>
      <c r="U63" t="str">
        <f t="shared" si="79"/>
        <v>Gebet</v>
      </c>
      <c r="V63" t="s">
        <v>1091</v>
      </c>
      <c r="W63" t="s">
        <v>682</v>
      </c>
      <c r="Y63">
        <v>145</v>
      </c>
      <c r="Z63" s="3" t="s">
        <v>913</v>
      </c>
      <c r="AA63" s="3" t="s">
        <v>599</v>
      </c>
      <c r="AB63" s="3">
        <v>1.4</v>
      </c>
      <c r="AC63" t="s">
        <v>599</v>
      </c>
      <c r="AD63" t="s">
        <v>599</v>
      </c>
      <c r="AE63" t="s">
        <v>331</v>
      </c>
      <c r="AF63" s="18" t="s">
        <v>1029</v>
      </c>
      <c r="AG63" t="s">
        <v>599</v>
      </c>
      <c r="AH63" t="s">
        <v>599</v>
      </c>
      <c r="AI63" s="6" t="s">
        <v>1089</v>
      </c>
      <c r="AJ63">
        <v>2</v>
      </c>
      <c r="AK63" t="s">
        <v>1088</v>
      </c>
      <c r="AL63" s="3" t="s">
        <v>599</v>
      </c>
      <c r="AM63" t="s">
        <v>599</v>
      </c>
      <c r="AN63" t="s">
        <v>599</v>
      </c>
      <c r="AO63" t="s">
        <v>599</v>
      </c>
      <c r="AP63" t="s">
        <v>599</v>
      </c>
      <c r="AQ63" s="2" t="s">
        <v>855</v>
      </c>
      <c r="AR63" t="s">
        <v>599</v>
      </c>
      <c r="AS63" t="s">
        <v>599</v>
      </c>
      <c r="AT63" s="6" t="s">
        <v>1090</v>
      </c>
      <c r="AU63" s="7" t="s">
        <v>1093</v>
      </c>
      <c r="AV63" s="7" t="s">
        <v>329</v>
      </c>
      <c r="AW63" s="20"/>
      <c r="AX63" t="str">
        <f t="shared" si="80"/>
        <v>Wer kniet in der Moschee?</v>
      </c>
      <c r="AY63" t="str">
        <f t="shared" si="81"/>
        <v>Was tat Die Stabturnerin?</v>
      </c>
      <c r="AZ63" t="str">
        <f t="shared" si="12"/>
        <v>Wo kniet Die Stabturnerin?</v>
      </c>
      <c r="BA63" t="str">
        <f t="shared" si="13"/>
        <v>Was wird Die Stabturnerin halten?</v>
      </c>
      <c r="BB63" t="s">
        <v>288</v>
      </c>
      <c r="BC63" t="str">
        <f t="shared" ref="BC63" si="146">AY63</f>
        <v>Was tat Die Stabturnerin?</v>
      </c>
      <c r="BD63">
        <v>3</v>
      </c>
      <c r="BE63" t="str">
        <f t="shared" si="14"/>
        <v>NA</v>
      </c>
      <c r="BF63" t="str">
        <f t="shared" ref="BF63" si="147">IF(BE63="NA","NA",E63)</f>
        <v>NA</v>
      </c>
      <c r="BG63" t="str">
        <f t="shared" si="15"/>
        <v>NA</v>
      </c>
      <c r="BH63" t="s">
        <v>599</v>
      </c>
      <c r="BI63" s="1">
        <v>0</v>
      </c>
      <c r="BJ63" t="str">
        <f t="shared" si="16"/>
        <v>NA</v>
      </c>
      <c r="BK63" t="str">
        <f t="shared" si="17"/>
        <v>NA</v>
      </c>
      <c r="BL63" t="str">
        <f t="shared" si="98"/>
        <v>Wo kniet Die Stabturnerin?</v>
      </c>
      <c r="BM63" t="str">
        <f t="shared" si="84"/>
        <v/>
      </c>
      <c r="BN63" t="str">
        <f t="shared" si="99"/>
        <v/>
      </c>
      <c r="BO63" t="str">
        <f t="shared" si="85"/>
        <v>Wo kniet Die Stabturnerin?</v>
      </c>
      <c r="BP63" t="str">
        <f t="shared" si="86"/>
        <v>Was wird Die Stabturnerin halten?</v>
      </c>
      <c r="BQ63" t="str">
        <f t="shared" si="87"/>
        <v/>
      </c>
      <c r="BR63" s="3" t="str">
        <f t="shared" si="18"/>
        <v>Was wird Die Stabturnerin halten?</v>
      </c>
    </row>
    <row r="64" spans="1:70" customFormat="1" x14ac:dyDescent="0.35">
      <c r="A64">
        <v>63</v>
      </c>
      <c r="B64" t="str">
        <f t="shared" si="8"/>
        <v>Die Balletttänzerin reist ins Bistum Sie hat den edlen Bischof vermisst</v>
      </c>
      <c r="C64" t="str">
        <f t="shared" si="78"/>
        <v>Die Balletttänzerin</v>
      </c>
      <c r="D64" t="str">
        <f t="shared" si="9"/>
        <v>Der Balletttänzer</v>
      </c>
      <c r="E64" t="s">
        <v>15</v>
      </c>
      <c r="F64" t="s">
        <v>1091</v>
      </c>
      <c r="H64" t="s">
        <v>51</v>
      </c>
      <c r="J64" t="s">
        <v>73</v>
      </c>
      <c r="K64" t="s">
        <v>1091</v>
      </c>
      <c r="L64" t="str">
        <f t="shared" si="10"/>
        <v>ins Bistum</v>
      </c>
      <c r="M64" t="str">
        <f t="shared" si="11"/>
        <v>ins Leipzig</v>
      </c>
      <c r="N64" t="s">
        <v>329</v>
      </c>
      <c r="O64" t="s">
        <v>251</v>
      </c>
      <c r="P64" t="s">
        <v>256</v>
      </c>
      <c r="Q64" t="s">
        <v>315</v>
      </c>
      <c r="R64" t="s">
        <v>1091</v>
      </c>
      <c r="T64" t="s">
        <v>316</v>
      </c>
      <c r="U64" t="str">
        <f t="shared" si="79"/>
        <v>Bischof</v>
      </c>
      <c r="V64" t="s">
        <v>1091</v>
      </c>
      <c r="W64" t="s">
        <v>317</v>
      </c>
      <c r="Y64">
        <v>146</v>
      </c>
      <c r="Z64" t="s">
        <v>914</v>
      </c>
      <c r="AA64" t="s">
        <v>599</v>
      </c>
      <c r="AB64">
        <v>1.5249999999999999</v>
      </c>
      <c r="AC64" t="s">
        <v>599</v>
      </c>
      <c r="AD64" t="s">
        <v>599</v>
      </c>
      <c r="AE64" t="s">
        <v>331</v>
      </c>
      <c r="AF64" s="18" t="s">
        <v>1029</v>
      </c>
      <c r="AG64" t="s">
        <v>599</v>
      </c>
      <c r="AH64" t="s">
        <v>599</v>
      </c>
      <c r="AI64" s="6" t="s">
        <v>1089</v>
      </c>
      <c r="AJ64">
        <v>3</v>
      </c>
      <c r="AK64" t="s">
        <v>1031</v>
      </c>
      <c r="AL64" t="s">
        <v>599</v>
      </c>
      <c r="AM64" t="s">
        <v>599</v>
      </c>
      <c r="AN64" t="s">
        <v>599</v>
      </c>
      <c r="AO64" t="s">
        <v>599</v>
      </c>
      <c r="AP64" t="s">
        <v>599</v>
      </c>
      <c r="AQ64" s="2" t="s">
        <v>855</v>
      </c>
      <c r="AR64" t="s">
        <v>599</v>
      </c>
      <c r="AS64" t="s">
        <v>599</v>
      </c>
      <c r="AT64" s="6" t="s">
        <v>1090</v>
      </c>
      <c r="AU64" s="7" t="s">
        <v>1093</v>
      </c>
      <c r="AV64" s="7" t="s">
        <v>329</v>
      </c>
      <c r="AW64" s="20"/>
      <c r="AX64" t="str">
        <f t="shared" si="80"/>
        <v>Wer reist ins Bistum?</v>
      </c>
      <c r="AY64" t="str">
        <f t="shared" si="81"/>
        <v>Was tat Die Balletttänzerin?</v>
      </c>
      <c r="AZ64" t="str">
        <f t="shared" si="12"/>
        <v>Wohin reist Die Balletttänzerin?</v>
      </c>
      <c r="BA64" t="str">
        <f t="shared" si="13"/>
        <v>Wen hat Die Balletttänzerin vermisst?</v>
      </c>
      <c r="BB64" t="s">
        <v>327</v>
      </c>
      <c r="BC64" t="str">
        <f t="shared" ref="BC64" si="148">AZ64</f>
        <v>Wohin reist Die Balletttänzerin?</v>
      </c>
      <c r="BD64">
        <v>3</v>
      </c>
      <c r="BE64" t="str">
        <f t="shared" si="14"/>
        <v>NA</v>
      </c>
      <c r="BF64" t="str">
        <f t="shared" ref="BF64" si="149">IF(BE64="NA","NA",L64)</f>
        <v>NA</v>
      </c>
      <c r="BG64" t="str">
        <f t="shared" si="15"/>
        <v>NA</v>
      </c>
      <c r="BH64" t="s">
        <v>599</v>
      </c>
      <c r="BI64" s="1">
        <v>0</v>
      </c>
      <c r="BJ64" t="str">
        <f t="shared" si="16"/>
        <v>NA</v>
      </c>
      <c r="BK64" t="str">
        <f t="shared" si="17"/>
        <v>NA</v>
      </c>
      <c r="BL64" t="str">
        <f t="shared" si="98"/>
        <v/>
      </c>
      <c r="BM64" t="str">
        <f t="shared" si="84"/>
        <v>Wohin reist Die Balletttänzerin?</v>
      </c>
      <c r="BN64" t="str">
        <f t="shared" si="99"/>
        <v/>
      </c>
      <c r="BO64" t="str">
        <f t="shared" si="85"/>
        <v>Wohin reist Die Balletttänzerin?</v>
      </c>
      <c r="BP64" t="str">
        <f t="shared" si="86"/>
        <v/>
      </c>
      <c r="BQ64" t="str">
        <f t="shared" si="87"/>
        <v>Wen hat Die Balletttänzerin vermisst?</v>
      </c>
      <c r="BR64" s="3" t="str">
        <f t="shared" si="18"/>
        <v>Wen hat Die Balletttänzerin vermisst?</v>
      </c>
    </row>
    <row r="65" spans="1:70" customFormat="1" x14ac:dyDescent="0.35">
      <c r="A65">
        <v>64</v>
      </c>
      <c r="B65" t="str">
        <f t="shared" si="8"/>
        <v>Die Flugbegleiterin renoviert auf dem Dachboden Sie möchte die neuen Werkzeuge testen</v>
      </c>
      <c r="C65" t="str">
        <f t="shared" si="78"/>
        <v>Die Flugbegleiterin</v>
      </c>
      <c r="D65" t="str">
        <f t="shared" si="9"/>
        <v>Der Flugbegleiter</v>
      </c>
      <c r="E65" t="s">
        <v>886</v>
      </c>
      <c r="F65" t="s">
        <v>1091</v>
      </c>
      <c r="G65" t="s">
        <v>33</v>
      </c>
      <c r="J65" t="s">
        <v>84</v>
      </c>
      <c r="K65" t="s">
        <v>1091</v>
      </c>
      <c r="L65" t="str">
        <f t="shared" si="10"/>
        <v>auf dem Dachboden</v>
      </c>
      <c r="M65" t="str">
        <f t="shared" si="11"/>
        <v>auf dem Leipzig</v>
      </c>
      <c r="N65" t="s">
        <v>329</v>
      </c>
      <c r="O65" t="s">
        <v>271</v>
      </c>
      <c r="P65" t="s">
        <v>255</v>
      </c>
      <c r="Q65" t="s">
        <v>307</v>
      </c>
      <c r="R65" t="s">
        <v>1091</v>
      </c>
      <c r="S65" t="s">
        <v>887</v>
      </c>
      <c r="U65" t="str">
        <f t="shared" si="79"/>
        <v>Werkzeuge</v>
      </c>
      <c r="V65" t="s">
        <v>1091</v>
      </c>
      <c r="W65" t="s">
        <v>888</v>
      </c>
      <c r="Y65">
        <v>147</v>
      </c>
      <c r="Z65" t="s">
        <v>916</v>
      </c>
      <c r="AA65" t="s">
        <v>599</v>
      </c>
      <c r="AB65">
        <v>1.675</v>
      </c>
      <c r="AC65" t="s">
        <v>599</v>
      </c>
      <c r="AD65" t="s">
        <v>599</v>
      </c>
      <c r="AE65" t="s">
        <v>331</v>
      </c>
      <c r="AF65" s="18" t="s">
        <v>1029</v>
      </c>
      <c r="AG65" t="s">
        <v>599</v>
      </c>
      <c r="AH65" t="s">
        <v>599</v>
      </c>
      <c r="AI65" s="6" t="s">
        <v>1089</v>
      </c>
      <c r="AJ65">
        <v>4</v>
      </c>
      <c r="AK65" t="s">
        <v>1032</v>
      </c>
      <c r="AL65" t="s">
        <v>599</v>
      </c>
      <c r="AM65" t="s">
        <v>599</v>
      </c>
      <c r="AN65" t="s">
        <v>599</v>
      </c>
      <c r="AO65" t="s">
        <v>599</v>
      </c>
      <c r="AP65" t="s">
        <v>599</v>
      </c>
      <c r="AQ65" s="2" t="s">
        <v>855</v>
      </c>
      <c r="AR65" t="s">
        <v>599</v>
      </c>
      <c r="AS65" t="s">
        <v>599</v>
      </c>
      <c r="AT65" s="6" t="s">
        <v>1090</v>
      </c>
      <c r="AU65" s="7" t="s">
        <v>1093</v>
      </c>
      <c r="AV65" s="7" t="s">
        <v>329</v>
      </c>
      <c r="AW65" s="20"/>
      <c r="AX65" t="str">
        <f t="shared" si="80"/>
        <v>Wer renoviert auf dem Dachboden?</v>
      </c>
      <c r="AY65" t="str">
        <f t="shared" si="81"/>
        <v>Was tat Die Flugbegleiterin?</v>
      </c>
      <c r="AZ65" t="str">
        <f t="shared" si="12"/>
        <v>Wo renoviert Die Flugbegleiterin?</v>
      </c>
      <c r="BA65" t="str">
        <f t="shared" si="13"/>
        <v>Was möchte Die Flugbegleiterin testen?</v>
      </c>
      <c r="BB65" s="1" t="s">
        <v>411</v>
      </c>
      <c r="BC65" t="str">
        <f t="shared" ref="BC65" si="150">BA65</f>
        <v>Was möchte Die Flugbegleiterin testen?</v>
      </c>
      <c r="BD65">
        <v>4</v>
      </c>
      <c r="BE65" t="str">
        <f t="shared" si="14"/>
        <v>NA</v>
      </c>
      <c r="BF65" t="str">
        <f t="shared" ref="BF65" si="151">IF(BE65="NA","NA",CONCATENATE(P65," ",Q65," ",U65))</f>
        <v>NA</v>
      </c>
      <c r="BG65" t="str">
        <f t="shared" si="15"/>
        <v>NA</v>
      </c>
      <c r="BH65" t="s">
        <v>599</v>
      </c>
      <c r="BI65" s="1">
        <v>1</v>
      </c>
      <c r="BJ65" t="str">
        <f t="shared" si="16"/>
        <v>NA</v>
      </c>
      <c r="BK65" t="str">
        <f t="shared" si="17"/>
        <v>NA</v>
      </c>
      <c r="BL65" t="str">
        <f t="shared" si="98"/>
        <v>Wo renoviert Die Flugbegleiterin?</v>
      </c>
      <c r="BM65" t="str">
        <f t="shared" si="84"/>
        <v/>
      </c>
      <c r="BN65" t="str">
        <f t="shared" si="99"/>
        <v/>
      </c>
      <c r="BO65" t="str">
        <f t="shared" si="85"/>
        <v>Wo renoviert Die Flugbegleiterin?</v>
      </c>
      <c r="BP65" t="str">
        <f t="shared" si="86"/>
        <v>Was möchte Die Flugbegleiterin testen?</v>
      </c>
      <c r="BQ65" t="str">
        <f t="shared" si="87"/>
        <v/>
      </c>
      <c r="BR65" s="3" t="str">
        <f t="shared" si="18"/>
        <v>Was möchte Die Flugbegleiterin testen?</v>
      </c>
    </row>
    <row r="66" spans="1:70" customFormat="1" x14ac:dyDescent="0.35">
      <c r="A66">
        <v>65</v>
      </c>
      <c r="B66" t="str">
        <f t="shared" si="8"/>
        <v>Die Stepptänzerin faulenzt im Café Sie hat einen stätischen Netzausfall erlitten</v>
      </c>
      <c r="C66" t="str">
        <f t="shared" si="78"/>
        <v>Die Stepptänzerin</v>
      </c>
      <c r="D66" t="str">
        <f t="shared" si="9"/>
        <v>Der Stepptänzer</v>
      </c>
      <c r="E66" t="s">
        <v>339</v>
      </c>
      <c r="F66" t="s">
        <v>1091</v>
      </c>
      <c r="G66" t="s">
        <v>38</v>
      </c>
      <c r="J66" t="s">
        <v>81</v>
      </c>
      <c r="K66" t="s">
        <v>1091</v>
      </c>
      <c r="L66" t="str">
        <f t="shared" si="10"/>
        <v>im Café</v>
      </c>
      <c r="M66" t="str">
        <f t="shared" si="11"/>
        <v>im Leipzig</v>
      </c>
      <c r="N66" t="s">
        <v>329</v>
      </c>
      <c r="O66" t="s">
        <v>251</v>
      </c>
      <c r="P66" t="s">
        <v>261</v>
      </c>
      <c r="Q66" t="s">
        <v>517</v>
      </c>
      <c r="R66" t="s">
        <v>1091</v>
      </c>
      <c r="S66" t="s">
        <v>338</v>
      </c>
      <c r="U66" t="str">
        <f t="shared" ref="U66:U97" si="152">CONCATENATE(S66,T66)</f>
        <v>Netzausfall</v>
      </c>
      <c r="V66" t="s">
        <v>1091</v>
      </c>
      <c r="W66" t="s">
        <v>278</v>
      </c>
      <c r="Y66">
        <v>148</v>
      </c>
      <c r="Z66" t="s">
        <v>939</v>
      </c>
      <c r="AA66" t="s">
        <v>599</v>
      </c>
      <c r="AB66">
        <v>1.7</v>
      </c>
      <c r="AC66" t="s">
        <v>599</v>
      </c>
      <c r="AD66" t="s">
        <v>599</v>
      </c>
      <c r="AE66" t="s">
        <v>331</v>
      </c>
      <c r="AF66" s="18" t="s">
        <v>1029</v>
      </c>
      <c r="AG66" t="s">
        <v>599</v>
      </c>
      <c r="AH66" t="s">
        <v>599</v>
      </c>
      <c r="AI66" s="6" t="s">
        <v>1089</v>
      </c>
      <c r="AJ66">
        <v>5</v>
      </c>
      <c r="AK66" t="s">
        <v>1122</v>
      </c>
      <c r="AL66" t="s">
        <v>599</v>
      </c>
      <c r="AM66" t="s">
        <v>599</v>
      </c>
      <c r="AN66" t="s">
        <v>599</v>
      </c>
      <c r="AO66" t="s">
        <v>599</v>
      </c>
      <c r="AP66" t="s">
        <v>599</v>
      </c>
      <c r="AQ66" s="2" t="s">
        <v>855</v>
      </c>
      <c r="AR66" t="s">
        <v>599</v>
      </c>
      <c r="AS66" t="s">
        <v>599</v>
      </c>
      <c r="AT66" s="6" t="s">
        <v>1090</v>
      </c>
      <c r="AU66" s="7" t="s">
        <v>1093</v>
      </c>
      <c r="AV66" s="7" t="s">
        <v>329</v>
      </c>
      <c r="AW66" s="20"/>
      <c r="AX66" t="str">
        <f t="shared" ref="AX66:AX97" si="153">CONCATENATE("Wer"," ",E66," ",L66,"?")</f>
        <v>Wer faulenzt im Café?</v>
      </c>
      <c r="AY66" t="str">
        <f t="shared" ref="AY66:AY97" si="154">CONCATENATE($AY$1," ","tat", " ",C66,"?")</f>
        <v>Was tat Die Stepptänzerin?</v>
      </c>
      <c r="AZ66" t="str">
        <f t="shared" si="12"/>
        <v>Wo faulenzt Die Stepptänzerin?</v>
      </c>
      <c r="BA66" t="str">
        <f t="shared" si="13"/>
        <v>Was hat Die Stepptänzerin erlitten?</v>
      </c>
      <c r="BB66" t="s">
        <v>287</v>
      </c>
      <c r="BC66" t="str">
        <f t="shared" ref="BC66" si="155">AX66</f>
        <v>Wer faulenzt im Café?</v>
      </c>
      <c r="BD66">
        <v>1</v>
      </c>
      <c r="BE66" t="str">
        <f t="shared" si="14"/>
        <v>Wer faulenzt im Café?</v>
      </c>
      <c r="BF66" t="str">
        <f t="shared" ref="BF66" si="156">IF(BE66="NA","NA",C66)</f>
        <v>Die Stepptänzerin</v>
      </c>
      <c r="BG66" t="str">
        <f t="shared" si="15"/>
        <v>Die Stepptänzerin</v>
      </c>
      <c r="BH66" t="str">
        <f>D66</f>
        <v>Der Stepptänzer</v>
      </c>
      <c r="BI66" s="1">
        <v>1</v>
      </c>
      <c r="BJ66" t="str">
        <f t="shared" si="16"/>
        <v>Die Stepptänzerin</v>
      </c>
      <c r="BK66" t="str">
        <f t="shared" si="17"/>
        <v>Der Stepptänzer</v>
      </c>
      <c r="BL66" t="str">
        <f t="shared" si="98"/>
        <v>Wo faulenzt Die Stepptänzerin?</v>
      </c>
      <c r="BM66" t="str">
        <f t="shared" ref="BM66:BM97" si="157">IF(H66="","",CONCATENATE(H$1," ",E66," ",C66,"?"))</f>
        <v/>
      </c>
      <c r="BN66" t="str">
        <f t="shared" si="99"/>
        <v/>
      </c>
      <c r="BO66" t="str">
        <f t="shared" ref="BO66:BO97" si="158">CONCATENATE(BL66,BM66,BN66)</f>
        <v>Wo faulenzt Die Stepptänzerin?</v>
      </c>
      <c r="BP66" t="str">
        <f t="shared" ref="BP66:BP97" si="159">IF(S66="","",CONCATENATE(S$1," ",O66," ",C66," ",W66,"?"))</f>
        <v>Was hat Die Stepptänzerin erlitten?</v>
      </c>
      <c r="BQ66" t="str">
        <f t="shared" ref="BQ66:BQ97" si="160">IF(T66="","",CONCATENATE(T$1," ",O66," ",C66," ",W66,"?"))</f>
        <v/>
      </c>
      <c r="BR66" s="3" t="str">
        <f t="shared" si="18"/>
        <v>Was hat Die Stepptänzerin erlitten?</v>
      </c>
    </row>
    <row r="67" spans="1:70" customFormat="1" x14ac:dyDescent="0.35">
      <c r="A67">
        <v>66</v>
      </c>
      <c r="B67" t="str">
        <f t="shared" ref="B67:B130" si="161">CONCATENATE(C67," ",E67," ",L67," ",N67," ",O67," ",P67," ",Q67," ",U67," ",W67)</f>
        <v>Die Cheerleaderin ringt in der Gasse Sie hat die falsche Person angestarrt</v>
      </c>
      <c r="C67" t="str">
        <f t="shared" ref="C67:C130" si="162">IF(AI67="NA",Z67,CONCATENATE(AI67," ",Z67))</f>
        <v>Die Cheerleaderin</v>
      </c>
      <c r="D67" t="str">
        <f t="shared" ref="D67:D130" si="163">IF(AT67="NA",AK67,CONCATENATE(AT67," ",AK67))</f>
        <v>Der Cheerleader</v>
      </c>
      <c r="E67" s="1" t="s">
        <v>385</v>
      </c>
      <c r="F67" t="s">
        <v>1091</v>
      </c>
      <c r="G67" t="s">
        <v>35</v>
      </c>
      <c r="J67" t="s">
        <v>889</v>
      </c>
      <c r="K67" t="s">
        <v>1091</v>
      </c>
      <c r="L67" t="str">
        <f t="shared" ref="L67:L130" si="164">CONCATENATE(G67,H67,I67," ",J67)</f>
        <v>in der Gasse</v>
      </c>
      <c r="M67" t="str">
        <f t="shared" ref="M67:M130" si="165">CONCATENATE(G67,H67,I67," ",K67)</f>
        <v>in der Leipzig</v>
      </c>
      <c r="N67" t="s">
        <v>329</v>
      </c>
      <c r="O67" t="s">
        <v>251</v>
      </c>
      <c r="P67" t="s">
        <v>255</v>
      </c>
      <c r="Q67" t="s">
        <v>484</v>
      </c>
      <c r="R67" t="s">
        <v>1091</v>
      </c>
      <c r="T67" t="s">
        <v>485</v>
      </c>
      <c r="U67" t="str">
        <f t="shared" si="152"/>
        <v>Person</v>
      </c>
      <c r="V67" t="s">
        <v>1091</v>
      </c>
      <c r="W67" t="s">
        <v>486</v>
      </c>
      <c r="Y67">
        <v>149</v>
      </c>
      <c r="Z67" t="s">
        <v>919</v>
      </c>
      <c r="AA67" t="s">
        <v>599</v>
      </c>
      <c r="AB67">
        <v>1.875</v>
      </c>
      <c r="AC67" t="s">
        <v>599</v>
      </c>
      <c r="AD67" t="s">
        <v>599</v>
      </c>
      <c r="AE67" t="s">
        <v>331</v>
      </c>
      <c r="AF67" s="18" t="s">
        <v>1029</v>
      </c>
      <c r="AG67" t="s">
        <v>599</v>
      </c>
      <c r="AH67" t="s">
        <v>599</v>
      </c>
      <c r="AI67" s="6" t="s">
        <v>1089</v>
      </c>
      <c r="AJ67">
        <v>6</v>
      </c>
      <c r="AK67" t="s">
        <v>1034</v>
      </c>
      <c r="AL67" t="s">
        <v>599</v>
      </c>
      <c r="AM67" t="s">
        <v>599</v>
      </c>
      <c r="AN67" t="s">
        <v>599</v>
      </c>
      <c r="AO67" t="s">
        <v>599</v>
      </c>
      <c r="AP67" t="s">
        <v>599</v>
      </c>
      <c r="AQ67" s="2" t="s">
        <v>855</v>
      </c>
      <c r="AR67" t="s">
        <v>599</v>
      </c>
      <c r="AS67" t="s">
        <v>599</v>
      </c>
      <c r="AT67" s="6" t="s">
        <v>1090</v>
      </c>
      <c r="AU67" s="7" t="s">
        <v>1093</v>
      </c>
      <c r="AV67" s="7" t="s">
        <v>329</v>
      </c>
      <c r="AW67" s="20"/>
      <c r="AX67" t="str">
        <f t="shared" si="153"/>
        <v>Wer ringt in der Gasse?</v>
      </c>
      <c r="AY67" t="str">
        <f t="shared" si="154"/>
        <v>Was tat Die Cheerleaderin?</v>
      </c>
      <c r="AZ67" t="str">
        <f t="shared" ref="AZ67:AZ130" si="166">BO67</f>
        <v>Wo ringt Die Cheerleaderin?</v>
      </c>
      <c r="BA67" t="str">
        <f t="shared" ref="BA67:BA130" si="167">BR67</f>
        <v>Wen hat Die Cheerleaderin angestarrt?</v>
      </c>
      <c r="BB67" t="s">
        <v>288</v>
      </c>
      <c r="BC67" t="str">
        <f t="shared" ref="BC67" si="168">AY67</f>
        <v>Was tat Die Cheerleaderin?</v>
      </c>
      <c r="BD67">
        <v>1</v>
      </c>
      <c r="BE67" t="str">
        <f t="shared" ref="BE67:BE130" si="169">IF(BD67=1,BC67,"NA")</f>
        <v>Was tat Die Cheerleaderin?</v>
      </c>
      <c r="BF67" t="str">
        <f t="shared" ref="BF67" si="170">IF(BE67="NA","NA",E67)</f>
        <v>ringt</v>
      </c>
      <c r="BG67" t="s">
        <v>1123</v>
      </c>
      <c r="BH67" t="s">
        <v>1124</v>
      </c>
      <c r="BI67" s="1">
        <v>1</v>
      </c>
      <c r="BJ67" t="str">
        <f t="shared" ref="BJ67:BJ130" si="171">IF(BI67=1,BG67,BH67)</f>
        <v>ringen</v>
      </c>
      <c r="BK67" t="str">
        <f t="shared" ref="BK67:BK130" si="172">IF(BI67=0,BG67,BH67)</f>
        <v>kämpfen</v>
      </c>
      <c r="BL67" t="str">
        <f t="shared" si="98"/>
        <v>Wo ringt Die Cheerleaderin?</v>
      </c>
      <c r="BM67" t="str">
        <f t="shared" si="157"/>
        <v/>
      </c>
      <c r="BN67" t="str">
        <f t="shared" si="99"/>
        <v/>
      </c>
      <c r="BO67" t="str">
        <f t="shared" si="158"/>
        <v>Wo ringt Die Cheerleaderin?</v>
      </c>
      <c r="BP67" t="str">
        <f t="shared" si="159"/>
        <v/>
      </c>
      <c r="BQ67" t="str">
        <f t="shared" si="160"/>
        <v>Wen hat Die Cheerleaderin angestarrt?</v>
      </c>
      <c r="BR67" s="3" t="str">
        <f t="shared" ref="BR67:BR130" si="173">CONCATENATE(BP67,BQ67)</f>
        <v>Wen hat Die Cheerleaderin angestarrt?</v>
      </c>
    </row>
    <row r="68" spans="1:70" customFormat="1" x14ac:dyDescent="0.35">
      <c r="A68">
        <v>67</v>
      </c>
      <c r="B68" t="str">
        <f t="shared" si="161"/>
        <v>Die Babysitterin steigt auf das Skateboard Sie möchte die junge Nachbarin beeindrucken</v>
      </c>
      <c r="C68" t="str">
        <f t="shared" si="162"/>
        <v>Die Babysitterin</v>
      </c>
      <c r="D68" t="str">
        <f t="shared" si="163"/>
        <v>Der Babysitter</v>
      </c>
      <c r="E68" t="s">
        <v>676</v>
      </c>
      <c r="F68" t="s">
        <v>1091</v>
      </c>
      <c r="H68" t="s">
        <v>46</v>
      </c>
      <c r="J68" t="s">
        <v>202</v>
      </c>
      <c r="K68" t="s">
        <v>1091</v>
      </c>
      <c r="L68" t="str">
        <f t="shared" si="164"/>
        <v>auf das Skateboard</v>
      </c>
      <c r="M68" t="str">
        <f t="shared" si="165"/>
        <v>auf das Leipzig</v>
      </c>
      <c r="N68" t="s">
        <v>329</v>
      </c>
      <c r="O68" t="s">
        <v>271</v>
      </c>
      <c r="P68" t="s">
        <v>255</v>
      </c>
      <c r="Q68" t="s">
        <v>764</v>
      </c>
      <c r="R68" t="s">
        <v>1091</v>
      </c>
      <c r="T68" t="s">
        <v>765</v>
      </c>
      <c r="U68" t="str">
        <f t="shared" si="152"/>
        <v>Nachbarin</v>
      </c>
      <c r="V68" t="s">
        <v>1091</v>
      </c>
      <c r="W68" t="s">
        <v>295</v>
      </c>
      <c r="Y68">
        <v>150</v>
      </c>
      <c r="Z68" t="s">
        <v>921</v>
      </c>
      <c r="AA68" t="s">
        <v>599</v>
      </c>
      <c r="AB68">
        <v>1.9</v>
      </c>
      <c r="AC68" t="s">
        <v>599</v>
      </c>
      <c r="AD68" t="s">
        <v>599</v>
      </c>
      <c r="AE68" t="s">
        <v>331</v>
      </c>
      <c r="AF68" s="18" t="s">
        <v>1029</v>
      </c>
      <c r="AG68" t="s">
        <v>599</v>
      </c>
      <c r="AH68" t="s">
        <v>599</v>
      </c>
      <c r="AI68" s="6" t="s">
        <v>1089</v>
      </c>
      <c r="AJ68">
        <v>7</v>
      </c>
      <c r="AK68" t="s">
        <v>1035</v>
      </c>
      <c r="AL68" t="s">
        <v>599</v>
      </c>
      <c r="AM68" t="s">
        <v>599</v>
      </c>
      <c r="AN68" t="s">
        <v>599</v>
      </c>
      <c r="AO68" t="s">
        <v>599</v>
      </c>
      <c r="AP68" t="s">
        <v>599</v>
      </c>
      <c r="AQ68" s="2" t="s">
        <v>855</v>
      </c>
      <c r="AR68" t="s">
        <v>599</v>
      </c>
      <c r="AS68" t="s">
        <v>599</v>
      </c>
      <c r="AT68" s="6" t="s">
        <v>1090</v>
      </c>
      <c r="AU68" s="7" t="s">
        <v>1093</v>
      </c>
      <c r="AV68" s="7" t="s">
        <v>329</v>
      </c>
      <c r="AW68" s="20"/>
      <c r="AX68" t="str">
        <f t="shared" si="153"/>
        <v>Wer steigt auf das Skateboard?</v>
      </c>
      <c r="AY68" t="str">
        <f t="shared" si="154"/>
        <v>Was tat Die Babysitterin?</v>
      </c>
      <c r="AZ68" t="str">
        <f t="shared" si="166"/>
        <v>Wohin steigt Die Babysitterin?</v>
      </c>
      <c r="BA68" t="str">
        <f t="shared" si="167"/>
        <v>Wen möchte Die Babysitterin beeindrucken?</v>
      </c>
      <c r="BB68" t="s">
        <v>327</v>
      </c>
      <c r="BC68" t="str">
        <f t="shared" ref="BC68" si="174">AZ68</f>
        <v>Wohin steigt Die Babysitterin?</v>
      </c>
      <c r="BD68">
        <v>2</v>
      </c>
      <c r="BE68" t="str">
        <f t="shared" si="169"/>
        <v>NA</v>
      </c>
      <c r="BF68" t="str">
        <f t="shared" ref="BF68" si="175">IF(BE68="NA","NA",L68)</f>
        <v>NA</v>
      </c>
      <c r="BG68" t="str">
        <f t="shared" ref="BG68:BG130" si="176">BF68</f>
        <v>NA</v>
      </c>
      <c r="BH68" t="s">
        <v>599</v>
      </c>
      <c r="BI68" s="1">
        <v>1</v>
      </c>
      <c r="BJ68" t="str">
        <f t="shared" si="171"/>
        <v>NA</v>
      </c>
      <c r="BK68" t="str">
        <f t="shared" si="172"/>
        <v>NA</v>
      </c>
      <c r="BL68" t="str">
        <f t="shared" si="98"/>
        <v/>
      </c>
      <c r="BM68" t="str">
        <f t="shared" si="157"/>
        <v>Wohin steigt Die Babysitterin?</v>
      </c>
      <c r="BN68" t="str">
        <f t="shared" si="99"/>
        <v/>
      </c>
      <c r="BO68" t="str">
        <f t="shared" si="158"/>
        <v>Wohin steigt Die Babysitterin?</v>
      </c>
      <c r="BP68" t="str">
        <f t="shared" si="159"/>
        <v/>
      </c>
      <c r="BQ68" t="str">
        <f t="shared" si="160"/>
        <v>Wen möchte Die Babysitterin beeindrucken?</v>
      </c>
      <c r="BR68" s="3" t="str">
        <f t="shared" si="173"/>
        <v>Wen möchte Die Babysitterin beeindrucken?</v>
      </c>
    </row>
    <row r="69" spans="1:70" customFormat="1" x14ac:dyDescent="0.35">
      <c r="A69">
        <v>68</v>
      </c>
      <c r="B69" t="str">
        <f t="shared" si="161"/>
        <v>Die Flugbegleiterin strickt auf der Karnevalssitzung Sie hat die immergleichen Witze satt</v>
      </c>
      <c r="C69" t="str">
        <f t="shared" si="162"/>
        <v>Die Flugbegleiterin</v>
      </c>
      <c r="D69" t="str">
        <f t="shared" si="163"/>
        <v>Der Flugbegleiter</v>
      </c>
      <c r="E69" t="s">
        <v>374</v>
      </c>
      <c r="F69" t="s">
        <v>1091</v>
      </c>
      <c r="G69" t="s">
        <v>59</v>
      </c>
      <c r="J69" t="s">
        <v>769</v>
      </c>
      <c r="K69" t="s">
        <v>1091</v>
      </c>
      <c r="L69" t="str">
        <f t="shared" si="164"/>
        <v>auf der Karnevalssitzung</v>
      </c>
      <c r="M69" t="str">
        <f t="shared" si="165"/>
        <v>auf der Leipzig</v>
      </c>
      <c r="N69" t="s">
        <v>329</v>
      </c>
      <c r="O69" t="s">
        <v>251</v>
      </c>
      <c r="P69" t="s">
        <v>255</v>
      </c>
      <c r="Q69" t="s">
        <v>770</v>
      </c>
      <c r="R69" t="s">
        <v>1091</v>
      </c>
      <c r="S69" t="s">
        <v>771</v>
      </c>
      <c r="U69" t="str">
        <f t="shared" si="152"/>
        <v>Witze</v>
      </c>
      <c r="V69" t="s">
        <v>1091</v>
      </c>
      <c r="W69" t="s">
        <v>306</v>
      </c>
      <c r="Y69">
        <v>151</v>
      </c>
      <c r="Z69" t="s">
        <v>916</v>
      </c>
      <c r="AA69" t="s">
        <v>599</v>
      </c>
      <c r="AB69">
        <v>2.0249999999999999</v>
      </c>
      <c r="AC69" t="s">
        <v>599</v>
      </c>
      <c r="AD69" t="s">
        <v>599</v>
      </c>
      <c r="AE69" t="s">
        <v>331</v>
      </c>
      <c r="AF69" s="18" t="s">
        <v>1029</v>
      </c>
      <c r="AG69" t="s">
        <v>599</v>
      </c>
      <c r="AH69" t="s">
        <v>599</v>
      </c>
      <c r="AI69" s="6" t="s">
        <v>1089</v>
      </c>
      <c r="AJ69">
        <v>8</v>
      </c>
      <c r="AK69" t="s">
        <v>1032</v>
      </c>
      <c r="AL69" t="s">
        <v>599</v>
      </c>
      <c r="AM69" t="s">
        <v>599</v>
      </c>
      <c r="AN69" t="s">
        <v>599</v>
      </c>
      <c r="AO69" t="s">
        <v>599</v>
      </c>
      <c r="AP69" t="s">
        <v>599</v>
      </c>
      <c r="AQ69" s="2" t="s">
        <v>855</v>
      </c>
      <c r="AR69" t="s">
        <v>599</v>
      </c>
      <c r="AS69" t="s">
        <v>599</v>
      </c>
      <c r="AT69" s="6" t="s">
        <v>1090</v>
      </c>
      <c r="AU69" s="7" t="s">
        <v>1093</v>
      </c>
      <c r="AV69" s="7" t="s">
        <v>329</v>
      </c>
      <c r="AW69" s="20"/>
      <c r="AX69" t="str">
        <f t="shared" si="153"/>
        <v>Wer strickt auf der Karnevalssitzung?</v>
      </c>
      <c r="AY69" t="str">
        <f t="shared" si="154"/>
        <v>Was tat Die Flugbegleiterin?</v>
      </c>
      <c r="AZ69" t="str">
        <f t="shared" si="166"/>
        <v>Wo strickt Die Flugbegleiterin?</v>
      </c>
      <c r="BA69" t="str">
        <f t="shared" si="167"/>
        <v>Was hat Die Flugbegleiterin satt?</v>
      </c>
      <c r="BB69" s="1" t="s">
        <v>411</v>
      </c>
      <c r="BC69" t="str">
        <f t="shared" ref="BC69" si="177">BA69</f>
        <v>Was hat Die Flugbegleiterin satt?</v>
      </c>
      <c r="BD69">
        <v>4</v>
      </c>
      <c r="BE69" t="str">
        <f t="shared" si="169"/>
        <v>NA</v>
      </c>
      <c r="BF69" t="str">
        <f t="shared" ref="BF69" si="178">IF(BE69="NA","NA",CONCATENATE(P69," ",Q69," ",U69))</f>
        <v>NA</v>
      </c>
      <c r="BG69" t="str">
        <f t="shared" si="176"/>
        <v>NA</v>
      </c>
      <c r="BH69" t="s">
        <v>599</v>
      </c>
      <c r="BI69" s="1">
        <v>1</v>
      </c>
      <c r="BJ69" t="str">
        <f t="shared" si="171"/>
        <v>NA</v>
      </c>
      <c r="BK69" t="str">
        <f t="shared" si="172"/>
        <v>NA</v>
      </c>
      <c r="BL69" t="str">
        <f t="shared" si="98"/>
        <v>Wo strickt Die Flugbegleiterin?</v>
      </c>
      <c r="BM69" t="str">
        <f t="shared" si="157"/>
        <v/>
      </c>
      <c r="BN69" t="str">
        <f t="shared" si="99"/>
        <v/>
      </c>
      <c r="BO69" t="str">
        <f t="shared" si="158"/>
        <v>Wo strickt Die Flugbegleiterin?</v>
      </c>
      <c r="BP69" t="str">
        <f t="shared" si="159"/>
        <v>Was hat Die Flugbegleiterin satt?</v>
      </c>
      <c r="BQ69" t="str">
        <f t="shared" si="160"/>
        <v/>
      </c>
      <c r="BR69" s="3" t="str">
        <f t="shared" si="173"/>
        <v>Was hat Die Flugbegleiterin satt?</v>
      </c>
    </row>
    <row r="70" spans="1:70" customFormat="1" x14ac:dyDescent="0.35">
      <c r="A70">
        <v>69</v>
      </c>
      <c r="B70" t="str">
        <f t="shared" si="161"/>
        <v>Die Haushälterin schleicht zum Deutschkurs Sie hat nur wenig Spaß am Lernen</v>
      </c>
      <c r="C70" t="str">
        <f t="shared" si="162"/>
        <v>Die Haushälterin</v>
      </c>
      <c r="D70" t="str">
        <f t="shared" si="163"/>
        <v>Der Haushälter</v>
      </c>
      <c r="E70" t="s">
        <v>18</v>
      </c>
      <c r="F70" t="s">
        <v>1091</v>
      </c>
      <c r="H70" t="s">
        <v>30</v>
      </c>
      <c r="J70" t="s">
        <v>85</v>
      </c>
      <c r="K70" t="s">
        <v>1091</v>
      </c>
      <c r="L70" t="str">
        <f t="shared" si="164"/>
        <v>zum Deutschkurs</v>
      </c>
      <c r="M70" t="str">
        <f t="shared" si="165"/>
        <v>zum Leipzig</v>
      </c>
      <c r="N70" t="s">
        <v>329</v>
      </c>
      <c r="O70" t="s">
        <v>251</v>
      </c>
      <c r="P70" t="s">
        <v>355</v>
      </c>
      <c r="Q70" t="s">
        <v>354</v>
      </c>
      <c r="R70" t="s">
        <v>1091</v>
      </c>
      <c r="S70" t="s">
        <v>356</v>
      </c>
      <c r="U70" t="str">
        <f t="shared" si="152"/>
        <v>Spaß</v>
      </c>
      <c r="V70" t="s">
        <v>1091</v>
      </c>
      <c r="W70" t="s">
        <v>357</v>
      </c>
      <c r="Y70">
        <v>152</v>
      </c>
      <c r="Z70" t="s">
        <v>924</v>
      </c>
      <c r="AA70" t="s">
        <v>599</v>
      </c>
      <c r="AB70">
        <v>2.0750000000000002</v>
      </c>
      <c r="AC70" t="s">
        <v>599</v>
      </c>
      <c r="AD70" t="s">
        <v>599</v>
      </c>
      <c r="AE70" t="s">
        <v>331</v>
      </c>
      <c r="AF70" s="18" t="s">
        <v>1029</v>
      </c>
      <c r="AG70" t="s">
        <v>599</v>
      </c>
      <c r="AH70" t="s">
        <v>599</v>
      </c>
      <c r="AI70" s="6" t="s">
        <v>1089</v>
      </c>
      <c r="AJ70">
        <v>9</v>
      </c>
      <c r="AK70" t="s">
        <v>1036</v>
      </c>
      <c r="AL70" t="s">
        <v>599</v>
      </c>
      <c r="AM70" t="s">
        <v>599</v>
      </c>
      <c r="AN70" t="s">
        <v>599</v>
      </c>
      <c r="AO70" t="s">
        <v>599</v>
      </c>
      <c r="AP70" t="s">
        <v>599</v>
      </c>
      <c r="AQ70" s="2" t="s">
        <v>855</v>
      </c>
      <c r="AR70" t="s">
        <v>599</v>
      </c>
      <c r="AS70" t="s">
        <v>599</v>
      </c>
      <c r="AT70" s="6" t="s">
        <v>1090</v>
      </c>
      <c r="AU70" s="7" t="s">
        <v>1093</v>
      </c>
      <c r="AV70" s="7" t="s">
        <v>329</v>
      </c>
      <c r="AW70" s="20"/>
      <c r="AX70" t="str">
        <f t="shared" si="153"/>
        <v>Wer schleicht zum Deutschkurs?</v>
      </c>
      <c r="AY70" t="str">
        <f t="shared" si="154"/>
        <v>Was tat Die Haushälterin?</v>
      </c>
      <c r="AZ70" t="str">
        <f t="shared" si="166"/>
        <v>Wohin schleicht Die Haushälterin?</v>
      </c>
      <c r="BA70" t="str">
        <f t="shared" si="167"/>
        <v>Was hat Die Haushälterin am Lernen?</v>
      </c>
      <c r="BB70" t="s">
        <v>287</v>
      </c>
      <c r="BC70" t="str">
        <f t="shared" ref="BC70" si="179">AX70</f>
        <v>Wer schleicht zum Deutschkurs?</v>
      </c>
      <c r="BD70">
        <v>2</v>
      </c>
      <c r="BE70" t="str">
        <f t="shared" si="169"/>
        <v>NA</v>
      </c>
      <c r="BF70" t="str">
        <f t="shared" ref="BF70" si="180">IF(BE70="NA","NA",C70)</f>
        <v>NA</v>
      </c>
      <c r="BG70" t="str">
        <f t="shared" si="176"/>
        <v>NA</v>
      </c>
      <c r="BH70" t="s">
        <v>599</v>
      </c>
      <c r="BI70" s="1">
        <v>0</v>
      </c>
      <c r="BJ70" t="str">
        <f t="shared" si="171"/>
        <v>NA</v>
      </c>
      <c r="BK70" t="str">
        <f t="shared" si="172"/>
        <v>NA</v>
      </c>
      <c r="BL70" t="str">
        <f t="shared" si="98"/>
        <v/>
      </c>
      <c r="BM70" t="str">
        <f t="shared" si="157"/>
        <v>Wohin schleicht Die Haushälterin?</v>
      </c>
      <c r="BN70" t="str">
        <f t="shared" si="99"/>
        <v/>
      </c>
      <c r="BO70" t="str">
        <f t="shared" si="158"/>
        <v>Wohin schleicht Die Haushälterin?</v>
      </c>
      <c r="BP70" t="str">
        <f t="shared" si="159"/>
        <v>Was hat Die Haushälterin am Lernen?</v>
      </c>
      <c r="BQ70" t="str">
        <f t="shared" si="160"/>
        <v/>
      </c>
      <c r="BR70" s="3" t="str">
        <f t="shared" si="173"/>
        <v>Was hat Die Haushälterin am Lernen?</v>
      </c>
    </row>
    <row r="71" spans="1:70" customFormat="1" x14ac:dyDescent="0.35">
      <c r="A71">
        <v>70</v>
      </c>
      <c r="B71" t="str">
        <f t="shared" si="161"/>
        <v>Die Tanzlehrerin fällt von der Leiter Sie hat die oberste Stufe verfehlt</v>
      </c>
      <c r="C71" t="str">
        <f t="shared" si="162"/>
        <v>Die Tanzlehrerin</v>
      </c>
      <c r="D71" t="str">
        <f t="shared" si="163"/>
        <v>Der Tanzlehrer</v>
      </c>
      <c r="E71" t="s">
        <v>10</v>
      </c>
      <c r="F71" t="s">
        <v>1091</v>
      </c>
      <c r="I71" t="s">
        <v>44</v>
      </c>
      <c r="J71" t="s">
        <v>157</v>
      </c>
      <c r="K71" t="s">
        <v>1091</v>
      </c>
      <c r="L71" t="str">
        <f t="shared" si="164"/>
        <v>von der Leiter</v>
      </c>
      <c r="M71" t="str">
        <f t="shared" si="165"/>
        <v>von der Leipzig</v>
      </c>
      <c r="N71" t="s">
        <v>329</v>
      </c>
      <c r="O71" t="s">
        <v>251</v>
      </c>
      <c r="P71" t="s">
        <v>255</v>
      </c>
      <c r="Q71" t="s">
        <v>632</v>
      </c>
      <c r="R71" t="s">
        <v>1091</v>
      </c>
      <c r="S71" t="s">
        <v>324</v>
      </c>
      <c r="U71" t="str">
        <f t="shared" si="152"/>
        <v>Stufe</v>
      </c>
      <c r="V71" t="s">
        <v>1091</v>
      </c>
      <c r="W71" t="s">
        <v>631</v>
      </c>
      <c r="Y71">
        <v>153</v>
      </c>
      <c r="Z71" t="s">
        <v>926</v>
      </c>
      <c r="AA71" t="s">
        <v>599</v>
      </c>
      <c r="AB71">
        <v>2.15</v>
      </c>
      <c r="AC71" t="s">
        <v>599</v>
      </c>
      <c r="AD71" t="s">
        <v>599</v>
      </c>
      <c r="AE71" t="s">
        <v>331</v>
      </c>
      <c r="AF71" s="18" t="s">
        <v>1029</v>
      </c>
      <c r="AG71" t="s">
        <v>599</v>
      </c>
      <c r="AH71" t="s">
        <v>599</v>
      </c>
      <c r="AI71" s="6" t="s">
        <v>1089</v>
      </c>
      <c r="AJ71">
        <v>10</v>
      </c>
      <c r="AK71" t="s">
        <v>1037</v>
      </c>
      <c r="AL71" t="s">
        <v>599</v>
      </c>
      <c r="AM71" t="s">
        <v>599</v>
      </c>
      <c r="AN71" t="s">
        <v>599</v>
      </c>
      <c r="AO71" t="s">
        <v>599</v>
      </c>
      <c r="AP71" t="s">
        <v>599</v>
      </c>
      <c r="AQ71" s="2" t="s">
        <v>855</v>
      </c>
      <c r="AR71" t="s">
        <v>599</v>
      </c>
      <c r="AS71" t="s">
        <v>599</v>
      </c>
      <c r="AT71" s="6" t="s">
        <v>1090</v>
      </c>
      <c r="AU71" s="7" t="s">
        <v>1093</v>
      </c>
      <c r="AV71" s="7" t="s">
        <v>329</v>
      </c>
      <c r="AW71" s="20"/>
      <c r="AX71" t="str">
        <f t="shared" si="153"/>
        <v>Wer fällt von der Leiter?</v>
      </c>
      <c r="AY71" t="str">
        <f t="shared" si="154"/>
        <v>Was tat Die Tanzlehrerin?</v>
      </c>
      <c r="AZ71" t="str">
        <f t="shared" si="166"/>
        <v>Woher fällt Die Tanzlehrerin?</v>
      </c>
      <c r="BA71" t="str">
        <f t="shared" si="167"/>
        <v>Was hat Die Tanzlehrerin verfehlt?</v>
      </c>
      <c r="BB71" t="s">
        <v>288</v>
      </c>
      <c r="BC71" t="str">
        <f t="shared" ref="BC71" si="181">AY71</f>
        <v>Was tat Die Tanzlehrerin?</v>
      </c>
      <c r="BD71">
        <v>3</v>
      </c>
      <c r="BE71" t="str">
        <f t="shared" si="169"/>
        <v>NA</v>
      </c>
      <c r="BF71" t="str">
        <f t="shared" ref="BF71" si="182">IF(BE71="NA","NA",E71)</f>
        <v>NA</v>
      </c>
      <c r="BG71" t="str">
        <f t="shared" si="176"/>
        <v>NA</v>
      </c>
      <c r="BH71" t="s">
        <v>599</v>
      </c>
      <c r="BI71" s="1">
        <v>0</v>
      </c>
      <c r="BJ71" t="str">
        <f t="shared" si="171"/>
        <v>NA</v>
      </c>
      <c r="BK71" t="str">
        <f t="shared" si="172"/>
        <v>NA</v>
      </c>
      <c r="BL71" t="str">
        <f t="shared" ref="BL71:BL102" si="183">IF(G71="","",CONCATENATE(G$1," ",E71," ",C71,"?"))</f>
        <v/>
      </c>
      <c r="BM71" t="str">
        <f t="shared" si="157"/>
        <v/>
      </c>
      <c r="BN71" t="str">
        <f t="shared" ref="BN71:BN102" si="184">IF(I71="","",CONCATENATE(I$1," ",E71," ",C71,"?"))</f>
        <v>Woher fällt Die Tanzlehrerin?</v>
      </c>
      <c r="BO71" t="str">
        <f t="shared" si="158"/>
        <v>Woher fällt Die Tanzlehrerin?</v>
      </c>
      <c r="BP71" t="str">
        <f t="shared" si="159"/>
        <v>Was hat Die Tanzlehrerin verfehlt?</v>
      </c>
      <c r="BQ71" t="str">
        <f t="shared" si="160"/>
        <v/>
      </c>
      <c r="BR71" t="str">
        <f t="shared" si="173"/>
        <v>Was hat Die Tanzlehrerin verfehlt?</v>
      </c>
    </row>
    <row r="72" spans="1:70" customFormat="1" x14ac:dyDescent="0.35">
      <c r="A72">
        <v>71</v>
      </c>
      <c r="B72" t="str">
        <f t="shared" si="161"/>
        <v>Die Eiskunstläuferin schläft auf der Arbeit Sie muss die lange Nacht überstehen</v>
      </c>
      <c r="C72" t="str">
        <f t="shared" si="162"/>
        <v>Die Eiskunstläuferin</v>
      </c>
      <c r="D72" t="str">
        <f t="shared" si="163"/>
        <v>Der Eiskunstläufer</v>
      </c>
      <c r="E72" t="s">
        <v>621</v>
      </c>
      <c r="F72" t="s">
        <v>1091</v>
      </c>
      <c r="G72" t="s">
        <v>59</v>
      </c>
      <c r="J72" t="s">
        <v>746</v>
      </c>
      <c r="K72" t="s">
        <v>1091</v>
      </c>
      <c r="L72" t="str">
        <f t="shared" si="164"/>
        <v>auf der Arbeit</v>
      </c>
      <c r="M72" t="str">
        <f t="shared" si="165"/>
        <v>auf der Leipzig</v>
      </c>
      <c r="N72" t="s">
        <v>329</v>
      </c>
      <c r="O72" t="s">
        <v>291</v>
      </c>
      <c r="P72" t="s">
        <v>255</v>
      </c>
      <c r="Q72" t="s">
        <v>300</v>
      </c>
      <c r="R72" t="s">
        <v>1091</v>
      </c>
      <c r="S72" t="s">
        <v>744</v>
      </c>
      <c r="U72" t="str">
        <f t="shared" si="152"/>
        <v>Nacht</v>
      </c>
      <c r="V72" t="s">
        <v>1091</v>
      </c>
      <c r="W72" t="s">
        <v>745</v>
      </c>
      <c r="Y72">
        <v>154</v>
      </c>
      <c r="Z72" t="s">
        <v>928</v>
      </c>
      <c r="AA72" t="s">
        <v>599</v>
      </c>
      <c r="AB72">
        <v>2.2000000000000002</v>
      </c>
      <c r="AC72" t="s">
        <v>599</v>
      </c>
      <c r="AD72" t="s">
        <v>599</v>
      </c>
      <c r="AE72" t="s">
        <v>331</v>
      </c>
      <c r="AF72" s="18" t="s">
        <v>1029</v>
      </c>
      <c r="AG72" t="s">
        <v>599</v>
      </c>
      <c r="AH72" t="s">
        <v>599</v>
      </c>
      <c r="AI72" s="6" t="s">
        <v>1089</v>
      </c>
      <c r="AJ72">
        <v>11</v>
      </c>
      <c r="AK72" t="s">
        <v>1038</v>
      </c>
      <c r="AL72" t="s">
        <v>599</v>
      </c>
      <c r="AM72" t="s">
        <v>599</v>
      </c>
      <c r="AN72" t="s">
        <v>599</v>
      </c>
      <c r="AO72" t="s">
        <v>599</v>
      </c>
      <c r="AP72" t="s">
        <v>599</v>
      </c>
      <c r="AQ72" s="2" t="s">
        <v>855</v>
      </c>
      <c r="AR72" t="s">
        <v>599</v>
      </c>
      <c r="AS72" t="s">
        <v>599</v>
      </c>
      <c r="AT72" s="6" t="s">
        <v>1090</v>
      </c>
      <c r="AU72" s="7" t="s">
        <v>1093</v>
      </c>
      <c r="AV72" s="7" t="s">
        <v>329</v>
      </c>
      <c r="AW72" s="20"/>
      <c r="AX72" t="str">
        <f t="shared" si="153"/>
        <v>Wer schläft auf der Arbeit?</v>
      </c>
      <c r="AY72" t="str">
        <f t="shared" si="154"/>
        <v>Was tat Die Eiskunstläuferin?</v>
      </c>
      <c r="AZ72" t="str">
        <f t="shared" si="166"/>
        <v>Wo schläft Die Eiskunstläuferin?</v>
      </c>
      <c r="BA72" t="str">
        <f t="shared" si="167"/>
        <v>Was muss Die Eiskunstläuferin überstehen?</v>
      </c>
      <c r="BB72" t="s">
        <v>327</v>
      </c>
      <c r="BC72" t="str">
        <f t="shared" ref="BC72" si="185">AZ72</f>
        <v>Wo schläft Die Eiskunstläuferin?</v>
      </c>
      <c r="BD72">
        <v>1</v>
      </c>
      <c r="BE72" t="str">
        <f t="shared" si="169"/>
        <v>Wo schläft Die Eiskunstläuferin?</v>
      </c>
      <c r="BF72" t="str">
        <f t="shared" ref="BF72" si="186">IF(BE72="NA","NA",L72)</f>
        <v>auf der Arbeit</v>
      </c>
      <c r="BG72" t="str">
        <f t="shared" si="176"/>
        <v>auf der Arbeit</v>
      </c>
      <c r="BH72" t="s">
        <v>1125</v>
      </c>
      <c r="BI72" s="1">
        <v>0</v>
      </c>
      <c r="BJ72" t="str">
        <f t="shared" si="171"/>
        <v>auf dem Sofa</v>
      </c>
      <c r="BK72" t="str">
        <f t="shared" si="172"/>
        <v>auf der Arbeit</v>
      </c>
      <c r="BL72" t="str">
        <f t="shared" si="183"/>
        <v>Wo schläft Die Eiskunstläuferin?</v>
      </c>
      <c r="BM72" t="str">
        <f t="shared" si="157"/>
        <v/>
      </c>
      <c r="BN72" t="str">
        <f t="shared" si="184"/>
        <v/>
      </c>
      <c r="BO72" t="str">
        <f t="shared" si="158"/>
        <v>Wo schläft Die Eiskunstläuferin?</v>
      </c>
      <c r="BP72" t="str">
        <f t="shared" si="159"/>
        <v>Was muss Die Eiskunstläuferin überstehen?</v>
      </c>
      <c r="BQ72" t="str">
        <f t="shared" si="160"/>
        <v/>
      </c>
      <c r="BR72" t="str">
        <f t="shared" si="173"/>
        <v>Was muss Die Eiskunstläuferin überstehen?</v>
      </c>
    </row>
    <row r="73" spans="1:70" customFormat="1" x14ac:dyDescent="0.35">
      <c r="A73">
        <v>72</v>
      </c>
      <c r="B73" t="str">
        <f t="shared" si="161"/>
        <v>Die Stripperin raucht vor dem Zeitungsstand Sie hat die leckere Zigarette verdient</v>
      </c>
      <c r="C73" t="str">
        <f t="shared" si="162"/>
        <v>Die Stripperin</v>
      </c>
      <c r="D73" t="str">
        <f t="shared" si="163"/>
        <v>Der Stripper</v>
      </c>
      <c r="E73" t="s">
        <v>671</v>
      </c>
      <c r="F73" t="s">
        <v>1091</v>
      </c>
      <c r="G73" t="s">
        <v>100</v>
      </c>
      <c r="J73" t="s">
        <v>247</v>
      </c>
      <c r="K73" t="s">
        <v>1091</v>
      </c>
      <c r="L73" t="str">
        <f t="shared" si="164"/>
        <v>vor dem Zeitungsstand</v>
      </c>
      <c r="M73" t="str">
        <f t="shared" si="165"/>
        <v>vor dem Leipzig</v>
      </c>
      <c r="N73" t="s">
        <v>329</v>
      </c>
      <c r="O73" t="s">
        <v>251</v>
      </c>
      <c r="P73" t="s">
        <v>255</v>
      </c>
      <c r="Q73" t="s">
        <v>394</v>
      </c>
      <c r="R73" t="s">
        <v>1091</v>
      </c>
      <c r="S73" t="s">
        <v>859</v>
      </c>
      <c r="U73" t="str">
        <f>CONCATENATE(S73,T73)</f>
        <v>Zigarette</v>
      </c>
      <c r="V73" t="s">
        <v>1091</v>
      </c>
      <c r="W73" t="s">
        <v>672</v>
      </c>
      <c r="Y73">
        <v>155</v>
      </c>
      <c r="Z73" t="s">
        <v>930</v>
      </c>
      <c r="AA73" t="s">
        <v>599</v>
      </c>
      <c r="AB73">
        <v>2.2000000000000002</v>
      </c>
      <c r="AC73" t="s">
        <v>599</v>
      </c>
      <c r="AD73" t="s">
        <v>599</v>
      </c>
      <c r="AE73" t="s">
        <v>331</v>
      </c>
      <c r="AF73" s="18" t="s">
        <v>1029</v>
      </c>
      <c r="AG73" t="s">
        <v>599</v>
      </c>
      <c r="AH73" t="s">
        <v>599</v>
      </c>
      <c r="AI73" s="6" t="s">
        <v>1089</v>
      </c>
      <c r="AJ73">
        <v>12</v>
      </c>
      <c r="AK73" t="s">
        <v>1039</v>
      </c>
      <c r="AL73" t="s">
        <v>599</v>
      </c>
      <c r="AM73" t="s">
        <v>599</v>
      </c>
      <c r="AN73" t="s">
        <v>599</v>
      </c>
      <c r="AO73" t="s">
        <v>599</v>
      </c>
      <c r="AP73" t="s">
        <v>599</v>
      </c>
      <c r="AQ73" s="2" t="s">
        <v>855</v>
      </c>
      <c r="AR73" t="s">
        <v>599</v>
      </c>
      <c r="AS73" t="s">
        <v>599</v>
      </c>
      <c r="AT73" s="6" t="s">
        <v>1090</v>
      </c>
      <c r="AU73" s="7" t="s">
        <v>1093</v>
      </c>
      <c r="AV73" s="7" t="s">
        <v>329</v>
      </c>
      <c r="AW73" s="20"/>
      <c r="AX73" t="str">
        <f t="shared" si="153"/>
        <v>Wer raucht vor dem Zeitungsstand?</v>
      </c>
      <c r="AY73" t="str">
        <f t="shared" si="154"/>
        <v>Was tat Die Stripperin?</v>
      </c>
      <c r="AZ73" t="str">
        <f t="shared" si="166"/>
        <v>Wo raucht Die Stripperin?</v>
      </c>
      <c r="BA73" t="str">
        <f t="shared" si="167"/>
        <v>Was hat Die Stripperin verdient?</v>
      </c>
      <c r="BB73" s="1" t="s">
        <v>411</v>
      </c>
      <c r="BC73" t="str">
        <f t="shared" ref="BC73" si="187">BA73</f>
        <v>Was hat Die Stripperin verdient?</v>
      </c>
      <c r="BD73">
        <v>1</v>
      </c>
      <c r="BE73" t="str">
        <f t="shared" si="169"/>
        <v>Was hat Die Stripperin verdient?</v>
      </c>
      <c r="BF73" t="str">
        <f t="shared" ref="BF73" si="188">IF(BE73="NA","NA",CONCATENATE(P73," ",Q73," ",U73))</f>
        <v>die leckere Zigarette</v>
      </c>
      <c r="BG73" t="str">
        <f t="shared" si="176"/>
        <v>die leckere Zigarette</v>
      </c>
      <c r="BH73" t="s">
        <v>1126</v>
      </c>
      <c r="BI73" s="1">
        <v>1</v>
      </c>
      <c r="BJ73" t="str">
        <f t="shared" si="171"/>
        <v>die leckere Zigarette</v>
      </c>
      <c r="BK73" t="str">
        <f t="shared" si="172"/>
        <v>die leckere Kippe</v>
      </c>
      <c r="BL73" t="str">
        <f t="shared" si="183"/>
        <v>Wo raucht Die Stripperin?</v>
      </c>
      <c r="BM73" t="str">
        <f t="shared" si="157"/>
        <v/>
      </c>
      <c r="BN73" t="str">
        <f t="shared" si="184"/>
        <v/>
      </c>
      <c r="BO73" t="str">
        <f t="shared" si="158"/>
        <v>Wo raucht Die Stripperin?</v>
      </c>
      <c r="BP73" t="str">
        <f t="shared" si="159"/>
        <v>Was hat Die Stripperin verdient?</v>
      </c>
      <c r="BQ73" t="str">
        <f t="shared" si="160"/>
        <v/>
      </c>
      <c r="BR73" t="str">
        <f t="shared" si="173"/>
        <v>Was hat Die Stripperin verdient?</v>
      </c>
    </row>
    <row r="74" spans="1:70" customFormat="1" x14ac:dyDescent="0.35">
      <c r="A74">
        <v>73</v>
      </c>
      <c r="B74" t="str">
        <f t="shared" si="161"/>
        <v>Die Grundschullehrerin steigt auf den Tisch Sie hat ein großes Maß gelehrt</v>
      </c>
      <c r="C74" t="str">
        <f t="shared" si="162"/>
        <v>Die Grundschullehrerin</v>
      </c>
      <c r="D74" t="str">
        <f t="shared" si="163"/>
        <v>Der Grundschullehrer</v>
      </c>
      <c r="E74" t="s">
        <v>676</v>
      </c>
      <c r="F74" t="s">
        <v>1091</v>
      </c>
      <c r="H74" t="s">
        <v>34</v>
      </c>
      <c r="J74" t="s">
        <v>218</v>
      </c>
      <c r="K74" t="s">
        <v>1091</v>
      </c>
      <c r="L74" t="str">
        <f t="shared" si="164"/>
        <v>auf den Tisch</v>
      </c>
      <c r="M74" t="str">
        <f t="shared" si="165"/>
        <v>auf den Leipzig</v>
      </c>
      <c r="N74" t="s">
        <v>329</v>
      </c>
      <c r="O74" t="s">
        <v>251</v>
      </c>
      <c r="P74" t="s">
        <v>253</v>
      </c>
      <c r="Q74" t="s">
        <v>706</v>
      </c>
      <c r="R74" t="s">
        <v>1091</v>
      </c>
      <c r="S74" t="s">
        <v>707</v>
      </c>
      <c r="U74" t="str">
        <f t="shared" si="152"/>
        <v>Maß</v>
      </c>
      <c r="V74" t="s">
        <v>1091</v>
      </c>
      <c r="W74" t="s">
        <v>708</v>
      </c>
      <c r="Y74">
        <v>156</v>
      </c>
      <c r="Z74" t="s">
        <v>932</v>
      </c>
      <c r="AA74" t="s">
        <v>599</v>
      </c>
      <c r="AB74">
        <v>2.25</v>
      </c>
      <c r="AC74" t="s">
        <v>599</v>
      </c>
      <c r="AD74" t="s">
        <v>599</v>
      </c>
      <c r="AE74" t="s">
        <v>331</v>
      </c>
      <c r="AF74" s="18" t="s">
        <v>1029</v>
      </c>
      <c r="AG74" t="s">
        <v>599</v>
      </c>
      <c r="AH74" t="s">
        <v>599</v>
      </c>
      <c r="AI74" s="6" t="s">
        <v>1089</v>
      </c>
      <c r="AJ74">
        <v>13</v>
      </c>
      <c r="AK74" t="s">
        <v>1040</v>
      </c>
      <c r="AL74" t="s">
        <v>599</v>
      </c>
      <c r="AM74" t="s">
        <v>599</v>
      </c>
      <c r="AN74" t="s">
        <v>599</v>
      </c>
      <c r="AO74" t="s">
        <v>599</v>
      </c>
      <c r="AP74" t="s">
        <v>599</v>
      </c>
      <c r="AQ74" s="2" t="s">
        <v>855</v>
      </c>
      <c r="AR74" t="s">
        <v>599</v>
      </c>
      <c r="AS74" t="s">
        <v>599</v>
      </c>
      <c r="AT74" s="6" t="s">
        <v>1090</v>
      </c>
      <c r="AU74" s="7" t="s">
        <v>1093</v>
      </c>
      <c r="AV74" s="7" t="s">
        <v>329</v>
      </c>
      <c r="AW74" s="20"/>
      <c r="AX74" t="str">
        <f t="shared" si="153"/>
        <v>Wer steigt auf den Tisch?</v>
      </c>
      <c r="AY74" t="str">
        <f t="shared" si="154"/>
        <v>Was tat Die Grundschullehrerin?</v>
      </c>
      <c r="AZ74" t="str">
        <f t="shared" si="166"/>
        <v>Wohin steigt Die Grundschullehrerin?</v>
      </c>
      <c r="BA74" t="str">
        <f t="shared" si="167"/>
        <v>Was hat Die Grundschullehrerin gelehrt?</v>
      </c>
      <c r="BB74" t="s">
        <v>287</v>
      </c>
      <c r="BC74" t="str">
        <f t="shared" ref="BC74" si="189">AX74</f>
        <v>Wer steigt auf den Tisch?</v>
      </c>
      <c r="BD74">
        <v>4</v>
      </c>
      <c r="BE74" t="str">
        <f t="shared" si="169"/>
        <v>NA</v>
      </c>
      <c r="BF74" t="str">
        <f t="shared" ref="BF74" si="190">IF(BE74="NA","NA",C74)</f>
        <v>NA</v>
      </c>
      <c r="BG74" t="str">
        <f t="shared" si="176"/>
        <v>NA</v>
      </c>
      <c r="BH74" t="s">
        <v>599</v>
      </c>
      <c r="BI74" s="1">
        <v>0</v>
      </c>
      <c r="BJ74" t="str">
        <f t="shared" si="171"/>
        <v>NA</v>
      </c>
      <c r="BK74" t="str">
        <f t="shared" si="172"/>
        <v>NA</v>
      </c>
      <c r="BL74" t="str">
        <f t="shared" si="183"/>
        <v/>
      </c>
      <c r="BM74" t="str">
        <f t="shared" si="157"/>
        <v>Wohin steigt Die Grundschullehrerin?</v>
      </c>
      <c r="BN74" t="str">
        <f t="shared" si="184"/>
        <v/>
      </c>
      <c r="BO74" t="str">
        <f t="shared" si="158"/>
        <v>Wohin steigt Die Grundschullehrerin?</v>
      </c>
      <c r="BP74" t="str">
        <f t="shared" si="159"/>
        <v>Was hat Die Grundschullehrerin gelehrt?</v>
      </c>
      <c r="BQ74" t="str">
        <f t="shared" si="160"/>
        <v/>
      </c>
      <c r="BR74" t="str">
        <f t="shared" si="173"/>
        <v>Was hat Die Grundschullehrerin gelehrt?</v>
      </c>
    </row>
    <row r="75" spans="1:70" customFormat="1" x14ac:dyDescent="0.35">
      <c r="A75">
        <v>74</v>
      </c>
      <c r="B75" t="str">
        <f t="shared" si="161"/>
        <v>Die Bibliothekarin landet auf der Titelseite Sie hat ein bezauberndes Lächeln aufgesetzt</v>
      </c>
      <c r="C75" t="str">
        <f t="shared" si="162"/>
        <v>Die Bibliothekarin</v>
      </c>
      <c r="D75" t="str">
        <f t="shared" si="163"/>
        <v>Der Bibliothekar</v>
      </c>
      <c r="E75" t="s">
        <v>5</v>
      </c>
      <c r="F75" t="s">
        <v>1091</v>
      </c>
      <c r="H75" t="s">
        <v>59</v>
      </c>
      <c r="J75" t="s">
        <v>219</v>
      </c>
      <c r="K75" t="s">
        <v>1091</v>
      </c>
      <c r="L75" t="str">
        <f t="shared" si="164"/>
        <v>auf der Titelseite</v>
      </c>
      <c r="M75" t="str">
        <f t="shared" si="165"/>
        <v>auf der Leipzig</v>
      </c>
      <c r="N75" t="s">
        <v>329</v>
      </c>
      <c r="O75" t="s">
        <v>251</v>
      </c>
      <c r="P75" t="s">
        <v>253</v>
      </c>
      <c r="Q75" t="s">
        <v>724</v>
      </c>
      <c r="R75" t="s">
        <v>1091</v>
      </c>
      <c r="S75" t="s">
        <v>725</v>
      </c>
      <c r="U75" t="str">
        <f t="shared" si="152"/>
        <v>Lächeln</v>
      </c>
      <c r="V75" t="s">
        <v>1091</v>
      </c>
      <c r="W75" t="s">
        <v>726</v>
      </c>
      <c r="Y75">
        <v>157</v>
      </c>
      <c r="Z75" t="s">
        <v>934</v>
      </c>
      <c r="AA75" t="s">
        <v>599</v>
      </c>
      <c r="AB75">
        <v>2.3250000000000002</v>
      </c>
      <c r="AC75" t="s">
        <v>599</v>
      </c>
      <c r="AD75" t="s">
        <v>599</v>
      </c>
      <c r="AE75" t="s">
        <v>331</v>
      </c>
      <c r="AF75" s="18" t="s">
        <v>1029</v>
      </c>
      <c r="AG75" t="s">
        <v>599</v>
      </c>
      <c r="AH75" t="s">
        <v>599</v>
      </c>
      <c r="AI75" s="6" t="s">
        <v>1089</v>
      </c>
      <c r="AJ75">
        <v>14</v>
      </c>
      <c r="AK75" t="s">
        <v>1041</v>
      </c>
      <c r="AL75" t="s">
        <v>599</v>
      </c>
      <c r="AM75" t="s">
        <v>599</v>
      </c>
      <c r="AN75" t="s">
        <v>599</v>
      </c>
      <c r="AO75" t="s">
        <v>599</v>
      </c>
      <c r="AP75" t="s">
        <v>599</v>
      </c>
      <c r="AQ75" s="2" t="s">
        <v>855</v>
      </c>
      <c r="AR75" t="s">
        <v>599</v>
      </c>
      <c r="AS75" t="s">
        <v>599</v>
      </c>
      <c r="AT75" s="6" t="s">
        <v>1090</v>
      </c>
      <c r="AU75" s="7" t="s">
        <v>1093</v>
      </c>
      <c r="AV75" s="7" t="s">
        <v>329</v>
      </c>
      <c r="AW75" s="20"/>
      <c r="AX75" t="str">
        <f t="shared" si="153"/>
        <v>Wer landet auf der Titelseite?</v>
      </c>
      <c r="AY75" t="str">
        <f t="shared" si="154"/>
        <v>Was tat Die Bibliothekarin?</v>
      </c>
      <c r="AZ75" t="str">
        <f t="shared" si="166"/>
        <v>Wohin landet Die Bibliothekarin?</v>
      </c>
      <c r="BA75" t="str">
        <f t="shared" si="167"/>
        <v>Was hat Die Bibliothekarin aufgesetzt?</v>
      </c>
      <c r="BB75" t="s">
        <v>288</v>
      </c>
      <c r="BC75" t="str">
        <f t="shared" ref="BC75" si="191">AY75</f>
        <v>Was tat Die Bibliothekarin?</v>
      </c>
      <c r="BD75">
        <v>4</v>
      </c>
      <c r="BE75" t="str">
        <f t="shared" si="169"/>
        <v>NA</v>
      </c>
      <c r="BF75" t="str">
        <f t="shared" ref="BF75" si="192">IF(BE75="NA","NA",E75)</f>
        <v>NA</v>
      </c>
      <c r="BG75" t="str">
        <f t="shared" si="176"/>
        <v>NA</v>
      </c>
      <c r="BH75" t="s">
        <v>599</v>
      </c>
      <c r="BI75" s="1">
        <v>0</v>
      </c>
      <c r="BJ75" t="str">
        <f t="shared" si="171"/>
        <v>NA</v>
      </c>
      <c r="BK75" t="str">
        <f t="shared" si="172"/>
        <v>NA</v>
      </c>
      <c r="BL75" t="str">
        <f t="shared" si="183"/>
        <v/>
      </c>
      <c r="BM75" t="str">
        <f t="shared" si="157"/>
        <v>Wohin landet Die Bibliothekarin?</v>
      </c>
      <c r="BN75" t="str">
        <f t="shared" si="184"/>
        <v/>
      </c>
      <c r="BO75" t="str">
        <f t="shared" si="158"/>
        <v>Wohin landet Die Bibliothekarin?</v>
      </c>
      <c r="BP75" t="str">
        <f t="shared" si="159"/>
        <v>Was hat Die Bibliothekarin aufgesetzt?</v>
      </c>
      <c r="BQ75" t="str">
        <f t="shared" si="160"/>
        <v/>
      </c>
      <c r="BR75" t="str">
        <f t="shared" si="173"/>
        <v>Was hat Die Bibliothekarin aufgesetzt?</v>
      </c>
    </row>
    <row r="76" spans="1:70" customFormat="1" x14ac:dyDescent="0.35">
      <c r="A76">
        <v>75</v>
      </c>
      <c r="B76" t="str">
        <f t="shared" si="161"/>
        <v>Die Tänzerin tüftelt am Fahrrad Sie hat einen großen Bolzenschneider gekauft</v>
      </c>
      <c r="C76" t="str">
        <f t="shared" si="162"/>
        <v>Die Tänzerin</v>
      </c>
      <c r="D76" t="str">
        <f t="shared" si="163"/>
        <v>Der Tänzer</v>
      </c>
      <c r="E76" t="s">
        <v>388</v>
      </c>
      <c r="F76" t="s">
        <v>1091</v>
      </c>
      <c r="G76" t="s">
        <v>62</v>
      </c>
      <c r="J76" t="s">
        <v>97</v>
      </c>
      <c r="K76" t="s">
        <v>1091</v>
      </c>
      <c r="L76" t="str">
        <f t="shared" si="164"/>
        <v>am Fahrrad</v>
      </c>
      <c r="M76" t="str">
        <f t="shared" si="165"/>
        <v>am Leipzig</v>
      </c>
      <c r="N76" t="s">
        <v>329</v>
      </c>
      <c r="O76" t="s">
        <v>251</v>
      </c>
      <c r="P76" t="s">
        <v>261</v>
      </c>
      <c r="Q76" t="s">
        <v>493</v>
      </c>
      <c r="R76" t="s">
        <v>1091</v>
      </c>
      <c r="S76" t="s">
        <v>494</v>
      </c>
      <c r="U76" t="str">
        <f t="shared" si="152"/>
        <v>Bolzenschneider</v>
      </c>
      <c r="V76" t="s">
        <v>1091</v>
      </c>
      <c r="W76" t="s">
        <v>334</v>
      </c>
      <c r="Y76">
        <v>158</v>
      </c>
      <c r="Z76" t="s">
        <v>936</v>
      </c>
      <c r="AA76" t="s">
        <v>599</v>
      </c>
      <c r="AB76">
        <v>2.4500000000000002</v>
      </c>
      <c r="AC76" t="s">
        <v>599</v>
      </c>
      <c r="AD76" t="s">
        <v>599</v>
      </c>
      <c r="AE76" t="s">
        <v>331</v>
      </c>
      <c r="AF76" s="18" t="s">
        <v>1029</v>
      </c>
      <c r="AG76" t="s">
        <v>599</v>
      </c>
      <c r="AH76" t="s">
        <v>599</v>
      </c>
      <c r="AI76" s="6" t="s">
        <v>1089</v>
      </c>
      <c r="AJ76">
        <v>15</v>
      </c>
      <c r="AK76" t="s">
        <v>1042</v>
      </c>
      <c r="AL76" t="s">
        <v>599</v>
      </c>
      <c r="AM76" t="s">
        <v>599</v>
      </c>
      <c r="AN76" t="s">
        <v>599</v>
      </c>
      <c r="AO76" t="s">
        <v>599</v>
      </c>
      <c r="AP76" t="s">
        <v>599</v>
      </c>
      <c r="AQ76" s="2" t="s">
        <v>855</v>
      </c>
      <c r="AR76" t="s">
        <v>599</v>
      </c>
      <c r="AS76" t="s">
        <v>599</v>
      </c>
      <c r="AT76" s="6" t="s">
        <v>1090</v>
      </c>
      <c r="AU76" s="7" t="s">
        <v>1093</v>
      </c>
      <c r="AV76" s="7" t="s">
        <v>329</v>
      </c>
      <c r="AW76" s="20"/>
      <c r="AX76" t="str">
        <f t="shared" si="153"/>
        <v>Wer tüftelt am Fahrrad?</v>
      </c>
      <c r="AY76" t="str">
        <f t="shared" si="154"/>
        <v>Was tat Die Tänzerin?</v>
      </c>
      <c r="AZ76" t="str">
        <f t="shared" si="166"/>
        <v>Wo tüftelt Die Tänzerin?</v>
      </c>
      <c r="BA76" t="str">
        <f t="shared" si="167"/>
        <v>Was hat Die Tänzerin gekauft?</v>
      </c>
      <c r="BB76" t="s">
        <v>327</v>
      </c>
      <c r="BC76" t="str">
        <f t="shared" ref="BC76" si="193">AZ76</f>
        <v>Wo tüftelt Die Tänzerin?</v>
      </c>
      <c r="BD76">
        <v>4</v>
      </c>
      <c r="BE76" t="str">
        <f t="shared" si="169"/>
        <v>NA</v>
      </c>
      <c r="BF76" t="str">
        <f t="shared" ref="BF76" si="194">IF(BE76="NA","NA",L76)</f>
        <v>NA</v>
      </c>
      <c r="BG76" t="str">
        <f t="shared" si="176"/>
        <v>NA</v>
      </c>
      <c r="BH76" t="s">
        <v>599</v>
      </c>
      <c r="BI76" s="1">
        <v>1</v>
      </c>
      <c r="BJ76" t="str">
        <f t="shared" si="171"/>
        <v>NA</v>
      </c>
      <c r="BK76" t="str">
        <f t="shared" si="172"/>
        <v>NA</v>
      </c>
      <c r="BL76" t="str">
        <f t="shared" si="183"/>
        <v>Wo tüftelt Die Tänzerin?</v>
      </c>
      <c r="BM76" t="str">
        <f t="shared" si="157"/>
        <v/>
      </c>
      <c r="BN76" t="str">
        <f t="shared" si="184"/>
        <v/>
      </c>
      <c r="BO76" t="str">
        <f t="shared" si="158"/>
        <v>Wo tüftelt Die Tänzerin?</v>
      </c>
      <c r="BP76" t="str">
        <f t="shared" si="159"/>
        <v>Was hat Die Tänzerin gekauft?</v>
      </c>
      <c r="BQ76" t="str">
        <f t="shared" si="160"/>
        <v/>
      </c>
      <c r="BR76" t="str">
        <f t="shared" si="173"/>
        <v>Was hat Die Tänzerin gekauft?</v>
      </c>
    </row>
    <row r="77" spans="1:70" customFormat="1" x14ac:dyDescent="0.35">
      <c r="A77">
        <v>76</v>
      </c>
      <c r="B77" t="str">
        <f t="shared" si="161"/>
        <v>Die Turnerin betet auf der Fähre Sie hat das andauernde Schaukeln satt</v>
      </c>
      <c r="C77" t="str">
        <f t="shared" si="162"/>
        <v>Die Turnerin</v>
      </c>
      <c r="D77" t="str">
        <f t="shared" si="163"/>
        <v>Der Turner</v>
      </c>
      <c r="E77" t="s">
        <v>890</v>
      </c>
      <c r="F77" t="s">
        <v>1091</v>
      </c>
      <c r="G77" t="s">
        <v>59</v>
      </c>
      <c r="J77" t="s">
        <v>95</v>
      </c>
      <c r="K77" t="s">
        <v>1091</v>
      </c>
      <c r="L77" t="str">
        <f t="shared" si="164"/>
        <v>auf der Fähre</v>
      </c>
      <c r="M77" t="str">
        <f t="shared" si="165"/>
        <v>auf der Leipzig</v>
      </c>
      <c r="N77" t="s">
        <v>329</v>
      </c>
      <c r="O77" t="s">
        <v>251</v>
      </c>
      <c r="P77" t="s">
        <v>276</v>
      </c>
      <c r="Q77" t="s">
        <v>379</v>
      </c>
      <c r="R77" t="s">
        <v>1091</v>
      </c>
      <c r="S77" t="s">
        <v>860</v>
      </c>
      <c r="U77" t="str">
        <f t="shared" si="152"/>
        <v>Schaukeln</v>
      </c>
      <c r="V77" t="s">
        <v>1091</v>
      </c>
      <c r="W77" t="s">
        <v>306</v>
      </c>
      <c r="Y77">
        <v>159</v>
      </c>
      <c r="Z77" t="s">
        <v>938</v>
      </c>
      <c r="AA77" t="s">
        <v>599</v>
      </c>
      <c r="AB77">
        <v>2.5</v>
      </c>
      <c r="AC77" t="s">
        <v>599</v>
      </c>
      <c r="AD77" t="s">
        <v>599</v>
      </c>
      <c r="AE77" t="s">
        <v>331</v>
      </c>
      <c r="AF77" s="18" t="s">
        <v>1029</v>
      </c>
      <c r="AG77" t="s">
        <v>599</v>
      </c>
      <c r="AH77" t="s">
        <v>599</v>
      </c>
      <c r="AI77" s="6" t="s">
        <v>1089</v>
      </c>
      <c r="AJ77">
        <v>16</v>
      </c>
      <c r="AK77" t="s">
        <v>1043</v>
      </c>
      <c r="AL77" t="s">
        <v>599</v>
      </c>
      <c r="AM77" t="s">
        <v>599</v>
      </c>
      <c r="AN77" t="s">
        <v>599</v>
      </c>
      <c r="AO77" t="s">
        <v>599</v>
      </c>
      <c r="AP77" t="s">
        <v>599</v>
      </c>
      <c r="AQ77" s="2" t="s">
        <v>855</v>
      </c>
      <c r="AR77" t="s">
        <v>599</v>
      </c>
      <c r="AS77" t="s">
        <v>599</v>
      </c>
      <c r="AT77" s="6" t="s">
        <v>1090</v>
      </c>
      <c r="AU77" s="7" t="s">
        <v>1093</v>
      </c>
      <c r="AV77" s="7" t="s">
        <v>329</v>
      </c>
      <c r="AW77" s="20"/>
      <c r="AX77" t="str">
        <f t="shared" si="153"/>
        <v>Wer betet auf der Fähre?</v>
      </c>
      <c r="AY77" t="str">
        <f t="shared" si="154"/>
        <v>Was tat Die Turnerin?</v>
      </c>
      <c r="AZ77" t="str">
        <f t="shared" si="166"/>
        <v>Wo betet Die Turnerin?</v>
      </c>
      <c r="BA77" t="str">
        <f t="shared" si="167"/>
        <v>Was hat Die Turnerin satt?</v>
      </c>
      <c r="BB77" s="1" t="s">
        <v>411</v>
      </c>
      <c r="BC77" t="str">
        <f t="shared" ref="BC77" si="195">BA77</f>
        <v>Was hat Die Turnerin satt?</v>
      </c>
      <c r="BD77">
        <v>1</v>
      </c>
      <c r="BE77" t="str">
        <f t="shared" si="169"/>
        <v>Was hat Die Turnerin satt?</v>
      </c>
      <c r="BF77" t="str">
        <f t="shared" ref="BF77" si="196">IF(BE77="NA","NA",CONCATENATE(P77," ",Q77," ",U77))</f>
        <v>das andauernde Schaukeln</v>
      </c>
      <c r="BG77" t="str">
        <f t="shared" si="176"/>
        <v>das andauernde Schaukeln</v>
      </c>
      <c r="BH77" t="s">
        <v>1127</v>
      </c>
      <c r="BI77" s="1">
        <v>0</v>
      </c>
      <c r="BJ77" t="str">
        <f t="shared" si="171"/>
        <v>das kontinuierliche Schaukeln</v>
      </c>
      <c r="BK77" t="str">
        <f t="shared" si="172"/>
        <v>das andauernde Schaukeln</v>
      </c>
      <c r="BL77" t="str">
        <f t="shared" si="183"/>
        <v>Wo betet Die Turnerin?</v>
      </c>
      <c r="BM77" t="str">
        <f t="shared" si="157"/>
        <v/>
      </c>
      <c r="BN77" t="str">
        <f t="shared" si="184"/>
        <v/>
      </c>
      <c r="BO77" t="str">
        <f t="shared" si="158"/>
        <v>Wo betet Die Turnerin?</v>
      </c>
      <c r="BP77" t="str">
        <f t="shared" si="159"/>
        <v>Was hat Die Turnerin satt?</v>
      </c>
      <c r="BQ77" t="str">
        <f t="shared" si="160"/>
        <v/>
      </c>
      <c r="BR77" t="str">
        <f t="shared" si="173"/>
        <v>Was hat Die Turnerin satt?</v>
      </c>
    </row>
    <row r="78" spans="1:70" customFormat="1" x14ac:dyDescent="0.35">
      <c r="A78">
        <v>77</v>
      </c>
      <c r="B78" t="str">
        <f t="shared" si="161"/>
        <v>Die Ernährungsberaterin stürzt auf dem Radrennen Sie hat einen ekstatischen Fan übersehen</v>
      </c>
      <c r="C78" t="str">
        <f t="shared" si="162"/>
        <v>Die Ernährungsberaterin</v>
      </c>
      <c r="D78" t="str">
        <f t="shared" si="163"/>
        <v>Der Ernährungsberater</v>
      </c>
      <c r="E78" t="s">
        <v>510</v>
      </c>
      <c r="F78" t="s">
        <v>1091</v>
      </c>
      <c r="G78" t="s">
        <v>33</v>
      </c>
      <c r="J78" t="s">
        <v>696</v>
      </c>
      <c r="K78" t="s">
        <v>1091</v>
      </c>
      <c r="L78" t="str">
        <f t="shared" si="164"/>
        <v>auf dem Radrennen</v>
      </c>
      <c r="M78" t="str">
        <f t="shared" si="165"/>
        <v>auf dem Leipzig</v>
      </c>
      <c r="N78" t="s">
        <v>329</v>
      </c>
      <c r="O78" t="s">
        <v>251</v>
      </c>
      <c r="P78" t="s">
        <v>261</v>
      </c>
      <c r="Q78" t="s">
        <v>865</v>
      </c>
      <c r="R78" t="s">
        <v>1091</v>
      </c>
      <c r="T78" t="s">
        <v>695</v>
      </c>
      <c r="U78" t="str">
        <f t="shared" si="152"/>
        <v>Fan</v>
      </c>
      <c r="V78" t="s">
        <v>1091</v>
      </c>
      <c r="W78" t="s">
        <v>299</v>
      </c>
      <c r="Y78">
        <v>160</v>
      </c>
      <c r="Z78" t="s">
        <v>940</v>
      </c>
      <c r="AA78" t="s">
        <v>599</v>
      </c>
      <c r="AB78">
        <v>2.6749999999999998</v>
      </c>
      <c r="AC78" t="s">
        <v>599</v>
      </c>
      <c r="AD78" t="s">
        <v>599</v>
      </c>
      <c r="AE78" t="s">
        <v>331</v>
      </c>
      <c r="AF78" s="18" t="s">
        <v>1029</v>
      </c>
      <c r="AG78" t="s">
        <v>599</v>
      </c>
      <c r="AH78" t="s">
        <v>599</v>
      </c>
      <c r="AI78" s="6" t="s">
        <v>1089</v>
      </c>
      <c r="AJ78">
        <v>17</v>
      </c>
      <c r="AK78" t="s">
        <v>1044</v>
      </c>
      <c r="AL78" t="s">
        <v>599</v>
      </c>
      <c r="AM78" t="s">
        <v>599</v>
      </c>
      <c r="AN78" t="s">
        <v>599</v>
      </c>
      <c r="AO78" t="s">
        <v>599</v>
      </c>
      <c r="AP78" t="s">
        <v>599</v>
      </c>
      <c r="AQ78" s="2" t="s">
        <v>855</v>
      </c>
      <c r="AR78" t="s">
        <v>599</v>
      </c>
      <c r="AS78" t="s">
        <v>599</v>
      </c>
      <c r="AT78" s="6" t="s">
        <v>1090</v>
      </c>
      <c r="AU78" s="7" t="s">
        <v>1093</v>
      </c>
      <c r="AV78" s="7" t="s">
        <v>329</v>
      </c>
      <c r="AW78" s="20"/>
      <c r="AX78" t="str">
        <f t="shared" si="153"/>
        <v>Wer stürzt auf dem Radrennen?</v>
      </c>
      <c r="AY78" t="str">
        <f t="shared" si="154"/>
        <v>Was tat Die Ernährungsberaterin?</v>
      </c>
      <c r="AZ78" t="str">
        <f t="shared" si="166"/>
        <v>Wo stürzt Die Ernährungsberaterin?</v>
      </c>
      <c r="BA78" t="str">
        <f t="shared" si="167"/>
        <v>Wen hat Die Ernährungsberaterin übersehen?</v>
      </c>
      <c r="BB78" t="s">
        <v>287</v>
      </c>
      <c r="BC78" t="str">
        <f t="shared" ref="BC78" si="197">AX78</f>
        <v>Wer stürzt auf dem Radrennen?</v>
      </c>
      <c r="BD78">
        <v>3</v>
      </c>
      <c r="BE78" t="str">
        <f t="shared" si="169"/>
        <v>NA</v>
      </c>
      <c r="BF78" t="str">
        <f t="shared" ref="BF78" si="198">IF(BE78="NA","NA",C78)</f>
        <v>NA</v>
      </c>
      <c r="BG78" t="str">
        <f t="shared" si="176"/>
        <v>NA</v>
      </c>
      <c r="BH78" t="s">
        <v>599</v>
      </c>
      <c r="BI78" s="1">
        <v>0</v>
      </c>
      <c r="BJ78" t="str">
        <f t="shared" si="171"/>
        <v>NA</v>
      </c>
      <c r="BK78" t="str">
        <f t="shared" si="172"/>
        <v>NA</v>
      </c>
      <c r="BL78" t="str">
        <f t="shared" si="183"/>
        <v>Wo stürzt Die Ernährungsberaterin?</v>
      </c>
      <c r="BM78" t="str">
        <f t="shared" si="157"/>
        <v/>
      </c>
      <c r="BN78" t="str">
        <f t="shared" si="184"/>
        <v/>
      </c>
      <c r="BO78" t="str">
        <f t="shared" si="158"/>
        <v>Wo stürzt Die Ernährungsberaterin?</v>
      </c>
      <c r="BP78" t="str">
        <f t="shared" si="159"/>
        <v/>
      </c>
      <c r="BQ78" t="str">
        <f t="shared" si="160"/>
        <v>Wen hat Die Ernährungsberaterin übersehen?</v>
      </c>
      <c r="BR78" t="str">
        <f t="shared" si="173"/>
        <v>Wen hat Die Ernährungsberaterin übersehen?</v>
      </c>
    </row>
    <row r="79" spans="1:70" customFormat="1" x14ac:dyDescent="0.35">
      <c r="A79">
        <v>78</v>
      </c>
      <c r="B79" t="str">
        <f>CONCATENATE(C79," ",E79," ",L79," ",N79," ",O79," ",P79," ",Q79," ",U79," ",W79)</f>
        <v>Die Kolumnistin zeichnet im Bus Sie hat ein neues Hobby begonnen</v>
      </c>
      <c r="C79" t="str">
        <f t="shared" si="162"/>
        <v>Die Kolumnistin</v>
      </c>
      <c r="D79" t="str">
        <f t="shared" si="163"/>
        <v>Der Kolumnist</v>
      </c>
      <c r="E79" t="s">
        <v>343</v>
      </c>
      <c r="F79" t="s">
        <v>1091</v>
      </c>
      <c r="G79" t="s">
        <v>38</v>
      </c>
      <c r="J79" t="s">
        <v>80</v>
      </c>
      <c r="K79" t="s">
        <v>1091</v>
      </c>
      <c r="L79" t="str">
        <f>CONCATENATE(G79,H79,I79," ",J79)</f>
        <v>im Bus</v>
      </c>
      <c r="M79" t="str">
        <f t="shared" si="165"/>
        <v>im Leipzig</v>
      </c>
      <c r="N79" t="s">
        <v>329</v>
      </c>
      <c r="O79" t="s">
        <v>251</v>
      </c>
      <c r="P79" t="s">
        <v>253</v>
      </c>
      <c r="Q79" t="s">
        <v>340</v>
      </c>
      <c r="R79" t="s">
        <v>1091</v>
      </c>
      <c r="S79" t="s">
        <v>341</v>
      </c>
      <c r="U79" t="str">
        <f>CONCATENATE(S79,T79)</f>
        <v>Hobby</v>
      </c>
      <c r="V79" t="s">
        <v>1091</v>
      </c>
      <c r="W79" t="s">
        <v>342</v>
      </c>
      <c r="Y79">
        <v>161</v>
      </c>
      <c r="Z79" t="s">
        <v>942</v>
      </c>
      <c r="AA79" t="s">
        <v>599</v>
      </c>
      <c r="AB79">
        <v>2.7</v>
      </c>
      <c r="AC79" t="s">
        <v>599</v>
      </c>
      <c r="AD79" t="s">
        <v>599</v>
      </c>
      <c r="AE79" t="s">
        <v>331</v>
      </c>
      <c r="AF79" s="18" t="s">
        <v>1029</v>
      </c>
      <c r="AG79" t="s">
        <v>599</v>
      </c>
      <c r="AH79" t="s">
        <v>599</v>
      </c>
      <c r="AI79" s="6" t="s">
        <v>1089</v>
      </c>
      <c r="AJ79">
        <v>18</v>
      </c>
      <c r="AK79" t="s">
        <v>1045</v>
      </c>
      <c r="AL79" t="s">
        <v>599</v>
      </c>
      <c r="AM79" t="s">
        <v>599</v>
      </c>
      <c r="AN79" t="s">
        <v>599</v>
      </c>
      <c r="AO79" t="s">
        <v>599</v>
      </c>
      <c r="AP79" t="s">
        <v>599</v>
      </c>
      <c r="AQ79" s="2" t="s">
        <v>855</v>
      </c>
      <c r="AR79" t="s">
        <v>599</v>
      </c>
      <c r="AS79" t="s">
        <v>599</v>
      </c>
      <c r="AT79" s="6" t="s">
        <v>1090</v>
      </c>
      <c r="AU79" s="7" t="s">
        <v>1093</v>
      </c>
      <c r="AV79" s="7" t="s">
        <v>329</v>
      </c>
      <c r="AW79" s="20"/>
      <c r="AX79" t="str">
        <f t="shared" si="153"/>
        <v>Wer zeichnet im Bus?</v>
      </c>
      <c r="AY79" t="str">
        <f t="shared" si="154"/>
        <v>Was tat Die Kolumnistin?</v>
      </c>
      <c r="AZ79" t="str">
        <f t="shared" si="166"/>
        <v>Wo zeichnet Die Kolumnistin?</v>
      </c>
      <c r="BA79" t="str">
        <f t="shared" si="167"/>
        <v>Was hat Die Kolumnistin begonnen?</v>
      </c>
      <c r="BB79" t="s">
        <v>288</v>
      </c>
      <c r="BC79" t="str">
        <f t="shared" ref="BC79" si="199">AY79</f>
        <v>Was tat Die Kolumnistin?</v>
      </c>
      <c r="BD79">
        <v>3</v>
      </c>
      <c r="BE79" t="str">
        <f t="shared" si="169"/>
        <v>NA</v>
      </c>
      <c r="BF79" t="str">
        <f t="shared" ref="BF79" si="200">IF(BE79="NA","NA",E79)</f>
        <v>NA</v>
      </c>
      <c r="BG79" t="str">
        <f t="shared" si="176"/>
        <v>NA</v>
      </c>
      <c r="BH79" t="s">
        <v>599</v>
      </c>
      <c r="BI79" s="1">
        <v>0</v>
      </c>
      <c r="BJ79" t="str">
        <f t="shared" si="171"/>
        <v>NA</v>
      </c>
      <c r="BK79" t="str">
        <f t="shared" si="172"/>
        <v>NA</v>
      </c>
      <c r="BL79" t="str">
        <f t="shared" si="183"/>
        <v>Wo zeichnet Die Kolumnistin?</v>
      </c>
      <c r="BM79" t="str">
        <f t="shared" si="157"/>
        <v/>
      </c>
      <c r="BN79" t="str">
        <f t="shared" si="184"/>
        <v/>
      </c>
      <c r="BO79" t="str">
        <f t="shared" si="158"/>
        <v>Wo zeichnet Die Kolumnistin?</v>
      </c>
      <c r="BP79" t="str">
        <f t="shared" si="159"/>
        <v>Was hat Die Kolumnistin begonnen?</v>
      </c>
      <c r="BQ79" t="str">
        <f t="shared" si="160"/>
        <v/>
      </c>
      <c r="BR79" t="str">
        <f t="shared" si="173"/>
        <v>Was hat Die Kolumnistin begonnen?</v>
      </c>
    </row>
    <row r="80" spans="1:70" customFormat="1" x14ac:dyDescent="0.35">
      <c r="A80">
        <v>79</v>
      </c>
      <c r="B80" t="str">
        <f t="shared" si="161"/>
        <v>Die Telefonistin segelt in der Bucht Sie hat ein gebrauchtes Boot gekauft</v>
      </c>
      <c r="C80" t="str">
        <f t="shared" si="162"/>
        <v>Die Telefonistin</v>
      </c>
      <c r="D80" t="str">
        <f t="shared" si="163"/>
        <v>Der Telefonist</v>
      </c>
      <c r="E80" t="s">
        <v>20</v>
      </c>
      <c r="F80" t="s">
        <v>1091</v>
      </c>
      <c r="G80" t="s">
        <v>35</v>
      </c>
      <c r="J80" t="s">
        <v>77</v>
      </c>
      <c r="K80" t="s">
        <v>1091</v>
      </c>
      <c r="L80" t="str">
        <f t="shared" si="164"/>
        <v>in der Bucht</v>
      </c>
      <c r="M80" t="str">
        <f t="shared" si="165"/>
        <v>in der Leipzig</v>
      </c>
      <c r="N80" t="s">
        <v>329</v>
      </c>
      <c r="O80" t="s">
        <v>251</v>
      </c>
      <c r="P80" t="s">
        <v>253</v>
      </c>
      <c r="Q80" t="s">
        <v>633</v>
      </c>
      <c r="R80" t="s">
        <v>1091</v>
      </c>
      <c r="S80" t="s">
        <v>74</v>
      </c>
      <c r="U80" t="str">
        <f t="shared" si="152"/>
        <v>Boot</v>
      </c>
      <c r="V80" t="s">
        <v>1091</v>
      </c>
      <c r="W80" t="s">
        <v>334</v>
      </c>
      <c r="Y80">
        <v>162</v>
      </c>
      <c r="Z80" t="s">
        <v>944</v>
      </c>
      <c r="AA80" t="s">
        <v>599</v>
      </c>
      <c r="AB80">
        <v>2.7749999999999999</v>
      </c>
      <c r="AC80" t="s">
        <v>599</v>
      </c>
      <c r="AD80" t="s">
        <v>599</v>
      </c>
      <c r="AE80" t="s">
        <v>331</v>
      </c>
      <c r="AF80" s="18" t="s">
        <v>1029</v>
      </c>
      <c r="AG80" t="s">
        <v>599</v>
      </c>
      <c r="AH80" t="s">
        <v>599</v>
      </c>
      <c r="AI80" s="6" t="s">
        <v>1089</v>
      </c>
      <c r="AJ80">
        <v>19</v>
      </c>
      <c r="AK80" t="s">
        <v>1046</v>
      </c>
      <c r="AL80" t="s">
        <v>599</v>
      </c>
      <c r="AM80" t="s">
        <v>599</v>
      </c>
      <c r="AN80" t="s">
        <v>599</v>
      </c>
      <c r="AO80" t="s">
        <v>599</v>
      </c>
      <c r="AP80" t="s">
        <v>599</v>
      </c>
      <c r="AQ80" s="2" t="s">
        <v>855</v>
      </c>
      <c r="AR80" t="s">
        <v>599</v>
      </c>
      <c r="AS80" t="s">
        <v>599</v>
      </c>
      <c r="AT80" s="6" t="s">
        <v>1090</v>
      </c>
      <c r="AU80" s="7" t="s">
        <v>1093</v>
      </c>
      <c r="AV80" s="7" t="s">
        <v>329</v>
      </c>
      <c r="AW80" s="20"/>
      <c r="AX80" t="str">
        <f t="shared" si="153"/>
        <v>Wer segelt in der Bucht?</v>
      </c>
      <c r="AY80" t="str">
        <f t="shared" si="154"/>
        <v>Was tat Die Telefonistin?</v>
      </c>
      <c r="AZ80" t="str">
        <f t="shared" si="166"/>
        <v>Wo segelt Die Telefonistin?</v>
      </c>
      <c r="BA80" t="str">
        <f t="shared" si="167"/>
        <v>Was hat Die Telefonistin gekauft?</v>
      </c>
      <c r="BB80" t="s">
        <v>327</v>
      </c>
      <c r="BC80" t="str">
        <f t="shared" ref="BC80" si="201">AZ80</f>
        <v>Wo segelt Die Telefonistin?</v>
      </c>
      <c r="BD80">
        <v>1</v>
      </c>
      <c r="BE80" t="str">
        <f t="shared" si="169"/>
        <v>Wo segelt Die Telefonistin?</v>
      </c>
      <c r="BF80" t="str">
        <f t="shared" ref="BF80" si="202">IF(BE80="NA","NA",L80)</f>
        <v>in der Bucht</v>
      </c>
      <c r="BG80" t="str">
        <f t="shared" si="176"/>
        <v>in der Bucht</v>
      </c>
      <c r="BH80" t="s">
        <v>1128</v>
      </c>
      <c r="BI80" s="1">
        <v>0</v>
      </c>
      <c r="BJ80" t="str">
        <f t="shared" si="171"/>
        <v>in dem Hafen</v>
      </c>
      <c r="BK80" t="str">
        <f t="shared" si="172"/>
        <v>in der Bucht</v>
      </c>
      <c r="BL80" t="str">
        <f t="shared" si="183"/>
        <v>Wo segelt Die Telefonistin?</v>
      </c>
      <c r="BM80" t="str">
        <f t="shared" si="157"/>
        <v/>
      </c>
      <c r="BN80" t="str">
        <f t="shared" si="184"/>
        <v/>
      </c>
      <c r="BO80" t="str">
        <f t="shared" si="158"/>
        <v>Wo segelt Die Telefonistin?</v>
      </c>
      <c r="BP80" t="str">
        <f t="shared" si="159"/>
        <v>Was hat Die Telefonistin gekauft?</v>
      </c>
      <c r="BQ80" t="str">
        <f t="shared" si="160"/>
        <v/>
      </c>
      <c r="BR80" t="str">
        <f t="shared" si="173"/>
        <v>Was hat Die Telefonistin gekauft?</v>
      </c>
    </row>
    <row r="81" spans="1:70" customFormat="1" x14ac:dyDescent="0.35">
      <c r="A81">
        <v>80</v>
      </c>
      <c r="B81" t="str">
        <f t="shared" si="161"/>
        <v>Die Masseurin fliegt aus der Mannschaft Sie hat den strengen Schiedsrichter angespuckt</v>
      </c>
      <c r="C81" t="str">
        <f t="shared" si="162"/>
        <v>Die Masseurin</v>
      </c>
      <c r="D81" t="str">
        <f t="shared" si="163"/>
        <v>Der Masseur</v>
      </c>
      <c r="E81" t="s">
        <v>11</v>
      </c>
      <c r="F81" t="s">
        <v>1091</v>
      </c>
      <c r="I81" t="s">
        <v>37</v>
      </c>
      <c r="J81" t="s">
        <v>163</v>
      </c>
      <c r="K81" t="s">
        <v>1091</v>
      </c>
      <c r="L81" t="str">
        <f t="shared" si="164"/>
        <v>aus der Mannschaft</v>
      </c>
      <c r="M81" t="str">
        <f t="shared" si="165"/>
        <v>aus der Leipzig</v>
      </c>
      <c r="N81" t="s">
        <v>329</v>
      </c>
      <c r="O81" t="s">
        <v>251</v>
      </c>
      <c r="P81" t="s">
        <v>256</v>
      </c>
      <c r="Q81" t="s">
        <v>490</v>
      </c>
      <c r="R81" t="s">
        <v>1091</v>
      </c>
      <c r="T81" t="s">
        <v>491</v>
      </c>
      <c r="U81" t="str">
        <f t="shared" si="152"/>
        <v>Schiedsrichter</v>
      </c>
      <c r="V81" t="s">
        <v>1091</v>
      </c>
      <c r="W81" t="s">
        <v>492</v>
      </c>
      <c r="Y81">
        <v>163</v>
      </c>
      <c r="Z81" t="s">
        <v>946</v>
      </c>
      <c r="AA81" t="s">
        <v>599</v>
      </c>
      <c r="AB81">
        <v>2.9249999999999998</v>
      </c>
      <c r="AC81" t="s">
        <v>599</v>
      </c>
      <c r="AD81" t="s">
        <v>599</v>
      </c>
      <c r="AE81" t="s">
        <v>331</v>
      </c>
      <c r="AF81" s="18" t="s">
        <v>1029</v>
      </c>
      <c r="AG81" t="s">
        <v>599</v>
      </c>
      <c r="AH81" t="s">
        <v>599</v>
      </c>
      <c r="AI81" s="6" t="s">
        <v>1089</v>
      </c>
      <c r="AJ81">
        <v>20</v>
      </c>
      <c r="AK81" t="s">
        <v>1047</v>
      </c>
      <c r="AL81" t="s">
        <v>599</v>
      </c>
      <c r="AM81" t="s">
        <v>599</v>
      </c>
      <c r="AN81" t="s">
        <v>599</v>
      </c>
      <c r="AO81" t="s">
        <v>599</v>
      </c>
      <c r="AP81" t="s">
        <v>599</v>
      </c>
      <c r="AQ81" s="2" t="s">
        <v>855</v>
      </c>
      <c r="AR81" t="s">
        <v>599</v>
      </c>
      <c r="AS81" t="s">
        <v>599</v>
      </c>
      <c r="AT81" s="6" t="s">
        <v>1090</v>
      </c>
      <c r="AU81" s="7" t="s">
        <v>1093</v>
      </c>
      <c r="AV81" s="7" t="s">
        <v>329</v>
      </c>
      <c r="AW81" s="20"/>
      <c r="AX81" t="str">
        <f t="shared" si="153"/>
        <v>Wer fliegt aus der Mannschaft?</v>
      </c>
      <c r="AY81" t="str">
        <f t="shared" si="154"/>
        <v>Was tat Die Masseurin?</v>
      </c>
      <c r="AZ81" t="str">
        <f t="shared" si="166"/>
        <v>Woher fliegt Die Masseurin?</v>
      </c>
      <c r="BA81" t="str">
        <f t="shared" si="167"/>
        <v>Wen hat Die Masseurin angespuckt?</v>
      </c>
      <c r="BB81" s="1" t="s">
        <v>411</v>
      </c>
      <c r="BC81" t="str">
        <f t="shared" ref="BC81" si="203">BA81</f>
        <v>Wen hat Die Masseurin angespuckt?</v>
      </c>
      <c r="BD81">
        <v>2</v>
      </c>
      <c r="BE81" t="str">
        <f t="shared" si="169"/>
        <v>NA</v>
      </c>
      <c r="BF81" t="str">
        <f t="shared" ref="BF81" si="204">IF(BE81="NA","NA",CONCATENATE(P81," ",Q81," ",U81))</f>
        <v>NA</v>
      </c>
      <c r="BG81" t="str">
        <f t="shared" si="176"/>
        <v>NA</v>
      </c>
      <c r="BH81" t="s">
        <v>599</v>
      </c>
      <c r="BI81" s="1">
        <v>1</v>
      </c>
      <c r="BJ81" t="str">
        <f t="shared" si="171"/>
        <v>NA</v>
      </c>
      <c r="BK81" t="str">
        <f t="shared" si="172"/>
        <v>NA</v>
      </c>
      <c r="BL81" t="str">
        <f t="shared" si="183"/>
        <v/>
      </c>
      <c r="BM81" t="str">
        <f t="shared" si="157"/>
        <v/>
      </c>
      <c r="BN81" t="str">
        <f t="shared" si="184"/>
        <v>Woher fliegt Die Masseurin?</v>
      </c>
      <c r="BO81" t="str">
        <f t="shared" si="158"/>
        <v>Woher fliegt Die Masseurin?</v>
      </c>
      <c r="BP81" t="str">
        <f t="shared" si="159"/>
        <v/>
      </c>
      <c r="BQ81" t="str">
        <f t="shared" si="160"/>
        <v>Wen hat Die Masseurin angespuckt?</v>
      </c>
      <c r="BR81" t="str">
        <f t="shared" si="173"/>
        <v>Wen hat Die Masseurin angespuckt?</v>
      </c>
    </row>
    <row r="82" spans="1:70" customFormat="1" x14ac:dyDescent="0.35">
      <c r="A82">
        <v>81</v>
      </c>
      <c r="B82" t="str">
        <f t="shared" si="161"/>
        <v>Die Bankkassiererin rennt in den Laden Sie hat einen gruseligen Mann gesehen</v>
      </c>
      <c r="C82" t="str">
        <f t="shared" si="162"/>
        <v>Die Bankkassiererin</v>
      </c>
      <c r="D82" t="str">
        <f t="shared" si="163"/>
        <v>Der Bankkassierer</v>
      </c>
      <c r="E82" t="s">
        <v>17</v>
      </c>
      <c r="F82" t="s">
        <v>1091</v>
      </c>
      <c r="H82" t="s">
        <v>39</v>
      </c>
      <c r="J82" t="s">
        <v>153</v>
      </c>
      <c r="K82" t="s">
        <v>1091</v>
      </c>
      <c r="L82" t="str">
        <f t="shared" si="164"/>
        <v>in den Laden</v>
      </c>
      <c r="M82" t="str">
        <f t="shared" si="165"/>
        <v>in den Leipzig</v>
      </c>
      <c r="N82" t="s">
        <v>329</v>
      </c>
      <c r="O82" t="s">
        <v>251</v>
      </c>
      <c r="P82" t="s">
        <v>261</v>
      </c>
      <c r="Q82" t="s">
        <v>730</v>
      </c>
      <c r="R82" t="s">
        <v>1091</v>
      </c>
      <c r="T82" t="s">
        <v>731</v>
      </c>
      <c r="U82" t="str">
        <f t="shared" si="152"/>
        <v>Mann</v>
      </c>
      <c r="V82" t="s">
        <v>1091</v>
      </c>
      <c r="W82" t="s">
        <v>322</v>
      </c>
      <c r="Y82">
        <v>164</v>
      </c>
      <c r="Z82" t="s">
        <v>948</v>
      </c>
      <c r="AA82" t="s">
        <v>599</v>
      </c>
      <c r="AB82">
        <v>3</v>
      </c>
      <c r="AC82" t="s">
        <v>599</v>
      </c>
      <c r="AD82" t="s">
        <v>599</v>
      </c>
      <c r="AE82" t="s">
        <v>331</v>
      </c>
      <c r="AF82" s="18" t="s">
        <v>1029</v>
      </c>
      <c r="AG82" t="s">
        <v>599</v>
      </c>
      <c r="AH82" t="s">
        <v>599</v>
      </c>
      <c r="AI82" s="6" t="s">
        <v>1089</v>
      </c>
      <c r="AJ82">
        <v>21</v>
      </c>
      <c r="AK82" t="s">
        <v>1048</v>
      </c>
      <c r="AL82" t="s">
        <v>599</v>
      </c>
      <c r="AM82" t="s">
        <v>599</v>
      </c>
      <c r="AN82" t="s">
        <v>599</v>
      </c>
      <c r="AO82" t="s">
        <v>599</v>
      </c>
      <c r="AP82" t="s">
        <v>599</v>
      </c>
      <c r="AQ82" s="2" t="s">
        <v>855</v>
      </c>
      <c r="AR82" t="s">
        <v>599</v>
      </c>
      <c r="AS82" t="s">
        <v>599</v>
      </c>
      <c r="AT82" s="6" t="s">
        <v>1090</v>
      </c>
      <c r="AU82" s="7" t="s">
        <v>1093</v>
      </c>
      <c r="AV82" s="7" t="s">
        <v>329</v>
      </c>
      <c r="AW82" s="20"/>
      <c r="AX82" t="str">
        <f t="shared" si="153"/>
        <v>Wer rennt in den Laden?</v>
      </c>
      <c r="AY82" t="str">
        <f t="shared" si="154"/>
        <v>Was tat Die Bankkassiererin?</v>
      </c>
      <c r="AZ82" t="str">
        <f t="shared" si="166"/>
        <v>Wohin rennt Die Bankkassiererin?</v>
      </c>
      <c r="BA82" t="str">
        <f t="shared" si="167"/>
        <v>Wen hat Die Bankkassiererin gesehen?</v>
      </c>
      <c r="BB82" t="s">
        <v>287</v>
      </c>
      <c r="BC82" t="str">
        <f t="shared" ref="BC82" si="205">AX82</f>
        <v>Wer rennt in den Laden?</v>
      </c>
      <c r="BD82">
        <v>2</v>
      </c>
      <c r="BE82" t="str">
        <f t="shared" si="169"/>
        <v>NA</v>
      </c>
      <c r="BF82" t="str">
        <f t="shared" ref="BF82" si="206">IF(BE82="NA","NA",C82)</f>
        <v>NA</v>
      </c>
      <c r="BG82" t="str">
        <f t="shared" si="176"/>
        <v>NA</v>
      </c>
      <c r="BH82" t="s">
        <v>599</v>
      </c>
      <c r="BI82" s="1">
        <v>0</v>
      </c>
      <c r="BJ82" t="str">
        <f t="shared" si="171"/>
        <v>NA</v>
      </c>
      <c r="BK82" t="str">
        <f t="shared" si="172"/>
        <v>NA</v>
      </c>
      <c r="BL82" t="str">
        <f t="shared" si="183"/>
        <v/>
      </c>
      <c r="BM82" t="str">
        <f t="shared" si="157"/>
        <v>Wohin rennt Die Bankkassiererin?</v>
      </c>
      <c r="BN82" t="str">
        <f t="shared" si="184"/>
        <v/>
      </c>
      <c r="BO82" t="str">
        <f t="shared" si="158"/>
        <v>Wohin rennt Die Bankkassiererin?</v>
      </c>
      <c r="BP82" t="str">
        <f t="shared" si="159"/>
        <v/>
      </c>
      <c r="BQ82" t="str">
        <f t="shared" si="160"/>
        <v>Wen hat Die Bankkassiererin gesehen?</v>
      </c>
      <c r="BR82" t="str">
        <f t="shared" si="173"/>
        <v>Wen hat Die Bankkassiererin gesehen?</v>
      </c>
    </row>
    <row r="83" spans="1:70" customFormat="1" x14ac:dyDescent="0.35">
      <c r="A83">
        <v>82</v>
      </c>
      <c r="B83" t="str">
        <f t="shared" si="161"/>
        <v>Die Sozialarbeiterin verzweifelt im Konsulat Sie hat den wichtigen Reisepass verlegt</v>
      </c>
      <c r="C83" t="str">
        <f t="shared" si="162"/>
        <v>Die Sozialarbeiterin</v>
      </c>
      <c r="D83" t="str">
        <f t="shared" si="163"/>
        <v>Der Sozialarbeiter</v>
      </c>
      <c r="E83" t="s">
        <v>369</v>
      </c>
      <c r="F83" t="s">
        <v>1091</v>
      </c>
      <c r="G83" t="s">
        <v>38</v>
      </c>
      <c r="J83" t="s">
        <v>143</v>
      </c>
      <c r="K83" t="s">
        <v>1091</v>
      </c>
      <c r="L83" t="str">
        <f t="shared" si="164"/>
        <v>im Konsulat</v>
      </c>
      <c r="M83" t="str">
        <f t="shared" si="165"/>
        <v>im Leipzig</v>
      </c>
      <c r="N83" t="s">
        <v>329</v>
      </c>
      <c r="O83" t="s">
        <v>251</v>
      </c>
      <c r="P83" t="s">
        <v>256</v>
      </c>
      <c r="Q83" t="s">
        <v>290</v>
      </c>
      <c r="R83" t="s">
        <v>1091</v>
      </c>
      <c r="S83" t="s">
        <v>370</v>
      </c>
      <c r="U83" t="str">
        <f t="shared" si="152"/>
        <v>Reisepass</v>
      </c>
      <c r="V83" t="s">
        <v>1091</v>
      </c>
      <c r="W83" t="s">
        <v>371</v>
      </c>
      <c r="Y83">
        <v>165</v>
      </c>
      <c r="Z83" t="s">
        <v>950</v>
      </c>
      <c r="AA83" t="s">
        <v>599</v>
      </c>
      <c r="AB83">
        <v>3.0750000000000002</v>
      </c>
      <c r="AC83" t="s">
        <v>599</v>
      </c>
      <c r="AD83" t="s">
        <v>599</v>
      </c>
      <c r="AE83" t="s">
        <v>331</v>
      </c>
      <c r="AF83" s="18" t="s">
        <v>1029</v>
      </c>
      <c r="AG83" t="s">
        <v>599</v>
      </c>
      <c r="AH83" t="s">
        <v>599</v>
      </c>
      <c r="AI83" s="6" t="s">
        <v>1089</v>
      </c>
      <c r="AJ83">
        <v>22</v>
      </c>
      <c r="AK83" t="s">
        <v>1049</v>
      </c>
      <c r="AL83" t="s">
        <v>599</v>
      </c>
      <c r="AM83" t="s">
        <v>599</v>
      </c>
      <c r="AN83" t="s">
        <v>599</v>
      </c>
      <c r="AO83" t="s">
        <v>599</v>
      </c>
      <c r="AP83" t="s">
        <v>599</v>
      </c>
      <c r="AQ83" s="2" t="s">
        <v>855</v>
      </c>
      <c r="AR83" t="s">
        <v>599</v>
      </c>
      <c r="AS83" t="s">
        <v>599</v>
      </c>
      <c r="AT83" s="6" t="s">
        <v>1090</v>
      </c>
      <c r="AU83" s="7" t="s">
        <v>1093</v>
      </c>
      <c r="AV83" s="7" t="s">
        <v>329</v>
      </c>
      <c r="AW83" s="20"/>
      <c r="AX83" t="str">
        <f t="shared" si="153"/>
        <v>Wer verzweifelt im Konsulat?</v>
      </c>
      <c r="AY83" t="str">
        <f t="shared" si="154"/>
        <v>Was tat Die Sozialarbeiterin?</v>
      </c>
      <c r="AZ83" t="str">
        <f t="shared" si="166"/>
        <v>Wo verzweifelt Die Sozialarbeiterin?</v>
      </c>
      <c r="BA83" t="str">
        <f t="shared" si="167"/>
        <v>Was hat Die Sozialarbeiterin verlegt?</v>
      </c>
      <c r="BB83" t="s">
        <v>288</v>
      </c>
      <c r="BC83" t="str">
        <f t="shared" ref="BC83" si="207">AY83</f>
        <v>Was tat Die Sozialarbeiterin?</v>
      </c>
      <c r="BD83">
        <v>2</v>
      </c>
      <c r="BE83" t="str">
        <f t="shared" si="169"/>
        <v>NA</v>
      </c>
      <c r="BF83" t="str">
        <f t="shared" ref="BF83" si="208">IF(BE83="NA","NA",E83)</f>
        <v>NA</v>
      </c>
      <c r="BG83" t="str">
        <f t="shared" si="176"/>
        <v>NA</v>
      </c>
      <c r="BH83" t="s">
        <v>599</v>
      </c>
      <c r="BI83" s="1">
        <v>1</v>
      </c>
      <c r="BJ83" t="str">
        <f t="shared" si="171"/>
        <v>NA</v>
      </c>
      <c r="BK83" t="str">
        <f t="shared" si="172"/>
        <v>NA</v>
      </c>
      <c r="BL83" t="str">
        <f t="shared" si="183"/>
        <v>Wo verzweifelt Die Sozialarbeiterin?</v>
      </c>
      <c r="BM83" t="str">
        <f t="shared" si="157"/>
        <v/>
      </c>
      <c r="BN83" t="str">
        <f t="shared" si="184"/>
        <v/>
      </c>
      <c r="BO83" t="str">
        <f t="shared" si="158"/>
        <v>Wo verzweifelt Die Sozialarbeiterin?</v>
      </c>
      <c r="BP83" t="str">
        <f t="shared" si="159"/>
        <v>Was hat Die Sozialarbeiterin verlegt?</v>
      </c>
      <c r="BQ83" t="str">
        <f t="shared" si="160"/>
        <v/>
      </c>
      <c r="BR83" t="str">
        <f t="shared" si="173"/>
        <v>Was hat Die Sozialarbeiterin verlegt?</v>
      </c>
    </row>
    <row r="84" spans="1:70" customFormat="1" x14ac:dyDescent="0.35">
      <c r="A84">
        <v>83</v>
      </c>
      <c r="B84" t="str">
        <f t="shared" si="161"/>
        <v>Die Reiseveranstalterin läuft zur Meisterschaft Sie hat den letzten Bus verpasst</v>
      </c>
      <c r="C84" t="str">
        <f t="shared" si="162"/>
        <v>Die Reiseveranstalterin</v>
      </c>
      <c r="D84" t="str">
        <f t="shared" si="163"/>
        <v>Der Reiseveranstalter</v>
      </c>
      <c r="E84" t="s">
        <v>6</v>
      </c>
      <c r="F84" t="s">
        <v>1091</v>
      </c>
      <c r="H84" t="s">
        <v>103</v>
      </c>
      <c r="J84" t="s">
        <v>168</v>
      </c>
      <c r="K84" t="s">
        <v>1091</v>
      </c>
      <c r="L84" t="str">
        <f t="shared" si="164"/>
        <v>zur Meisterschaft</v>
      </c>
      <c r="M84" t="str">
        <f t="shared" si="165"/>
        <v>zur Leipzig</v>
      </c>
      <c r="N84" t="s">
        <v>329</v>
      </c>
      <c r="O84" t="s">
        <v>251</v>
      </c>
      <c r="P84" t="s">
        <v>256</v>
      </c>
      <c r="Q84" t="s">
        <v>487</v>
      </c>
      <c r="R84" t="s">
        <v>1091</v>
      </c>
      <c r="S84" t="s">
        <v>80</v>
      </c>
      <c r="U84" t="str">
        <f t="shared" si="152"/>
        <v>Bus</v>
      </c>
      <c r="V84" t="s">
        <v>1091</v>
      </c>
      <c r="W84" t="s">
        <v>489</v>
      </c>
      <c r="Y84">
        <v>166</v>
      </c>
      <c r="Z84" t="s">
        <v>952</v>
      </c>
      <c r="AA84" t="s">
        <v>599</v>
      </c>
      <c r="AB84">
        <v>3.1</v>
      </c>
      <c r="AC84" t="s">
        <v>599</v>
      </c>
      <c r="AD84" t="s">
        <v>599</v>
      </c>
      <c r="AE84" t="s">
        <v>331</v>
      </c>
      <c r="AF84" s="18" t="s">
        <v>1029</v>
      </c>
      <c r="AG84" t="s">
        <v>599</v>
      </c>
      <c r="AH84" t="s">
        <v>599</v>
      </c>
      <c r="AI84" s="6" t="s">
        <v>1089</v>
      </c>
      <c r="AJ84">
        <v>23</v>
      </c>
      <c r="AK84" t="s">
        <v>1050</v>
      </c>
      <c r="AL84" t="s">
        <v>599</v>
      </c>
      <c r="AM84" t="s">
        <v>599</v>
      </c>
      <c r="AN84" t="s">
        <v>599</v>
      </c>
      <c r="AO84" t="s">
        <v>599</v>
      </c>
      <c r="AP84" t="s">
        <v>599</v>
      </c>
      <c r="AQ84" s="2" t="s">
        <v>855</v>
      </c>
      <c r="AR84" t="s">
        <v>599</v>
      </c>
      <c r="AS84" t="s">
        <v>599</v>
      </c>
      <c r="AT84" s="6" t="s">
        <v>1090</v>
      </c>
      <c r="AU84" s="7" t="s">
        <v>1093</v>
      </c>
      <c r="AV84" s="7" t="s">
        <v>329</v>
      </c>
      <c r="AW84" s="20"/>
      <c r="AX84" t="str">
        <f t="shared" si="153"/>
        <v>Wer läuft zur Meisterschaft?</v>
      </c>
      <c r="AY84" t="str">
        <f t="shared" si="154"/>
        <v>Was tat Die Reiseveranstalterin?</v>
      </c>
      <c r="AZ84" t="str">
        <f t="shared" si="166"/>
        <v>Wohin läuft Die Reiseveranstalterin?</v>
      </c>
      <c r="BA84" t="str">
        <f t="shared" si="167"/>
        <v>Was hat Die Reiseveranstalterin verpasst?</v>
      </c>
      <c r="BB84" t="s">
        <v>327</v>
      </c>
      <c r="BC84" t="str">
        <f t="shared" ref="BC84" si="209">AZ84</f>
        <v>Wohin läuft Die Reiseveranstalterin?</v>
      </c>
      <c r="BD84">
        <v>4</v>
      </c>
      <c r="BE84" t="str">
        <f t="shared" si="169"/>
        <v>NA</v>
      </c>
      <c r="BF84" t="str">
        <f t="shared" ref="BF84" si="210">IF(BE84="NA","NA",L84)</f>
        <v>NA</v>
      </c>
      <c r="BG84" t="str">
        <f t="shared" si="176"/>
        <v>NA</v>
      </c>
      <c r="BH84" t="s">
        <v>599</v>
      </c>
      <c r="BI84" s="1">
        <v>1</v>
      </c>
      <c r="BJ84" t="str">
        <f t="shared" si="171"/>
        <v>NA</v>
      </c>
      <c r="BK84" t="str">
        <f t="shared" si="172"/>
        <v>NA</v>
      </c>
      <c r="BL84" t="str">
        <f t="shared" si="183"/>
        <v/>
      </c>
      <c r="BM84" t="str">
        <f t="shared" si="157"/>
        <v>Wohin läuft Die Reiseveranstalterin?</v>
      </c>
      <c r="BN84" t="str">
        <f t="shared" si="184"/>
        <v/>
      </c>
      <c r="BO84" t="str">
        <f t="shared" si="158"/>
        <v>Wohin läuft Die Reiseveranstalterin?</v>
      </c>
      <c r="BP84" t="str">
        <f t="shared" si="159"/>
        <v>Was hat Die Reiseveranstalterin verpasst?</v>
      </c>
      <c r="BQ84" t="str">
        <f t="shared" si="160"/>
        <v/>
      </c>
      <c r="BR84" t="str">
        <f t="shared" si="173"/>
        <v>Was hat Die Reiseveranstalterin verpasst?</v>
      </c>
    </row>
    <row r="85" spans="1:70" customFormat="1" x14ac:dyDescent="0.35">
      <c r="A85">
        <v>84</v>
      </c>
      <c r="B85" t="str">
        <f t="shared" si="161"/>
        <v>Die Beratungslehrerin kriecht in der Werkstatt Sie hat die starke Brille verloren</v>
      </c>
      <c r="C85" t="str">
        <f t="shared" si="162"/>
        <v>Die Beratungslehrerin</v>
      </c>
      <c r="D85" t="str">
        <f t="shared" si="163"/>
        <v>Der Beratungslehrer</v>
      </c>
      <c r="E85" t="s">
        <v>4</v>
      </c>
      <c r="F85" t="s">
        <v>1091</v>
      </c>
      <c r="G85" t="s">
        <v>35</v>
      </c>
      <c r="J85" t="s">
        <v>243</v>
      </c>
      <c r="K85" t="s">
        <v>1091</v>
      </c>
      <c r="L85" t="str">
        <f t="shared" si="164"/>
        <v>in der Werkstatt</v>
      </c>
      <c r="M85" t="str">
        <f t="shared" si="165"/>
        <v>in der Leipzig</v>
      </c>
      <c r="N85" t="s">
        <v>329</v>
      </c>
      <c r="O85" t="s">
        <v>251</v>
      </c>
      <c r="P85" t="s">
        <v>255</v>
      </c>
      <c r="Q85" t="s">
        <v>778</v>
      </c>
      <c r="R85" t="s">
        <v>1091</v>
      </c>
      <c r="S85" t="s">
        <v>779</v>
      </c>
      <c r="U85" t="str">
        <f t="shared" si="152"/>
        <v>Brille</v>
      </c>
      <c r="V85" t="s">
        <v>1091</v>
      </c>
      <c r="W85" t="s">
        <v>258</v>
      </c>
      <c r="Y85">
        <v>167</v>
      </c>
      <c r="Z85" t="s">
        <v>954</v>
      </c>
      <c r="AA85" t="s">
        <v>599</v>
      </c>
      <c r="AB85">
        <v>3.2250000000000001</v>
      </c>
      <c r="AC85" t="s">
        <v>599</v>
      </c>
      <c r="AD85" t="s">
        <v>599</v>
      </c>
      <c r="AE85" t="s">
        <v>331</v>
      </c>
      <c r="AF85" s="18" t="s">
        <v>1029</v>
      </c>
      <c r="AG85" t="s">
        <v>599</v>
      </c>
      <c r="AH85" t="s">
        <v>599</v>
      </c>
      <c r="AI85" s="6" t="s">
        <v>1089</v>
      </c>
      <c r="AJ85">
        <v>24</v>
      </c>
      <c r="AK85" t="s">
        <v>1051</v>
      </c>
      <c r="AL85" t="s">
        <v>599</v>
      </c>
      <c r="AM85" t="s">
        <v>599</v>
      </c>
      <c r="AN85" t="s">
        <v>599</v>
      </c>
      <c r="AO85" t="s">
        <v>599</v>
      </c>
      <c r="AP85" t="s">
        <v>599</v>
      </c>
      <c r="AQ85" s="2" t="s">
        <v>855</v>
      </c>
      <c r="AR85" t="s">
        <v>599</v>
      </c>
      <c r="AS85" t="s">
        <v>599</v>
      </c>
      <c r="AT85" s="6" t="s">
        <v>1090</v>
      </c>
      <c r="AU85" s="7" t="s">
        <v>1093</v>
      </c>
      <c r="AV85" s="7" t="s">
        <v>329</v>
      </c>
      <c r="AW85" s="20"/>
      <c r="AX85" t="str">
        <f t="shared" si="153"/>
        <v>Wer kriecht in der Werkstatt?</v>
      </c>
      <c r="AY85" t="str">
        <f t="shared" si="154"/>
        <v>Was tat Die Beratungslehrerin?</v>
      </c>
      <c r="AZ85" t="str">
        <f t="shared" si="166"/>
        <v>Wo kriecht Die Beratungslehrerin?</v>
      </c>
      <c r="BA85" t="str">
        <f t="shared" si="167"/>
        <v>Was hat Die Beratungslehrerin verloren?</v>
      </c>
      <c r="BB85" s="1" t="s">
        <v>411</v>
      </c>
      <c r="BC85" t="str">
        <f t="shared" ref="BC85" si="211">BA85</f>
        <v>Was hat Die Beratungslehrerin verloren?</v>
      </c>
      <c r="BD85">
        <v>1</v>
      </c>
      <c r="BE85" t="str">
        <f t="shared" si="169"/>
        <v>Was hat Die Beratungslehrerin verloren?</v>
      </c>
      <c r="BF85" t="str">
        <f t="shared" ref="BF85" si="212">IF(BE85="NA","NA",CONCATENATE(P85," ",Q85," ",U85))</f>
        <v>die starke Brille</v>
      </c>
      <c r="BG85" t="str">
        <f t="shared" si="176"/>
        <v>die starke Brille</v>
      </c>
      <c r="BH85" t="s">
        <v>1129</v>
      </c>
      <c r="BI85" s="1">
        <v>0</v>
      </c>
      <c r="BJ85" t="str">
        <f t="shared" si="171"/>
        <v>die starke Maschine</v>
      </c>
      <c r="BK85" t="str">
        <f t="shared" si="172"/>
        <v>die starke Brille</v>
      </c>
      <c r="BL85" t="str">
        <f t="shared" si="183"/>
        <v>Wo kriecht Die Beratungslehrerin?</v>
      </c>
      <c r="BM85" t="str">
        <f t="shared" si="157"/>
        <v/>
      </c>
      <c r="BN85" t="str">
        <f t="shared" si="184"/>
        <v/>
      </c>
      <c r="BO85" t="str">
        <f t="shared" si="158"/>
        <v>Wo kriecht Die Beratungslehrerin?</v>
      </c>
      <c r="BP85" t="str">
        <f t="shared" si="159"/>
        <v>Was hat Die Beratungslehrerin verloren?</v>
      </c>
      <c r="BQ85" t="str">
        <f t="shared" si="160"/>
        <v/>
      </c>
      <c r="BR85" t="str">
        <f t="shared" si="173"/>
        <v>Was hat Die Beratungslehrerin verloren?</v>
      </c>
    </row>
    <row r="86" spans="1:70" customFormat="1" x14ac:dyDescent="0.35">
      <c r="A86">
        <v>85</v>
      </c>
      <c r="B86" t="str">
        <f t="shared" si="161"/>
        <v>Die Immobilienmaklerin fällt aus dem Rollstuhl Sie hat den offenen Gully übersehen</v>
      </c>
      <c r="C86" t="str">
        <f t="shared" si="162"/>
        <v>Die Immobilienmaklerin</v>
      </c>
      <c r="D86" t="str">
        <f t="shared" si="163"/>
        <v>Der Immobilienmakler</v>
      </c>
      <c r="E86" t="s">
        <v>10</v>
      </c>
      <c r="F86" t="s">
        <v>1091</v>
      </c>
      <c r="I86" t="s">
        <v>40</v>
      </c>
      <c r="J86" t="s">
        <v>193</v>
      </c>
      <c r="K86" t="s">
        <v>1091</v>
      </c>
      <c r="L86" t="str">
        <f t="shared" si="164"/>
        <v>aus dem Rollstuhl</v>
      </c>
      <c r="M86" t="str">
        <f t="shared" si="165"/>
        <v>aus dem Leipzig</v>
      </c>
      <c r="N86" t="s">
        <v>329</v>
      </c>
      <c r="O86" t="s">
        <v>251</v>
      </c>
      <c r="P86" t="s">
        <v>256</v>
      </c>
      <c r="Q86" t="s">
        <v>652</v>
      </c>
      <c r="R86" t="s">
        <v>1091</v>
      </c>
      <c r="S86" t="s">
        <v>866</v>
      </c>
      <c r="U86" t="str">
        <f t="shared" si="152"/>
        <v>Gully</v>
      </c>
      <c r="V86" t="s">
        <v>1091</v>
      </c>
      <c r="W86" t="s">
        <v>299</v>
      </c>
      <c r="Y86">
        <v>168</v>
      </c>
      <c r="Z86" t="s">
        <v>956</v>
      </c>
      <c r="AA86" t="s">
        <v>599</v>
      </c>
      <c r="AB86">
        <v>3.35</v>
      </c>
      <c r="AC86" t="s">
        <v>599</v>
      </c>
      <c r="AD86" t="s">
        <v>599</v>
      </c>
      <c r="AE86" t="s">
        <v>331</v>
      </c>
      <c r="AF86" s="18" t="s">
        <v>1029</v>
      </c>
      <c r="AG86" t="s">
        <v>599</v>
      </c>
      <c r="AH86" t="s">
        <v>599</v>
      </c>
      <c r="AI86" s="6" t="s">
        <v>1089</v>
      </c>
      <c r="AJ86">
        <v>25</v>
      </c>
      <c r="AK86" t="s">
        <v>1052</v>
      </c>
      <c r="AL86" t="s">
        <v>599</v>
      </c>
      <c r="AM86" t="s">
        <v>599</v>
      </c>
      <c r="AN86" t="s">
        <v>599</v>
      </c>
      <c r="AO86" t="s">
        <v>599</v>
      </c>
      <c r="AP86" t="s">
        <v>599</v>
      </c>
      <c r="AQ86" s="2" t="s">
        <v>855</v>
      </c>
      <c r="AR86" t="s">
        <v>599</v>
      </c>
      <c r="AS86" t="s">
        <v>599</v>
      </c>
      <c r="AT86" s="6" t="s">
        <v>1090</v>
      </c>
      <c r="AU86" s="7" t="s">
        <v>1093</v>
      </c>
      <c r="AV86" s="7" t="s">
        <v>329</v>
      </c>
      <c r="AW86" s="20"/>
      <c r="AX86" t="str">
        <f t="shared" si="153"/>
        <v>Wer fällt aus dem Rollstuhl?</v>
      </c>
      <c r="AY86" t="str">
        <f t="shared" si="154"/>
        <v>Was tat Die Immobilienmaklerin?</v>
      </c>
      <c r="AZ86" t="str">
        <f t="shared" si="166"/>
        <v>Woher fällt Die Immobilienmaklerin?</v>
      </c>
      <c r="BA86" t="str">
        <f t="shared" si="167"/>
        <v>Was hat Die Immobilienmaklerin übersehen?</v>
      </c>
      <c r="BB86" t="s">
        <v>287</v>
      </c>
      <c r="BC86" t="str">
        <f t="shared" ref="BC86" si="213">AX86</f>
        <v>Wer fällt aus dem Rollstuhl?</v>
      </c>
      <c r="BD86">
        <v>2</v>
      </c>
      <c r="BE86" t="str">
        <f t="shared" si="169"/>
        <v>NA</v>
      </c>
      <c r="BF86" t="str">
        <f t="shared" ref="BF86" si="214">IF(BE86="NA","NA",C86)</f>
        <v>NA</v>
      </c>
      <c r="BG86" t="str">
        <f t="shared" si="176"/>
        <v>NA</v>
      </c>
      <c r="BH86" t="s">
        <v>599</v>
      </c>
      <c r="BI86" s="1">
        <v>1</v>
      </c>
      <c r="BJ86" t="str">
        <f t="shared" si="171"/>
        <v>NA</v>
      </c>
      <c r="BK86" t="str">
        <f t="shared" si="172"/>
        <v>NA</v>
      </c>
      <c r="BL86" t="str">
        <f t="shared" si="183"/>
        <v/>
      </c>
      <c r="BM86" t="str">
        <f t="shared" si="157"/>
        <v/>
      </c>
      <c r="BN86" t="str">
        <f t="shared" si="184"/>
        <v>Woher fällt Die Immobilienmaklerin?</v>
      </c>
      <c r="BO86" t="str">
        <f t="shared" si="158"/>
        <v>Woher fällt Die Immobilienmaklerin?</v>
      </c>
      <c r="BP86" t="str">
        <f t="shared" si="159"/>
        <v>Was hat Die Immobilienmaklerin übersehen?</v>
      </c>
      <c r="BQ86" t="str">
        <f t="shared" si="160"/>
        <v/>
      </c>
      <c r="BR86" t="str">
        <f t="shared" si="173"/>
        <v>Was hat Die Immobilienmaklerin übersehen?</v>
      </c>
    </row>
    <row r="87" spans="1:70" customFormat="1" x14ac:dyDescent="0.35">
      <c r="A87">
        <v>86</v>
      </c>
      <c r="B87" t="str">
        <f t="shared" si="161"/>
        <v>Die Schulpsychologin verzweifelt im Parkhaus Sie hat den letzten Parkplatz übersehen</v>
      </c>
      <c r="C87" t="str">
        <f t="shared" si="162"/>
        <v>Die Schulpsychologin</v>
      </c>
      <c r="D87" t="str">
        <f t="shared" si="163"/>
        <v>Der Schulpsycholog</v>
      </c>
      <c r="E87" s="1" t="s">
        <v>369</v>
      </c>
      <c r="F87" t="s">
        <v>1091</v>
      </c>
      <c r="G87" t="s">
        <v>38</v>
      </c>
      <c r="J87" t="s">
        <v>179</v>
      </c>
      <c r="K87" t="s">
        <v>1091</v>
      </c>
      <c r="L87" t="str">
        <f t="shared" si="164"/>
        <v>im Parkhaus</v>
      </c>
      <c r="M87" t="str">
        <f t="shared" si="165"/>
        <v>im Leipzig</v>
      </c>
      <c r="N87" t="s">
        <v>329</v>
      </c>
      <c r="O87" t="s">
        <v>251</v>
      </c>
      <c r="P87" t="s">
        <v>256</v>
      </c>
      <c r="Q87" t="s">
        <v>487</v>
      </c>
      <c r="R87" t="s">
        <v>1091</v>
      </c>
      <c r="S87" t="s">
        <v>488</v>
      </c>
      <c r="U87" t="str">
        <f t="shared" si="152"/>
        <v>Parkplatz</v>
      </c>
      <c r="V87" t="s">
        <v>1091</v>
      </c>
      <c r="W87" t="s">
        <v>299</v>
      </c>
      <c r="Y87">
        <v>169</v>
      </c>
      <c r="Z87" t="s">
        <v>958</v>
      </c>
      <c r="AA87" t="s">
        <v>599</v>
      </c>
      <c r="AB87">
        <v>3.45</v>
      </c>
      <c r="AC87" t="s">
        <v>599</v>
      </c>
      <c r="AD87" t="s">
        <v>599</v>
      </c>
      <c r="AE87" t="s">
        <v>331</v>
      </c>
      <c r="AF87" s="18" t="s">
        <v>1029</v>
      </c>
      <c r="AG87" t="s">
        <v>599</v>
      </c>
      <c r="AH87" t="s">
        <v>599</v>
      </c>
      <c r="AI87" s="6" t="s">
        <v>1089</v>
      </c>
      <c r="AJ87">
        <v>26</v>
      </c>
      <c r="AK87" t="s">
        <v>1053</v>
      </c>
      <c r="AL87" t="s">
        <v>599</v>
      </c>
      <c r="AM87" t="s">
        <v>599</v>
      </c>
      <c r="AN87" t="s">
        <v>599</v>
      </c>
      <c r="AO87" t="s">
        <v>599</v>
      </c>
      <c r="AP87" t="s">
        <v>599</v>
      </c>
      <c r="AQ87" s="2" t="s">
        <v>855</v>
      </c>
      <c r="AR87" t="s">
        <v>599</v>
      </c>
      <c r="AS87" t="s">
        <v>599</v>
      </c>
      <c r="AT87" s="6" t="s">
        <v>1090</v>
      </c>
      <c r="AU87" s="7" t="s">
        <v>1093</v>
      </c>
      <c r="AV87" s="7" t="s">
        <v>329</v>
      </c>
      <c r="AW87" s="20"/>
      <c r="AX87" t="str">
        <f t="shared" si="153"/>
        <v>Wer verzweifelt im Parkhaus?</v>
      </c>
      <c r="AY87" t="str">
        <f t="shared" si="154"/>
        <v>Was tat Die Schulpsychologin?</v>
      </c>
      <c r="AZ87" t="str">
        <f t="shared" si="166"/>
        <v>Wo verzweifelt Die Schulpsychologin?</v>
      </c>
      <c r="BA87" t="str">
        <f t="shared" si="167"/>
        <v>Was hat Die Schulpsychologin übersehen?</v>
      </c>
      <c r="BB87" t="s">
        <v>288</v>
      </c>
      <c r="BC87" t="str">
        <f t="shared" ref="BC87" si="215">AY87</f>
        <v>Was tat Die Schulpsychologin?</v>
      </c>
      <c r="BD87">
        <v>1</v>
      </c>
      <c r="BE87" t="str">
        <f t="shared" si="169"/>
        <v>Was tat Die Schulpsychologin?</v>
      </c>
      <c r="BF87" t="str">
        <f t="shared" ref="BF87" si="216">IF(BE87="NA","NA",E87)</f>
        <v>verzweifelt</v>
      </c>
      <c r="BG87" t="s">
        <v>1130</v>
      </c>
      <c r="BH87" t="s">
        <v>1131</v>
      </c>
      <c r="BI87" s="1">
        <v>1</v>
      </c>
      <c r="BJ87" t="str">
        <f t="shared" si="171"/>
        <v>verzweifeln</v>
      </c>
      <c r="BK87" t="str">
        <f t="shared" si="172"/>
        <v>aufgeben</v>
      </c>
      <c r="BL87" t="str">
        <f t="shared" si="183"/>
        <v>Wo verzweifelt Die Schulpsychologin?</v>
      </c>
      <c r="BM87" t="str">
        <f t="shared" si="157"/>
        <v/>
      </c>
      <c r="BN87" t="str">
        <f t="shared" si="184"/>
        <v/>
      </c>
      <c r="BO87" t="str">
        <f t="shared" si="158"/>
        <v>Wo verzweifelt Die Schulpsychologin?</v>
      </c>
      <c r="BP87" t="str">
        <f t="shared" si="159"/>
        <v>Was hat Die Schulpsychologin übersehen?</v>
      </c>
      <c r="BQ87" t="str">
        <f t="shared" si="160"/>
        <v/>
      </c>
      <c r="BR87" t="str">
        <f t="shared" si="173"/>
        <v>Was hat Die Schulpsychologin übersehen?</v>
      </c>
    </row>
    <row r="88" spans="1:70" customFormat="1" x14ac:dyDescent="0.35">
      <c r="A88">
        <v>87</v>
      </c>
      <c r="B88" t="str">
        <f t="shared" si="161"/>
        <v>Die Kassiererin steht in der Raucherecke Sie muss die neuen Klassenkameraden beeindrucken</v>
      </c>
      <c r="C88" t="str">
        <f t="shared" si="162"/>
        <v>Die Kassiererin</v>
      </c>
      <c r="D88" t="str">
        <f t="shared" si="163"/>
        <v>Der Kassierer</v>
      </c>
      <c r="E88" t="s">
        <v>700</v>
      </c>
      <c r="F88" t="s">
        <v>1091</v>
      </c>
      <c r="G88" t="s">
        <v>35</v>
      </c>
      <c r="J88" t="s">
        <v>189</v>
      </c>
      <c r="K88" t="s">
        <v>1091</v>
      </c>
      <c r="L88" t="str">
        <f t="shared" si="164"/>
        <v>in der Raucherecke</v>
      </c>
      <c r="M88" t="str">
        <f t="shared" si="165"/>
        <v>in der Leipzig</v>
      </c>
      <c r="N88" t="s">
        <v>329</v>
      </c>
      <c r="O88" t="s">
        <v>291</v>
      </c>
      <c r="P88" t="s">
        <v>255</v>
      </c>
      <c r="Q88" t="s">
        <v>307</v>
      </c>
      <c r="R88" t="s">
        <v>1091</v>
      </c>
      <c r="T88" t="s">
        <v>699</v>
      </c>
      <c r="U88" t="str">
        <f t="shared" si="152"/>
        <v>Klassenkameraden</v>
      </c>
      <c r="V88" t="s">
        <v>1091</v>
      </c>
      <c r="W88" t="s">
        <v>295</v>
      </c>
      <c r="Y88">
        <v>170</v>
      </c>
      <c r="Z88" t="s">
        <v>960</v>
      </c>
      <c r="AA88" t="s">
        <v>599</v>
      </c>
      <c r="AB88">
        <v>3.55</v>
      </c>
      <c r="AC88" t="s">
        <v>599</v>
      </c>
      <c r="AD88" t="s">
        <v>599</v>
      </c>
      <c r="AE88" t="s">
        <v>331</v>
      </c>
      <c r="AF88" s="18" t="s">
        <v>1029</v>
      </c>
      <c r="AG88" t="s">
        <v>599</v>
      </c>
      <c r="AH88" t="s">
        <v>599</v>
      </c>
      <c r="AI88" s="6" t="s">
        <v>1089</v>
      </c>
      <c r="AJ88">
        <v>27</v>
      </c>
      <c r="AK88" t="s">
        <v>1054</v>
      </c>
      <c r="AL88" t="s">
        <v>599</v>
      </c>
      <c r="AM88" t="s">
        <v>599</v>
      </c>
      <c r="AN88" t="s">
        <v>599</v>
      </c>
      <c r="AO88" t="s">
        <v>599</v>
      </c>
      <c r="AP88" t="s">
        <v>599</v>
      </c>
      <c r="AQ88" s="2" t="s">
        <v>855</v>
      </c>
      <c r="AR88" t="s">
        <v>599</v>
      </c>
      <c r="AS88" t="s">
        <v>599</v>
      </c>
      <c r="AT88" s="6" t="s">
        <v>1090</v>
      </c>
      <c r="AU88" s="7" t="s">
        <v>1093</v>
      </c>
      <c r="AV88" s="7" t="s">
        <v>329</v>
      </c>
      <c r="AW88" s="20"/>
      <c r="AX88" t="str">
        <f t="shared" si="153"/>
        <v>Wer steht in der Raucherecke?</v>
      </c>
      <c r="AY88" t="str">
        <f t="shared" si="154"/>
        <v>Was tat Die Kassiererin?</v>
      </c>
      <c r="AZ88" t="str">
        <f t="shared" si="166"/>
        <v>Wo steht Die Kassiererin?</v>
      </c>
      <c r="BA88" t="str">
        <f t="shared" si="167"/>
        <v>Wen muss Die Kassiererin beeindrucken?</v>
      </c>
      <c r="BB88" t="s">
        <v>327</v>
      </c>
      <c r="BC88" t="str">
        <f t="shared" ref="BC88" si="217">AZ88</f>
        <v>Wo steht Die Kassiererin?</v>
      </c>
      <c r="BD88">
        <v>3</v>
      </c>
      <c r="BE88" t="str">
        <f t="shared" si="169"/>
        <v>NA</v>
      </c>
      <c r="BF88" t="str">
        <f t="shared" ref="BF88" si="218">IF(BE88="NA","NA",L88)</f>
        <v>NA</v>
      </c>
      <c r="BG88" t="str">
        <f t="shared" si="176"/>
        <v>NA</v>
      </c>
      <c r="BH88" t="s">
        <v>599</v>
      </c>
      <c r="BI88" s="1">
        <v>0</v>
      </c>
      <c r="BJ88" t="str">
        <f t="shared" si="171"/>
        <v>NA</v>
      </c>
      <c r="BK88" t="str">
        <f t="shared" si="172"/>
        <v>NA</v>
      </c>
      <c r="BL88" t="str">
        <f t="shared" si="183"/>
        <v>Wo steht Die Kassiererin?</v>
      </c>
      <c r="BM88" t="str">
        <f t="shared" si="157"/>
        <v/>
      </c>
      <c r="BN88" t="str">
        <f t="shared" si="184"/>
        <v/>
      </c>
      <c r="BO88" t="str">
        <f t="shared" si="158"/>
        <v>Wo steht Die Kassiererin?</v>
      </c>
      <c r="BP88" t="str">
        <f t="shared" si="159"/>
        <v/>
      </c>
      <c r="BQ88" t="str">
        <f t="shared" si="160"/>
        <v>Wen muss Die Kassiererin beeindrucken?</v>
      </c>
      <c r="BR88" t="str">
        <f t="shared" si="173"/>
        <v>Wen muss Die Kassiererin beeindrucken?</v>
      </c>
    </row>
    <row r="89" spans="1:70" customFormat="1" x14ac:dyDescent="0.35">
      <c r="A89">
        <v>88</v>
      </c>
      <c r="B89" t="str">
        <f t="shared" si="161"/>
        <v>Die Psychologin wandert vom Berg Sie hat die weite Aussicht genossen</v>
      </c>
      <c r="C89" t="str">
        <f t="shared" si="162"/>
        <v>Die Psychologin</v>
      </c>
      <c r="D89" t="str">
        <f t="shared" si="163"/>
        <v>Der Psycholog</v>
      </c>
      <c r="E89" t="s">
        <v>24</v>
      </c>
      <c r="F89" t="s">
        <v>1091</v>
      </c>
      <c r="I89" t="s">
        <v>31</v>
      </c>
      <c r="J89" t="s">
        <v>67</v>
      </c>
      <c r="K89" t="s">
        <v>1091</v>
      </c>
      <c r="L89" t="str">
        <f t="shared" si="164"/>
        <v>vom Berg</v>
      </c>
      <c r="M89" t="str">
        <f t="shared" si="165"/>
        <v>vom Leipzig</v>
      </c>
      <c r="N89" t="s">
        <v>329</v>
      </c>
      <c r="O89" t="s">
        <v>251</v>
      </c>
      <c r="P89" t="s">
        <v>255</v>
      </c>
      <c r="Q89" t="s">
        <v>301</v>
      </c>
      <c r="R89" t="s">
        <v>1091</v>
      </c>
      <c r="S89" t="s">
        <v>302</v>
      </c>
      <c r="U89" t="str">
        <f t="shared" si="152"/>
        <v>Aussicht</v>
      </c>
      <c r="V89" t="s">
        <v>1091</v>
      </c>
      <c r="W89" t="s">
        <v>303</v>
      </c>
      <c r="Y89">
        <v>171</v>
      </c>
      <c r="Z89" t="s">
        <v>963</v>
      </c>
      <c r="AA89" t="s">
        <v>599</v>
      </c>
      <c r="AB89">
        <v>3.7749999999999999</v>
      </c>
      <c r="AC89" t="s">
        <v>599</v>
      </c>
      <c r="AD89" t="s">
        <v>599</v>
      </c>
      <c r="AE89" t="s">
        <v>331</v>
      </c>
      <c r="AF89" s="18" t="s">
        <v>1029</v>
      </c>
      <c r="AG89" t="s">
        <v>599</v>
      </c>
      <c r="AH89" t="s">
        <v>599</v>
      </c>
      <c r="AI89" s="6" t="s">
        <v>1089</v>
      </c>
      <c r="AJ89">
        <v>28</v>
      </c>
      <c r="AK89" t="s">
        <v>1055</v>
      </c>
      <c r="AL89" t="s">
        <v>599</v>
      </c>
      <c r="AM89" t="s">
        <v>599</v>
      </c>
      <c r="AN89" t="s">
        <v>599</v>
      </c>
      <c r="AO89" t="s">
        <v>599</v>
      </c>
      <c r="AP89" t="s">
        <v>599</v>
      </c>
      <c r="AQ89" s="2" t="s">
        <v>855</v>
      </c>
      <c r="AR89" t="s">
        <v>599</v>
      </c>
      <c r="AS89" t="s">
        <v>599</v>
      </c>
      <c r="AT89" s="6" t="s">
        <v>1090</v>
      </c>
      <c r="AU89" s="7" t="s">
        <v>1093</v>
      </c>
      <c r="AV89" s="7" t="s">
        <v>329</v>
      </c>
      <c r="AW89" s="20"/>
      <c r="AX89" t="str">
        <f t="shared" si="153"/>
        <v>Wer wandert vom Berg?</v>
      </c>
      <c r="AY89" t="str">
        <f t="shared" si="154"/>
        <v>Was tat Die Psychologin?</v>
      </c>
      <c r="AZ89" t="str">
        <f t="shared" si="166"/>
        <v>Woher wandert Die Psychologin?</v>
      </c>
      <c r="BA89" t="str">
        <f t="shared" si="167"/>
        <v>Was hat Die Psychologin genossen?</v>
      </c>
      <c r="BB89" s="1" t="s">
        <v>411</v>
      </c>
      <c r="BC89" t="str">
        <f t="shared" ref="BC89" si="219">BA89</f>
        <v>Was hat Die Psychologin genossen?</v>
      </c>
      <c r="BD89">
        <v>2</v>
      </c>
      <c r="BE89" t="str">
        <f t="shared" si="169"/>
        <v>NA</v>
      </c>
      <c r="BF89" t="str">
        <f t="shared" ref="BF89" si="220">IF(BE89="NA","NA",CONCATENATE(P89," ",Q89," ",U89))</f>
        <v>NA</v>
      </c>
      <c r="BG89" t="str">
        <f t="shared" si="176"/>
        <v>NA</v>
      </c>
      <c r="BH89" t="s">
        <v>599</v>
      </c>
      <c r="BI89" s="1">
        <v>1</v>
      </c>
      <c r="BJ89" t="str">
        <f t="shared" si="171"/>
        <v>NA</v>
      </c>
      <c r="BK89" t="str">
        <f t="shared" si="172"/>
        <v>NA</v>
      </c>
      <c r="BL89" t="str">
        <f t="shared" si="183"/>
        <v/>
      </c>
      <c r="BM89" t="str">
        <f t="shared" si="157"/>
        <v/>
      </c>
      <c r="BN89" t="str">
        <f t="shared" si="184"/>
        <v>Woher wandert Die Psychologin?</v>
      </c>
      <c r="BO89" t="str">
        <f t="shared" si="158"/>
        <v>Woher wandert Die Psychologin?</v>
      </c>
      <c r="BP89" t="str">
        <f t="shared" si="159"/>
        <v>Was hat Die Psychologin genossen?</v>
      </c>
      <c r="BQ89" t="str">
        <f t="shared" si="160"/>
        <v/>
      </c>
      <c r="BR89" t="str">
        <f t="shared" si="173"/>
        <v>Was hat Die Psychologin genossen?</v>
      </c>
    </row>
    <row r="90" spans="1:70" customFormat="1" x14ac:dyDescent="0.35">
      <c r="A90">
        <v>89</v>
      </c>
      <c r="B90" t="str">
        <f t="shared" si="161"/>
        <v>Die Physiotherapeutin jubelt auf dem Flohmarkt Sie hat eine wertvolle Rarität ersteigert</v>
      </c>
      <c r="C90" t="str">
        <f t="shared" si="162"/>
        <v>Die Physiotherapeutin</v>
      </c>
      <c r="D90" t="str">
        <f t="shared" si="163"/>
        <v>Der Physiotherapeut</v>
      </c>
      <c r="E90" t="s">
        <v>625</v>
      </c>
      <c r="F90" t="s">
        <v>1091</v>
      </c>
      <c r="G90" t="s">
        <v>33</v>
      </c>
      <c r="J90" t="s">
        <v>105</v>
      </c>
      <c r="K90" t="s">
        <v>1091</v>
      </c>
      <c r="L90" t="str">
        <f t="shared" si="164"/>
        <v>auf dem Flohmarkt</v>
      </c>
      <c r="M90" t="str">
        <f t="shared" si="165"/>
        <v>auf dem Leipzig</v>
      </c>
      <c r="N90" t="s">
        <v>329</v>
      </c>
      <c r="O90" t="s">
        <v>251</v>
      </c>
      <c r="P90" t="s">
        <v>259</v>
      </c>
      <c r="Q90" t="s">
        <v>626</v>
      </c>
      <c r="R90" t="s">
        <v>1091</v>
      </c>
      <c r="S90" t="s">
        <v>627</v>
      </c>
      <c r="U90" t="str">
        <f t="shared" si="152"/>
        <v>Rarität</v>
      </c>
      <c r="V90" t="s">
        <v>1091</v>
      </c>
      <c r="W90" t="s">
        <v>628</v>
      </c>
      <c r="Y90">
        <v>172</v>
      </c>
      <c r="Z90" t="s">
        <v>965</v>
      </c>
      <c r="AA90" t="s">
        <v>599</v>
      </c>
      <c r="AB90">
        <v>3.875</v>
      </c>
      <c r="AC90" t="s">
        <v>599</v>
      </c>
      <c r="AD90" t="s">
        <v>599</v>
      </c>
      <c r="AE90" t="s">
        <v>331</v>
      </c>
      <c r="AF90" s="18" t="s">
        <v>1029</v>
      </c>
      <c r="AG90" t="s">
        <v>599</v>
      </c>
      <c r="AH90" t="s">
        <v>599</v>
      </c>
      <c r="AI90" s="6" t="s">
        <v>1089</v>
      </c>
      <c r="AJ90">
        <v>29</v>
      </c>
      <c r="AK90" t="s">
        <v>1056</v>
      </c>
      <c r="AL90" t="s">
        <v>599</v>
      </c>
      <c r="AM90" t="s">
        <v>599</v>
      </c>
      <c r="AN90" t="s">
        <v>599</v>
      </c>
      <c r="AO90" t="s">
        <v>599</v>
      </c>
      <c r="AP90" t="s">
        <v>599</v>
      </c>
      <c r="AQ90" s="2" t="s">
        <v>855</v>
      </c>
      <c r="AR90" t="s">
        <v>599</v>
      </c>
      <c r="AS90" t="s">
        <v>599</v>
      </c>
      <c r="AT90" s="6" t="s">
        <v>1090</v>
      </c>
      <c r="AU90" s="7" t="s">
        <v>1093</v>
      </c>
      <c r="AV90" s="7" t="s">
        <v>329</v>
      </c>
      <c r="AW90" s="20"/>
      <c r="AX90" t="str">
        <f t="shared" si="153"/>
        <v>Wer jubelt auf dem Flohmarkt?</v>
      </c>
      <c r="AY90" t="str">
        <f t="shared" si="154"/>
        <v>Was tat Die Physiotherapeutin?</v>
      </c>
      <c r="AZ90" t="str">
        <f t="shared" si="166"/>
        <v>Wo jubelt Die Physiotherapeutin?</v>
      </c>
      <c r="BA90" t="str">
        <f t="shared" si="167"/>
        <v>Was hat Die Physiotherapeutin ersteigert?</v>
      </c>
      <c r="BB90" t="s">
        <v>287</v>
      </c>
      <c r="BC90" t="str">
        <f t="shared" ref="BC90" si="221">AX90</f>
        <v>Wer jubelt auf dem Flohmarkt?</v>
      </c>
      <c r="BD90">
        <v>3</v>
      </c>
      <c r="BE90" t="str">
        <f t="shared" si="169"/>
        <v>NA</v>
      </c>
      <c r="BF90" t="str">
        <f t="shared" ref="BF90" si="222">IF(BE90="NA","NA",C90)</f>
        <v>NA</v>
      </c>
      <c r="BG90" t="str">
        <f t="shared" si="176"/>
        <v>NA</v>
      </c>
      <c r="BH90" t="s">
        <v>599</v>
      </c>
      <c r="BI90" s="1">
        <v>1</v>
      </c>
      <c r="BJ90" t="str">
        <f t="shared" si="171"/>
        <v>NA</v>
      </c>
      <c r="BK90" t="str">
        <f t="shared" si="172"/>
        <v>NA</v>
      </c>
      <c r="BL90" t="str">
        <f t="shared" si="183"/>
        <v>Wo jubelt Die Physiotherapeutin?</v>
      </c>
      <c r="BM90" t="str">
        <f t="shared" si="157"/>
        <v/>
      </c>
      <c r="BN90" t="str">
        <f t="shared" si="184"/>
        <v/>
      </c>
      <c r="BO90" t="str">
        <f t="shared" si="158"/>
        <v>Wo jubelt Die Physiotherapeutin?</v>
      </c>
      <c r="BP90" t="str">
        <f t="shared" si="159"/>
        <v>Was hat Die Physiotherapeutin ersteigert?</v>
      </c>
      <c r="BQ90" t="str">
        <f t="shared" si="160"/>
        <v/>
      </c>
      <c r="BR90" t="str">
        <f t="shared" si="173"/>
        <v>Was hat Die Physiotherapeutin ersteigert?</v>
      </c>
    </row>
    <row r="91" spans="1:70" customFormat="1" x14ac:dyDescent="0.35">
      <c r="A91">
        <v>90</v>
      </c>
      <c r="B91" t="str">
        <f t="shared" si="161"/>
        <v>Die Künstlerin spaziert in die Kneipe Sie hat eine saftige Gehaltserhöhung erhalten</v>
      </c>
      <c r="C91" t="str">
        <f t="shared" si="162"/>
        <v>Die Künstlerin</v>
      </c>
      <c r="D91" t="str">
        <f t="shared" si="163"/>
        <v>Der Künstler</v>
      </c>
      <c r="E91" t="s">
        <v>511</v>
      </c>
      <c r="F91" t="s">
        <v>1091</v>
      </c>
      <c r="H91" t="s">
        <v>36</v>
      </c>
      <c r="J91" t="s">
        <v>141</v>
      </c>
      <c r="K91" t="s">
        <v>1091</v>
      </c>
      <c r="L91" t="str">
        <f t="shared" si="164"/>
        <v>in die Kneipe</v>
      </c>
      <c r="M91" t="str">
        <f t="shared" si="165"/>
        <v>in die Leipzig</v>
      </c>
      <c r="N91" t="s">
        <v>329</v>
      </c>
      <c r="O91" t="s">
        <v>251</v>
      </c>
      <c r="P91" t="s">
        <v>259</v>
      </c>
      <c r="Q91" t="s">
        <v>732</v>
      </c>
      <c r="R91" t="s">
        <v>1091</v>
      </c>
      <c r="S91" t="s">
        <v>733</v>
      </c>
      <c r="U91" t="str">
        <f t="shared" si="152"/>
        <v>Gehaltserhöhung</v>
      </c>
      <c r="V91" t="s">
        <v>1091</v>
      </c>
      <c r="W91" t="s">
        <v>678</v>
      </c>
      <c r="Y91">
        <v>173</v>
      </c>
      <c r="Z91" t="s">
        <v>967</v>
      </c>
      <c r="AA91" t="s">
        <v>599</v>
      </c>
      <c r="AB91">
        <v>3.9249999999999998</v>
      </c>
      <c r="AC91" t="s">
        <v>599</v>
      </c>
      <c r="AD91" t="s">
        <v>599</v>
      </c>
      <c r="AE91" t="s">
        <v>331</v>
      </c>
      <c r="AF91" s="18" t="s">
        <v>1029</v>
      </c>
      <c r="AG91" t="s">
        <v>599</v>
      </c>
      <c r="AH91" t="s">
        <v>599</v>
      </c>
      <c r="AI91" s="6" t="s">
        <v>1089</v>
      </c>
      <c r="AJ91">
        <v>30</v>
      </c>
      <c r="AK91" t="s">
        <v>1057</v>
      </c>
      <c r="AL91" t="s">
        <v>599</v>
      </c>
      <c r="AM91" t="s">
        <v>599</v>
      </c>
      <c r="AN91" t="s">
        <v>599</v>
      </c>
      <c r="AO91" t="s">
        <v>599</v>
      </c>
      <c r="AP91" t="s">
        <v>599</v>
      </c>
      <c r="AQ91" s="2" t="s">
        <v>855</v>
      </c>
      <c r="AR91" t="s">
        <v>599</v>
      </c>
      <c r="AS91" t="s">
        <v>599</v>
      </c>
      <c r="AT91" s="6" t="s">
        <v>1090</v>
      </c>
      <c r="AU91" s="7" t="s">
        <v>1093</v>
      </c>
      <c r="AV91" s="7" t="s">
        <v>329</v>
      </c>
      <c r="AW91" s="20"/>
      <c r="AX91" t="str">
        <f t="shared" si="153"/>
        <v>Wer spaziert in die Kneipe?</v>
      </c>
      <c r="AY91" t="str">
        <f t="shared" si="154"/>
        <v>Was tat Die Künstlerin?</v>
      </c>
      <c r="AZ91" t="str">
        <f t="shared" si="166"/>
        <v>Wohin spaziert Die Künstlerin?</v>
      </c>
      <c r="BA91" t="str">
        <f t="shared" si="167"/>
        <v>Was hat Die Künstlerin erhalten?</v>
      </c>
      <c r="BB91" t="s">
        <v>288</v>
      </c>
      <c r="BC91" t="str">
        <f t="shared" ref="BC91" si="223">AY91</f>
        <v>Was tat Die Künstlerin?</v>
      </c>
      <c r="BD91">
        <v>2</v>
      </c>
      <c r="BE91" t="str">
        <f t="shared" si="169"/>
        <v>NA</v>
      </c>
      <c r="BF91" t="str">
        <f t="shared" ref="BF91" si="224">IF(BE91="NA","NA",E91)</f>
        <v>NA</v>
      </c>
      <c r="BG91" t="str">
        <f t="shared" si="176"/>
        <v>NA</v>
      </c>
      <c r="BH91" t="s">
        <v>599</v>
      </c>
      <c r="BI91" s="1">
        <v>1</v>
      </c>
      <c r="BJ91" t="str">
        <f t="shared" si="171"/>
        <v>NA</v>
      </c>
      <c r="BK91" t="str">
        <f t="shared" si="172"/>
        <v>NA</v>
      </c>
      <c r="BL91" t="str">
        <f t="shared" si="183"/>
        <v/>
      </c>
      <c r="BM91" t="str">
        <f t="shared" si="157"/>
        <v>Wohin spaziert Die Künstlerin?</v>
      </c>
      <c r="BN91" t="str">
        <f t="shared" si="184"/>
        <v/>
      </c>
      <c r="BO91" t="str">
        <f t="shared" si="158"/>
        <v>Wohin spaziert Die Künstlerin?</v>
      </c>
      <c r="BP91" t="str">
        <f t="shared" si="159"/>
        <v>Was hat Die Künstlerin erhalten?</v>
      </c>
      <c r="BQ91" t="str">
        <f t="shared" si="160"/>
        <v/>
      </c>
      <c r="BR91" t="str">
        <f t="shared" si="173"/>
        <v>Was hat Die Künstlerin erhalten?</v>
      </c>
    </row>
    <row r="92" spans="1:70" customFormat="1" x14ac:dyDescent="0.35">
      <c r="A92">
        <v>91</v>
      </c>
      <c r="B92" t="str">
        <f t="shared" si="161"/>
        <v>Der Psychiater bangt in der Universität Sie hat die wichtige Präsentation vermasselt</v>
      </c>
      <c r="C92" t="str">
        <f t="shared" si="162"/>
        <v>Der Psychiater</v>
      </c>
      <c r="D92" t="str">
        <f t="shared" si="163"/>
        <v>Die Psychiaterin</v>
      </c>
      <c r="E92" t="s">
        <v>673</v>
      </c>
      <c r="F92" t="s">
        <v>1091</v>
      </c>
      <c r="G92" t="s">
        <v>35</v>
      </c>
      <c r="J92" t="s">
        <v>226</v>
      </c>
      <c r="K92" t="s">
        <v>1091</v>
      </c>
      <c r="L92" t="str">
        <f t="shared" si="164"/>
        <v>in der Universität</v>
      </c>
      <c r="M92" t="str">
        <f t="shared" si="165"/>
        <v>in der Leipzig</v>
      </c>
      <c r="N92" t="s">
        <v>329</v>
      </c>
      <c r="O92" t="s">
        <v>251</v>
      </c>
      <c r="P92" t="s">
        <v>255</v>
      </c>
      <c r="Q92" t="s">
        <v>260</v>
      </c>
      <c r="R92" t="s">
        <v>1091</v>
      </c>
      <c r="S92" t="s">
        <v>674</v>
      </c>
      <c r="U92" t="str">
        <f t="shared" si="152"/>
        <v>Präsentation</v>
      </c>
      <c r="V92" t="s">
        <v>1091</v>
      </c>
      <c r="W92" t="s">
        <v>675</v>
      </c>
      <c r="Y92">
        <v>174</v>
      </c>
      <c r="Z92" s="3" t="s">
        <v>969</v>
      </c>
      <c r="AA92" t="s">
        <v>599</v>
      </c>
      <c r="AB92" s="3">
        <v>4.05</v>
      </c>
      <c r="AC92" t="s">
        <v>599</v>
      </c>
      <c r="AD92" t="s">
        <v>599</v>
      </c>
      <c r="AE92" t="s">
        <v>332</v>
      </c>
      <c r="AF92" s="18" t="s">
        <v>1029</v>
      </c>
      <c r="AG92" t="s">
        <v>599</v>
      </c>
      <c r="AH92" t="s">
        <v>599</v>
      </c>
      <c r="AI92" s="6" t="s">
        <v>1090</v>
      </c>
      <c r="AJ92">
        <v>31</v>
      </c>
      <c r="AK92" t="s">
        <v>1058</v>
      </c>
      <c r="AL92" t="s">
        <v>599</v>
      </c>
      <c r="AM92" t="s">
        <v>599</v>
      </c>
      <c r="AN92" t="s">
        <v>599</v>
      </c>
      <c r="AO92" t="s">
        <v>599</v>
      </c>
      <c r="AP92" t="s">
        <v>599</v>
      </c>
      <c r="AQ92" s="2" t="s">
        <v>855</v>
      </c>
      <c r="AR92" t="s">
        <v>599</v>
      </c>
      <c r="AS92" t="s">
        <v>599</v>
      </c>
      <c r="AT92" s="6" t="s">
        <v>1089</v>
      </c>
      <c r="AU92" s="7" t="s">
        <v>1093</v>
      </c>
      <c r="AV92" s="7" t="s">
        <v>329</v>
      </c>
      <c r="AW92" s="20"/>
      <c r="AX92" t="str">
        <f t="shared" si="153"/>
        <v>Wer bangt in der Universität?</v>
      </c>
      <c r="AY92" t="str">
        <f t="shared" si="154"/>
        <v>Was tat Der Psychiater?</v>
      </c>
      <c r="AZ92" t="str">
        <f t="shared" si="166"/>
        <v>Wo bangt Der Psychiater?</v>
      </c>
      <c r="BA92" t="str">
        <f t="shared" si="167"/>
        <v>Was hat Der Psychiater vermasselt?</v>
      </c>
      <c r="BB92" t="s">
        <v>327</v>
      </c>
      <c r="BC92" t="str">
        <f t="shared" ref="BC92" si="225">AZ92</f>
        <v>Wo bangt Der Psychiater?</v>
      </c>
      <c r="BD92">
        <v>4</v>
      </c>
      <c r="BE92" t="str">
        <f t="shared" si="169"/>
        <v>NA</v>
      </c>
      <c r="BF92" t="str">
        <f t="shared" ref="BF92" si="226">IF(BE92="NA","NA",L92)</f>
        <v>NA</v>
      </c>
      <c r="BG92" t="str">
        <f t="shared" si="176"/>
        <v>NA</v>
      </c>
      <c r="BH92" t="s">
        <v>599</v>
      </c>
      <c r="BI92" s="1">
        <v>1</v>
      </c>
      <c r="BJ92" t="str">
        <f t="shared" si="171"/>
        <v>NA</v>
      </c>
      <c r="BK92" t="str">
        <f t="shared" si="172"/>
        <v>NA</v>
      </c>
      <c r="BL92" t="str">
        <f t="shared" si="183"/>
        <v>Wo bangt Der Psychiater?</v>
      </c>
      <c r="BM92" t="str">
        <f t="shared" si="157"/>
        <v/>
      </c>
      <c r="BN92" t="str">
        <f t="shared" si="184"/>
        <v/>
      </c>
      <c r="BO92" t="str">
        <f t="shared" si="158"/>
        <v>Wo bangt Der Psychiater?</v>
      </c>
      <c r="BP92" t="str">
        <f t="shared" si="159"/>
        <v>Was hat Der Psychiater vermasselt?</v>
      </c>
      <c r="BQ92" t="str">
        <f t="shared" si="160"/>
        <v/>
      </c>
      <c r="BR92" t="str">
        <f t="shared" si="173"/>
        <v>Was hat Der Psychiater vermasselt?</v>
      </c>
    </row>
    <row r="93" spans="1:70" customFormat="1" x14ac:dyDescent="0.35">
      <c r="A93">
        <v>92</v>
      </c>
      <c r="B93" t="str">
        <f t="shared" si="161"/>
        <v>Der Schriftsteller läuft zur Bäckerei Sie hat den notwendigen Kuchen vergessen</v>
      </c>
      <c r="C93" t="str">
        <f t="shared" si="162"/>
        <v>Der Schriftsteller</v>
      </c>
      <c r="D93" t="str">
        <f t="shared" si="163"/>
        <v>Die Schriftstellerin</v>
      </c>
      <c r="E93" t="s">
        <v>6</v>
      </c>
      <c r="F93" t="s">
        <v>1091</v>
      </c>
      <c r="H93" t="s">
        <v>103</v>
      </c>
      <c r="J93" t="s">
        <v>50</v>
      </c>
      <c r="K93" t="s">
        <v>1091</v>
      </c>
      <c r="L93" t="str">
        <f t="shared" si="164"/>
        <v>zur Bäckerei</v>
      </c>
      <c r="M93" t="str">
        <f t="shared" si="165"/>
        <v>zur Leipzig</v>
      </c>
      <c r="N93" t="s">
        <v>329</v>
      </c>
      <c r="O93" t="s">
        <v>251</v>
      </c>
      <c r="P93" t="s">
        <v>256</v>
      </c>
      <c r="Q93" t="s">
        <v>296</v>
      </c>
      <c r="R93" t="s">
        <v>1091</v>
      </c>
      <c r="S93" t="s">
        <v>297</v>
      </c>
      <c r="U93" t="str">
        <f t="shared" si="152"/>
        <v>Kuchen</v>
      </c>
      <c r="V93" t="s">
        <v>1091</v>
      </c>
      <c r="W93" t="s">
        <v>267</v>
      </c>
      <c r="Y93">
        <v>175</v>
      </c>
      <c r="Z93" t="s">
        <v>971</v>
      </c>
      <c r="AA93" t="s">
        <v>599</v>
      </c>
      <c r="AB93">
        <v>4.1500000000000004</v>
      </c>
      <c r="AC93" t="s">
        <v>599</v>
      </c>
      <c r="AD93" t="s">
        <v>599</v>
      </c>
      <c r="AE93" t="s">
        <v>332</v>
      </c>
      <c r="AF93" s="18" t="s">
        <v>1029</v>
      </c>
      <c r="AG93" t="s">
        <v>599</v>
      </c>
      <c r="AH93" t="s">
        <v>599</v>
      </c>
      <c r="AI93" s="6" t="s">
        <v>1090</v>
      </c>
      <c r="AJ93">
        <v>32</v>
      </c>
      <c r="AK93" t="s">
        <v>1059</v>
      </c>
      <c r="AL93" t="s">
        <v>599</v>
      </c>
      <c r="AM93" t="s">
        <v>599</v>
      </c>
      <c r="AN93" t="s">
        <v>599</v>
      </c>
      <c r="AO93" t="s">
        <v>599</v>
      </c>
      <c r="AP93" t="s">
        <v>599</v>
      </c>
      <c r="AQ93" s="2" t="s">
        <v>855</v>
      </c>
      <c r="AR93" t="s">
        <v>599</v>
      </c>
      <c r="AS93" t="s">
        <v>599</v>
      </c>
      <c r="AT93" s="6" t="s">
        <v>1089</v>
      </c>
      <c r="AU93" s="7" t="s">
        <v>1093</v>
      </c>
      <c r="AV93" s="7" t="s">
        <v>329</v>
      </c>
      <c r="AW93" s="20"/>
      <c r="AX93" t="str">
        <f t="shared" si="153"/>
        <v>Wer läuft zur Bäckerei?</v>
      </c>
      <c r="AY93" t="str">
        <f t="shared" si="154"/>
        <v>Was tat Der Schriftsteller?</v>
      </c>
      <c r="AZ93" t="str">
        <f t="shared" si="166"/>
        <v>Wohin läuft Der Schriftsteller?</v>
      </c>
      <c r="BA93" t="str">
        <f t="shared" si="167"/>
        <v>Was hat Der Schriftsteller vergessen?</v>
      </c>
      <c r="BB93" s="1" t="s">
        <v>411</v>
      </c>
      <c r="BC93" t="str">
        <f t="shared" ref="BC93" si="227">BA93</f>
        <v>Was hat Der Schriftsteller vergessen?</v>
      </c>
      <c r="BD93">
        <v>3</v>
      </c>
      <c r="BE93" t="str">
        <f t="shared" si="169"/>
        <v>NA</v>
      </c>
      <c r="BF93" t="str">
        <f t="shared" ref="BF93" si="228">IF(BE93="NA","NA",CONCATENATE(P93," ",Q93," ",U93))</f>
        <v>NA</v>
      </c>
      <c r="BG93" t="str">
        <f t="shared" si="176"/>
        <v>NA</v>
      </c>
      <c r="BH93" t="s">
        <v>599</v>
      </c>
      <c r="BI93" s="1">
        <v>0</v>
      </c>
      <c r="BJ93" t="str">
        <f t="shared" si="171"/>
        <v>NA</v>
      </c>
      <c r="BK93" t="str">
        <f t="shared" si="172"/>
        <v>NA</v>
      </c>
      <c r="BL93" t="str">
        <f t="shared" si="183"/>
        <v/>
      </c>
      <c r="BM93" t="str">
        <f t="shared" si="157"/>
        <v>Wohin läuft Der Schriftsteller?</v>
      </c>
      <c r="BN93" t="str">
        <f t="shared" si="184"/>
        <v/>
      </c>
      <c r="BO93" t="str">
        <f t="shared" si="158"/>
        <v>Wohin läuft Der Schriftsteller?</v>
      </c>
      <c r="BP93" t="str">
        <f t="shared" si="159"/>
        <v>Was hat Der Schriftsteller vergessen?</v>
      </c>
      <c r="BQ93" t="str">
        <f t="shared" si="160"/>
        <v/>
      </c>
      <c r="BR93" t="str">
        <f t="shared" si="173"/>
        <v>Was hat Der Schriftsteller vergessen?</v>
      </c>
    </row>
    <row r="94" spans="1:70" customFormat="1" x14ac:dyDescent="0.35">
      <c r="A94">
        <v>93</v>
      </c>
      <c r="B94" t="str">
        <f t="shared" si="161"/>
        <v>Der Gastwirt stürzt von der Bühne Sie hat eine lockere Stufe übersehen</v>
      </c>
      <c r="C94" t="str">
        <f t="shared" si="162"/>
        <v>Der Gastwirt</v>
      </c>
      <c r="D94" t="str">
        <f t="shared" si="163"/>
        <v>Die Gastwirtin</v>
      </c>
      <c r="E94" t="s">
        <v>510</v>
      </c>
      <c r="F94" t="s">
        <v>1091</v>
      </c>
      <c r="I94" t="s">
        <v>44</v>
      </c>
      <c r="J94" t="s">
        <v>78</v>
      </c>
      <c r="K94" t="s">
        <v>1091</v>
      </c>
      <c r="L94" t="str">
        <f t="shared" si="164"/>
        <v>von der Bühne</v>
      </c>
      <c r="M94" t="str">
        <f t="shared" si="165"/>
        <v>von der Leipzig</v>
      </c>
      <c r="N94" t="s">
        <v>329</v>
      </c>
      <c r="O94" t="s">
        <v>251</v>
      </c>
      <c r="P94" t="s">
        <v>259</v>
      </c>
      <c r="Q94" t="s">
        <v>323</v>
      </c>
      <c r="R94" t="s">
        <v>1091</v>
      </c>
      <c r="S94" t="s">
        <v>324</v>
      </c>
      <c r="U94" t="str">
        <f t="shared" si="152"/>
        <v>Stufe</v>
      </c>
      <c r="V94" t="s">
        <v>1091</v>
      </c>
      <c r="W94" t="s">
        <v>299</v>
      </c>
      <c r="Y94">
        <v>176</v>
      </c>
      <c r="Z94" t="s">
        <v>973</v>
      </c>
      <c r="AA94" t="s">
        <v>599</v>
      </c>
      <c r="AB94">
        <v>4.25</v>
      </c>
      <c r="AC94" t="s">
        <v>599</v>
      </c>
      <c r="AD94" t="s">
        <v>599</v>
      </c>
      <c r="AE94" t="s">
        <v>332</v>
      </c>
      <c r="AF94" s="18" t="s">
        <v>1029</v>
      </c>
      <c r="AG94" t="s">
        <v>599</v>
      </c>
      <c r="AH94" t="s">
        <v>599</v>
      </c>
      <c r="AI94" s="6" t="s">
        <v>1090</v>
      </c>
      <c r="AJ94">
        <v>33</v>
      </c>
      <c r="AK94" t="s">
        <v>1060</v>
      </c>
      <c r="AL94" t="s">
        <v>599</v>
      </c>
      <c r="AM94" t="s">
        <v>599</v>
      </c>
      <c r="AN94" t="s">
        <v>599</v>
      </c>
      <c r="AO94" t="s">
        <v>599</v>
      </c>
      <c r="AP94" t="s">
        <v>599</v>
      </c>
      <c r="AQ94" s="2" t="s">
        <v>855</v>
      </c>
      <c r="AR94" t="s">
        <v>599</v>
      </c>
      <c r="AS94" t="s">
        <v>599</v>
      </c>
      <c r="AT94" s="6" t="s">
        <v>1089</v>
      </c>
      <c r="AU94" s="7" t="s">
        <v>1093</v>
      </c>
      <c r="AV94" s="7" t="s">
        <v>329</v>
      </c>
      <c r="AW94" s="20"/>
      <c r="AX94" t="str">
        <f t="shared" si="153"/>
        <v>Wer stürzt von der Bühne?</v>
      </c>
      <c r="AY94" t="str">
        <f t="shared" si="154"/>
        <v>Was tat Der Gastwirt?</v>
      </c>
      <c r="AZ94" t="str">
        <f t="shared" si="166"/>
        <v>Woher stürzt Der Gastwirt?</v>
      </c>
      <c r="BA94" t="str">
        <f t="shared" si="167"/>
        <v>Was hat Der Gastwirt übersehen?</v>
      </c>
      <c r="BB94" t="s">
        <v>287</v>
      </c>
      <c r="BC94" t="str">
        <f t="shared" ref="BC94" si="229">AX94</f>
        <v>Wer stürzt von der Bühne?</v>
      </c>
      <c r="BD94">
        <v>2</v>
      </c>
      <c r="BE94" t="str">
        <f t="shared" si="169"/>
        <v>NA</v>
      </c>
      <c r="BF94" t="str">
        <f t="shared" ref="BF94" si="230">IF(BE94="NA","NA",C94)</f>
        <v>NA</v>
      </c>
      <c r="BG94" t="str">
        <f t="shared" si="176"/>
        <v>NA</v>
      </c>
      <c r="BH94" t="s">
        <v>599</v>
      </c>
      <c r="BI94" s="1">
        <v>1</v>
      </c>
      <c r="BJ94" t="str">
        <f t="shared" si="171"/>
        <v>NA</v>
      </c>
      <c r="BK94" t="str">
        <f t="shared" si="172"/>
        <v>NA</v>
      </c>
      <c r="BL94" t="str">
        <f t="shared" si="183"/>
        <v/>
      </c>
      <c r="BM94" t="str">
        <f t="shared" si="157"/>
        <v/>
      </c>
      <c r="BN94" t="str">
        <f t="shared" si="184"/>
        <v>Woher stürzt Der Gastwirt?</v>
      </c>
      <c r="BO94" t="str">
        <f t="shared" si="158"/>
        <v>Woher stürzt Der Gastwirt?</v>
      </c>
      <c r="BP94" t="str">
        <f t="shared" si="159"/>
        <v>Was hat Der Gastwirt übersehen?</v>
      </c>
      <c r="BQ94" t="str">
        <f t="shared" si="160"/>
        <v/>
      </c>
      <c r="BR94" t="str">
        <f t="shared" si="173"/>
        <v>Was hat Der Gastwirt übersehen?</v>
      </c>
    </row>
    <row r="95" spans="1:70" customFormat="1" x14ac:dyDescent="0.35">
      <c r="A95">
        <v>94</v>
      </c>
      <c r="B95" t="str">
        <f t="shared" si="161"/>
        <v>Der Astrologe stürzt im Hallenbad Sie hat das Laufen-Verboten Schild ignoriert</v>
      </c>
      <c r="C95" t="str">
        <f t="shared" si="162"/>
        <v>Der Astrologe</v>
      </c>
      <c r="D95" t="str">
        <f t="shared" si="163"/>
        <v>Die Astrologin</v>
      </c>
      <c r="E95" t="s">
        <v>510</v>
      </c>
      <c r="F95" t="s">
        <v>1091</v>
      </c>
      <c r="G95" t="s">
        <v>38</v>
      </c>
      <c r="J95" t="s">
        <v>117</v>
      </c>
      <c r="K95" t="s">
        <v>1091</v>
      </c>
      <c r="L95" t="str">
        <f t="shared" si="164"/>
        <v>im Hallenbad</v>
      </c>
      <c r="M95" t="str">
        <f t="shared" si="165"/>
        <v>im Leipzig</v>
      </c>
      <c r="N95" t="s">
        <v>329</v>
      </c>
      <c r="O95" t="s">
        <v>251</v>
      </c>
      <c r="P95" t="s">
        <v>276</v>
      </c>
      <c r="Q95" t="s">
        <v>503</v>
      </c>
      <c r="R95" t="s">
        <v>1091</v>
      </c>
      <c r="S95" t="s">
        <v>504</v>
      </c>
      <c r="U95" t="str">
        <f t="shared" si="152"/>
        <v>Schild</v>
      </c>
      <c r="V95" t="s">
        <v>1091</v>
      </c>
      <c r="W95" t="s">
        <v>891</v>
      </c>
      <c r="Y95">
        <v>177</v>
      </c>
      <c r="Z95" t="s">
        <v>975</v>
      </c>
      <c r="AA95" t="s">
        <v>599</v>
      </c>
      <c r="AB95">
        <v>4.3499999999999996</v>
      </c>
      <c r="AC95" t="s">
        <v>599</v>
      </c>
      <c r="AD95" t="s">
        <v>599</v>
      </c>
      <c r="AE95" t="s">
        <v>332</v>
      </c>
      <c r="AF95" s="18" t="s">
        <v>1029</v>
      </c>
      <c r="AG95" t="s">
        <v>599</v>
      </c>
      <c r="AH95" t="s">
        <v>599</v>
      </c>
      <c r="AI95" s="6" t="s">
        <v>1090</v>
      </c>
      <c r="AJ95">
        <v>34</v>
      </c>
      <c r="AK95" t="s">
        <v>1061</v>
      </c>
      <c r="AL95" t="s">
        <v>599</v>
      </c>
      <c r="AM95" t="s">
        <v>599</v>
      </c>
      <c r="AN95" t="s">
        <v>599</v>
      </c>
      <c r="AO95" t="s">
        <v>599</v>
      </c>
      <c r="AP95" t="s">
        <v>599</v>
      </c>
      <c r="AQ95" s="2" t="s">
        <v>855</v>
      </c>
      <c r="AR95" t="s">
        <v>599</v>
      </c>
      <c r="AS95" t="s">
        <v>599</v>
      </c>
      <c r="AT95" s="6" t="s">
        <v>1089</v>
      </c>
      <c r="AU95" s="7" t="s">
        <v>1093</v>
      </c>
      <c r="AV95" s="7" t="s">
        <v>329</v>
      </c>
      <c r="AW95" s="20"/>
      <c r="AX95" t="str">
        <f t="shared" si="153"/>
        <v>Wer stürzt im Hallenbad?</v>
      </c>
      <c r="AY95" t="str">
        <f t="shared" si="154"/>
        <v>Was tat Der Astrologe?</v>
      </c>
      <c r="AZ95" t="str">
        <f t="shared" si="166"/>
        <v>Wo stürzt Der Astrologe?</v>
      </c>
      <c r="BA95" t="str">
        <f t="shared" si="167"/>
        <v>Was hat Der Astrologe ignoriert?</v>
      </c>
      <c r="BB95" t="s">
        <v>288</v>
      </c>
      <c r="BC95" t="str">
        <f t="shared" ref="BC95" si="231">AY95</f>
        <v>Was tat Der Astrologe?</v>
      </c>
      <c r="BD95">
        <v>1</v>
      </c>
      <c r="BE95" t="str">
        <f t="shared" si="169"/>
        <v>Was tat Der Astrologe?</v>
      </c>
      <c r="BF95" t="str">
        <f t="shared" ref="BF95" si="232">IF(BE95="NA","NA",E95)</f>
        <v>stürzt</v>
      </c>
      <c r="BG95" t="s">
        <v>1132</v>
      </c>
      <c r="BH95" t="s">
        <v>1133</v>
      </c>
      <c r="BI95" s="1">
        <v>0</v>
      </c>
      <c r="BJ95" t="str">
        <f t="shared" si="171"/>
        <v>fallen</v>
      </c>
      <c r="BK95" t="str">
        <f t="shared" si="172"/>
        <v>stürzen</v>
      </c>
      <c r="BL95" t="str">
        <f t="shared" si="183"/>
        <v>Wo stürzt Der Astrologe?</v>
      </c>
      <c r="BM95" t="str">
        <f t="shared" si="157"/>
        <v/>
      </c>
      <c r="BN95" t="str">
        <f t="shared" si="184"/>
        <v/>
      </c>
      <c r="BO95" t="str">
        <f t="shared" si="158"/>
        <v>Wo stürzt Der Astrologe?</v>
      </c>
      <c r="BP95" t="str">
        <f t="shared" si="159"/>
        <v>Was hat Der Astrologe ignoriert?</v>
      </c>
      <c r="BQ95" t="str">
        <f t="shared" si="160"/>
        <v/>
      </c>
      <c r="BR95" t="str">
        <f t="shared" si="173"/>
        <v>Was hat Der Astrologe ignoriert?</v>
      </c>
    </row>
    <row r="96" spans="1:70" customFormat="1" x14ac:dyDescent="0.35">
      <c r="A96">
        <v>95</v>
      </c>
      <c r="B96" t="str">
        <f t="shared" si="161"/>
        <v>Der Versicherungsvertreter kommt in den Altbau Sie hat eine wichtige Wohnungsbesichtigung vereinbart</v>
      </c>
      <c r="C96" t="str">
        <f t="shared" si="162"/>
        <v>Der Versicherungsvertreter</v>
      </c>
      <c r="D96" t="str">
        <f t="shared" si="163"/>
        <v>Die Versicherungsvertreterin</v>
      </c>
      <c r="E96" t="s">
        <v>3</v>
      </c>
      <c r="F96" t="s">
        <v>1091</v>
      </c>
      <c r="H96" t="s">
        <v>39</v>
      </c>
      <c r="J96" t="s">
        <v>41</v>
      </c>
      <c r="K96" t="s">
        <v>1091</v>
      </c>
      <c r="L96" t="str">
        <f t="shared" si="164"/>
        <v>in den Altbau</v>
      </c>
      <c r="M96" t="str">
        <f t="shared" si="165"/>
        <v>in den Leipzig</v>
      </c>
      <c r="N96" t="s">
        <v>329</v>
      </c>
      <c r="O96" t="s">
        <v>251</v>
      </c>
      <c r="P96" t="s">
        <v>259</v>
      </c>
      <c r="Q96" t="s">
        <v>260</v>
      </c>
      <c r="R96" t="s">
        <v>1091</v>
      </c>
      <c r="S96" t="s">
        <v>514</v>
      </c>
      <c r="U96" t="str">
        <f t="shared" si="152"/>
        <v>Wohnungsbesichtigung</v>
      </c>
      <c r="V96" t="s">
        <v>1091</v>
      </c>
      <c r="W96" t="s">
        <v>330</v>
      </c>
      <c r="Y96">
        <v>178</v>
      </c>
      <c r="Z96" t="s">
        <v>977</v>
      </c>
      <c r="AA96" t="s">
        <v>599</v>
      </c>
      <c r="AB96">
        <v>4.45</v>
      </c>
      <c r="AC96" t="s">
        <v>599</v>
      </c>
      <c r="AD96" t="s">
        <v>599</v>
      </c>
      <c r="AE96" t="s">
        <v>332</v>
      </c>
      <c r="AF96" s="18" t="s">
        <v>1029</v>
      </c>
      <c r="AG96" t="s">
        <v>599</v>
      </c>
      <c r="AH96" t="s">
        <v>599</v>
      </c>
      <c r="AI96" s="6" t="s">
        <v>1090</v>
      </c>
      <c r="AJ96">
        <v>35</v>
      </c>
      <c r="AK96" t="s">
        <v>1062</v>
      </c>
      <c r="AL96" t="s">
        <v>599</v>
      </c>
      <c r="AM96" t="s">
        <v>599</v>
      </c>
      <c r="AN96" t="s">
        <v>599</v>
      </c>
      <c r="AO96" t="s">
        <v>599</v>
      </c>
      <c r="AP96" t="s">
        <v>599</v>
      </c>
      <c r="AQ96" s="2" t="s">
        <v>855</v>
      </c>
      <c r="AR96" t="s">
        <v>599</v>
      </c>
      <c r="AS96" t="s">
        <v>599</v>
      </c>
      <c r="AT96" s="6" t="s">
        <v>1089</v>
      </c>
      <c r="AU96" s="7" t="s">
        <v>1093</v>
      </c>
      <c r="AV96" s="7" t="s">
        <v>329</v>
      </c>
      <c r="AW96" s="20"/>
      <c r="AX96" t="str">
        <f t="shared" si="153"/>
        <v>Wer kommt in den Altbau?</v>
      </c>
      <c r="AY96" t="str">
        <f t="shared" si="154"/>
        <v>Was tat Der Versicherungsvertreter?</v>
      </c>
      <c r="AZ96" t="str">
        <f t="shared" si="166"/>
        <v>Wohin kommt Der Versicherungsvertreter?</v>
      </c>
      <c r="BA96" t="str">
        <f t="shared" si="167"/>
        <v>Was hat Der Versicherungsvertreter vereinbart?</v>
      </c>
      <c r="BB96" t="s">
        <v>327</v>
      </c>
      <c r="BC96" t="str">
        <f t="shared" ref="BC96" si="233">AZ96</f>
        <v>Wohin kommt Der Versicherungsvertreter?</v>
      </c>
      <c r="BD96">
        <v>1</v>
      </c>
      <c r="BE96" t="str">
        <f t="shared" si="169"/>
        <v>Wohin kommt Der Versicherungsvertreter?</v>
      </c>
      <c r="BF96" t="str">
        <f t="shared" ref="BF96" si="234">IF(BE96="NA","NA",L96)</f>
        <v>in den Altbau</v>
      </c>
      <c r="BG96" t="str">
        <f t="shared" si="176"/>
        <v>in den Altbau</v>
      </c>
      <c r="BH96" t="s">
        <v>1134</v>
      </c>
      <c r="BI96" s="1">
        <v>0</v>
      </c>
      <c r="BJ96" t="str">
        <f t="shared" si="171"/>
        <v>in den Neubau</v>
      </c>
      <c r="BK96" t="str">
        <f t="shared" si="172"/>
        <v>in den Altbau</v>
      </c>
      <c r="BL96" t="str">
        <f t="shared" si="183"/>
        <v/>
      </c>
      <c r="BM96" t="str">
        <f t="shared" si="157"/>
        <v>Wohin kommt Der Versicherungsvertreter?</v>
      </c>
      <c r="BN96" t="str">
        <f t="shared" si="184"/>
        <v/>
      </c>
      <c r="BO96" t="str">
        <f t="shared" si="158"/>
        <v>Wohin kommt Der Versicherungsvertreter?</v>
      </c>
      <c r="BP96" t="str">
        <f t="shared" si="159"/>
        <v>Was hat Der Versicherungsvertreter vereinbart?</v>
      </c>
      <c r="BQ96" t="str">
        <f t="shared" si="160"/>
        <v/>
      </c>
      <c r="BR96" t="str">
        <f t="shared" si="173"/>
        <v>Was hat Der Versicherungsvertreter vereinbart?</v>
      </c>
    </row>
    <row r="97" spans="1:70" customFormat="1" x14ac:dyDescent="0.35">
      <c r="A97">
        <v>96</v>
      </c>
      <c r="B97" t="str">
        <f t="shared" si="161"/>
        <v>Der Pharmazeut geht aus dem Theaterstück Sie hat eine neue Passion entdeckt</v>
      </c>
      <c r="C97" t="str">
        <f t="shared" si="162"/>
        <v>Der Pharmazeut</v>
      </c>
      <c r="D97" t="str">
        <f t="shared" si="163"/>
        <v>Die Pharmazeutin</v>
      </c>
      <c r="E97" t="s">
        <v>615</v>
      </c>
      <c r="F97" t="s">
        <v>1091</v>
      </c>
      <c r="I97" t="s">
        <v>40</v>
      </c>
      <c r="J97" t="s">
        <v>216</v>
      </c>
      <c r="K97" t="s">
        <v>1091</v>
      </c>
      <c r="L97" t="str">
        <f t="shared" si="164"/>
        <v>aus dem Theaterstück</v>
      </c>
      <c r="M97" t="str">
        <f t="shared" si="165"/>
        <v>aus dem Leipzig</v>
      </c>
      <c r="N97" t="s">
        <v>329</v>
      </c>
      <c r="O97" t="s">
        <v>251</v>
      </c>
      <c r="P97" t="s">
        <v>259</v>
      </c>
      <c r="Q97" t="s">
        <v>333</v>
      </c>
      <c r="R97" t="s">
        <v>1091</v>
      </c>
      <c r="S97" t="s">
        <v>629</v>
      </c>
      <c r="U97" t="str">
        <f t="shared" si="152"/>
        <v>Passion</v>
      </c>
      <c r="V97" t="s">
        <v>1091</v>
      </c>
      <c r="W97" t="s">
        <v>630</v>
      </c>
      <c r="Y97">
        <v>179</v>
      </c>
      <c r="Z97" t="s">
        <v>979</v>
      </c>
      <c r="AA97" t="s">
        <v>599</v>
      </c>
      <c r="AB97">
        <v>4.55</v>
      </c>
      <c r="AC97" t="s">
        <v>599</v>
      </c>
      <c r="AD97" t="s">
        <v>599</v>
      </c>
      <c r="AE97" t="s">
        <v>332</v>
      </c>
      <c r="AF97" s="18" t="s">
        <v>1029</v>
      </c>
      <c r="AG97" t="s">
        <v>599</v>
      </c>
      <c r="AH97" t="s">
        <v>599</v>
      </c>
      <c r="AI97" s="6" t="s">
        <v>1090</v>
      </c>
      <c r="AJ97">
        <v>36</v>
      </c>
      <c r="AK97" t="s">
        <v>1063</v>
      </c>
      <c r="AL97" t="s">
        <v>599</v>
      </c>
      <c r="AM97" t="s">
        <v>599</v>
      </c>
      <c r="AN97" t="s">
        <v>599</v>
      </c>
      <c r="AO97" t="s">
        <v>599</v>
      </c>
      <c r="AP97" t="s">
        <v>599</v>
      </c>
      <c r="AQ97" s="2" t="s">
        <v>855</v>
      </c>
      <c r="AR97" t="s">
        <v>599</v>
      </c>
      <c r="AS97" t="s">
        <v>599</v>
      </c>
      <c r="AT97" s="6" t="s">
        <v>1089</v>
      </c>
      <c r="AU97" s="7" t="s">
        <v>1093</v>
      </c>
      <c r="AV97" s="7" t="s">
        <v>329</v>
      </c>
      <c r="AW97" s="20"/>
      <c r="AX97" t="str">
        <f t="shared" si="153"/>
        <v>Wer geht aus dem Theaterstück?</v>
      </c>
      <c r="AY97" t="str">
        <f t="shared" si="154"/>
        <v>Was tat Der Pharmazeut?</v>
      </c>
      <c r="AZ97" t="str">
        <f t="shared" si="166"/>
        <v>Woher geht Der Pharmazeut?</v>
      </c>
      <c r="BA97" t="str">
        <f t="shared" si="167"/>
        <v>Was hat Der Pharmazeut entdeckt?</v>
      </c>
      <c r="BB97" s="1" t="s">
        <v>411</v>
      </c>
      <c r="BC97" t="str">
        <f t="shared" ref="BC97" si="235">BA97</f>
        <v>Was hat Der Pharmazeut entdeckt?</v>
      </c>
      <c r="BD97">
        <v>2</v>
      </c>
      <c r="BE97" t="str">
        <f t="shared" si="169"/>
        <v>NA</v>
      </c>
      <c r="BF97" t="str">
        <f t="shared" ref="BF97" si="236">IF(BE97="NA","NA",CONCATENATE(P97," ",Q97," ",U97))</f>
        <v>NA</v>
      </c>
      <c r="BG97" t="str">
        <f t="shared" si="176"/>
        <v>NA</v>
      </c>
      <c r="BH97" t="s">
        <v>599</v>
      </c>
      <c r="BI97" s="1">
        <v>1</v>
      </c>
      <c r="BJ97" t="str">
        <f t="shared" si="171"/>
        <v>NA</v>
      </c>
      <c r="BK97" t="str">
        <f t="shared" si="172"/>
        <v>NA</v>
      </c>
      <c r="BL97" t="str">
        <f t="shared" si="183"/>
        <v/>
      </c>
      <c r="BM97" t="str">
        <f t="shared" si="157"/>
        <v/>
      </c>
      <c r="BN97" t="str">
        <f t="shared" si="184"/>
        <v>Woher geht Der Pharmazeut?</v>
      </c>
      <c r="BO97" t="str">
        <f t="shared" si="158"/>
        <v>Woher geht Der Pharmazeut?</v>
      </c>
      <c r="BP97" t="str">
        <f t="shared" si="159"/>
        <v>Was hat Der Pharmazeut entdeckt?</v>
      </c>
      <c r="BQ97" t="str">
        <f t="shared" si="160"/>
        <v/>
      </c>
      <c r="BR97" t="str">
        <f t="shared" si="173"/>
        <v>Was hat Der Pharmazeut entdeckt?</v>
      </c>
    </row>
    <row r="98" spans="1:70" customFormat="1" x14ac:dyDescent="0.35">
      <c r="A98">
        <v>97</v>
      </c>
      <c r="B98" t="str">
        <f t="shared" si="161"/>
        <v>Der Statistiker rodelt vom Hügel Sie hat diesen weißen Winter Spaß</v>
      </c>
      <c r="C98" t="str">
        <f t="shared" si="162"/>
        <v>Der Statistiker</v>
      </c>
      <c r="D98" t="str">
        <f t="shared" si="163"/>
        <v>Die Statistikerin</v>
      </c>
      <c r="E98" t="s">
        <v>381</v>
      </c>
      <c r="F98" t="s">
        <v>1091</v>
      </c>
      <c r="I98" t="s">
        <v>31</v>
      </c>
      <c r="J98" t="s">
        <v>519</v>
      </c>
      <c r="K98" t="s">
        <v>1091</v>
      </c>
      <c r="L98" t="str">
        <f t="shared" si="164"/>
        <v>vom Hügel</v>
      </c>
      <c r="M98" t="str">
        <f t="shared" si="165"/>
        <v>vom Leipzig</v>
      </c>
      <c r="N98" t="s">
        <v>329</v>
      </c>
      <c r="O98" t="s">
        <v>251</v>
      </c>
      <c r="P98" t="s">
        <v>382</v>
      </c>
      <c r="Q98" t="s">
        <v>383</v>
      </c>
      <c r="R98" t="s">
        <v>1091</v>
      </c>
      <c r="S98" t="s">
        <v>384</v>
      </c>
      <c r="U98" t="str">
        <f t="shared" ref="U98:U129" si="237">CONCATENATE(S98,T98)</f>
        <v>Winter</v>
      </c>
      <c r="V98" t="s">
        <v>1091</v>
      </c>
      <c r="W98" t="s">
        <v>356</v>
      </c>
      <c r="Y98">
        <v>180</v>
      </c>
      <c r="Z98" t="s">
        <v>981</v>
      </c>
      <c r="AA98" t="s">
        <v>599</v>
      </c>
      <c r="AB98">
        <v>4.625</v>
      </c>
      <c r="AC98" t="s">
        <v>599</v>
      </c>
      <c r="AD98" t="s">
        <v>599</v>
      </c>
      <c r="AE98" t="s">
        <v>332</v>
      </c>
      <c r="AF98" s="18" t="s">
        <v>1029</v>
      </c>
      <c r="AG98" t="s">
        <v>599</v>
      </c>
      <c r="AH98" t="s">
        <v>599</v>
      </c>
      <c r="AI98" s="6" t="s">
        <v>1090</v>
      </c>
      <c r="AJ98">
        <v>37</v>
      </c>
      <c r="AK98" t="s">
        <v>1064</v>
      </c>
      <c r="AL98" t="s">
        <v>599</v>
      </c>
      <c r="AM98" t="s">
        <v>599</v>
      </c>
      <c r="AN98" t="s">
        <v>599</v>
      </c>
      <c r="AO98" t="s">
        <v>599</v>
      </c>
      <c r="AP98" t="s">
        <v>599</v>
      </c>
      <c r="AQ98" s="2" t="s">
        <v>855</v>
      </c>
      <c r="AR98" t="s">
        <v>599</v>
      </c>
      <c r="AS98" t="s">
        <v>599</v>
      </c>
      <c r="AT98" s="6" t="s">
        <v>1089</v>
      </c>
      <c r="AU98" s="7" t="s">
        <v>1093</v>
      </c>
      <c r="AV98" s="7" t="s">
        <v>329</v>
      </c>
      <c r="AW98" s="20"/>
      <c r="AX98" t="str">
        <f t="shared" ref="AX98:AX131" si="238">CONCATENATE("Wer"," ",E98," ",L98,"?")</f>
        <v>Wer rodelt vom Hügel?</v>
      </c>
      <c r="AY98" t="str">
        <f t="shared" ref="AY98:AY131" si="239">CONCATENATE($AY$1," ","tat", " ",C98,"?")</f>
        <v>Was tat Der Statistiker?</v>
      </c>
      <c r="AZ98" t="str">
        <f t="shared" si="166"/>
        <v>Woher rodelt Der Statistiker?</v>
      </c>
      <c r="BA98" t="str">
        <f t="shared" si="167"/>
        <v>Was hat Der Statistiker Spaß?</v>
      </c>
      <c r="BB98" t="s">
        <v>287</v>
      </c>
      <c r="BC98" t="str">
        <f t="shared" ref="BC98" si="240">AX98</f>
        <v>Wer rodelt vom Hügel?</v>
      </c>
      <c r="BD98">
        <v>2</v>
      </c>
      <c r="BE98" t="str">
        <f t="shared" si="169"/>
        <v>NA</v>
      </c>
      <c r="BF98" t="str">
        <f t="shared" ref="BF98" si="241">IF(BE98="NA","NA",C98)</f>
        <v>NA</v>
      </c>
      <c r="BG98" t="str">
        <f t="shared" si="176"/>
        <v>NA</v>
      </c>
      <c r="BH98" t="s">
        <v>599</v>
      </c>
      <c r="BI98" s="1">
        <v>0</v>
      </c>
      <c r="BJ98" t="str">
        <f t="shared" si="171"/>
        <v>NA</v>
      </c>
      <c r="BK98" t="str">
        <f t="shared" si="172"/>
        <v>NA</v>
      </c>
      <c r="BL98" t="str">
        <f t="shared" si="183"/>
        <v/>
      </c>
      <c r="BM98" t="str">
        <f t="shared" ref="BM98:BM131" si="242">IF(H98="","",CONCATENATE(H$1," ",E98," ",C98,"?"))</f>
        <v/>
      </c>
      <c r="BN98" t="str">
        <f t="shared" si="184"/>
        <v>Woher rodelt Der Statistiker?</v>
      </c>
      <c r="BO98" t="str">
        <f t="shared" ref="BO98:BO129" si="243">CONCATENATE(BL98,BM98,BN98)</f>
        <v>Woher rodelt Der Statistiker?</v>
      </c>
      <c r="BP98" t="str">
        <f t="shared" ref="BP98:BP131" si="244">IF(S98="","",CONCATENATE(S$1," ",O98," ",C98," ",W98,"?"))</f>
        <v>Was hat Der Statistiker Spaß?</v>
      </c>
      <c r="BQ98" t="str">
        <f t="shared" ref="BQ98:BQ131" si="245">IF(T98="","",CONCATENATE(T$1," ",O98," ",C98," ",W98,"?"))</f>
        <v/>
      </c>
      <c r="BR98" t="str">
        <f t="shared" si="173"/>
        <v>Was hat Der Statistiker Spaß?</v>
      </c>
    </row>
    <row r="99" spans="1:70" customFormat="1" x14ac:dyDescent="0.35">
      <c r="A99">
        <v>98</v>
      </c>
      <c r="B99" t="str">
        <f t="shared" si="161"/>
        <v>Der Physiker erwacht in der Villa Sie hat einen ausgelassenen Abend gehabt</v>
      </c>
      <c r="C99" t="str">
        <f t="shared" si="162"/>
        <v>Der Physiker</v>
      </c>
      <c r="D99" t="str">
        <f t="shared" si="163"/>
        <v>Die Physikerin</v>
      </c>
      <c r="E99" t="s">
        <v>8</v>
      </c>
      <c r="F99" t="s">
        <v>1091</v>
      </c>
      <c r="G99" t="s">
        <v>35</v>
      </c>
      <c r="J99" t="s">
        <v>235</v>
      </c>
      <c r="K99" t="s">
        <v>1091</v>
      </c>
      <c r="L99" t="str">
        <f t="shared" si="164"/>
        <v>in der Villa</v>
      </c>
      <c r="M99" t="str">
        <f t="shared" si="165"/>
        <v>in der Leipzig</v>
      </c>
      <c r="N99" t="s">
        <v>329</v>
      </c>
      <c r="O99" t="s">
        <v>251</v>
      </c>
      <c r="P99" t="s">
        <v>261</v>
      </c>
      <c r="Q99" t="s">
        <v>691</v>
      </c>
      <c r="R99" t="s">
        <v>1091</v>
      </c>
      <c r="S99" t="s">
        <v>377</v>
      </c>
      <c r="U99" t="str">
        <f t="shared" si="237"/>
        <v>Abend</v>
      </c>
      <c r="V99" t="s">
        <v>1091</v>
      </c>
      <c r="W99" t="s">
        <v>284</v>
      </c>
      <c r="Y99">
        <v>181</v>
      </c>
      <c r="Z99" t="s">
        <v>983</v>
      </c>
      <c r="AA99" t="s">
        <v>599</v>
      </c>
      <c r="AB99">
        <v>4.75</v>
      </c>
      <c r="AC99" t="s">
        <v>599</v>
      </c>
      <c r="AD99" t="s">
        <v>599</v>
      </c>
      <c r="AE99" t="s">
        <v>332</v>
      </c>
      <c r="AF99" s="18" t="s">
        <v>1029</v>
      </c>
      <c r="AG99" t="s">
        <v>599</v>
      </c>
      <c r="AH99" t="s">
        <v>599</v>
      </c>
      <c r="AI99" s="6" t="s">
        <v>1090</v>
      </c>
      <c r="AJ99">
        <v>38</v>
      </c>
      <c r="AK99" t="s">
        <v>1065</v>
      </c>
      <c r="AL99" t="s">
        <v>599</v>
      </c>
      <c r="AM99" t="s">
        <v>599</v>
      </c>
      <c r="AN99" t="s">
        <v>599</v>
      </c>
      <c r="AO99" t="s">
        <v>599</v>
      </c>
      <c r="AP99" t="s">
        <v>599</v>
      </c>
      <c r="AQ99" s="2" t="s">
        <v>855</v>
      </c>
      <c r="AR99" t="s">
        <v>599</v>
      </c>
      <c r="AS99" t="s">
        <v>599</v>
      </c>
      <c r="AT99" s="6" t="s">
        <v>1089</v>
      </c>
      <c r="AU99" s="7" t="s">
        <v>1093</v>
      </c>
      <c r="AV99" s="7" t="s">
        <v>329</v>
      </c>
      <c r="AW99" s="20"/>
      <c r="AX99" t="str">
        <f t="shared" si="238"/>
        <v>Wer erwacht in der Villa?</v>
      </c>
      <c r="AY99" t="str">
        <f t="shared" si="239"/>
        <v>Was tat Der Physiker?</v>
      </c>
      <c r="AZ99" t="str">
        <f t="shared" si="166"/>
        <v>Wo erwacht Der Physiker?</v>
      </c>
      <c r="BA99" t="str">
        <f t="shared" si="167"/>
        <v>Was hat Der Physiker gehabt?</v>
      </c>
      <c r="BB99" t="s">
        <v>288</v>
      </c>
      <c r="BC99" t="str">
        <f t="shared" ref="BC99" si="246">AY99</f>
        <v>Was tat Der Physiker?</v>
      </c>
      <c r="BD99">
        <v>3</v>
      </c>
      <c r="BE99" t="str">
        <f t="shared" si="169"/>
        <v>NA</v>
      </c>
      <c r="BF99" t="str">
        <f t="shared" ref="BF99" si="247">IF(BE99="NA","NA",E99)</f>
        <v>NA</v>
      </c>
      <c r="BG99" t="str">
        <f t="shared" si="176"/>
        <v>NA</v>
      </c>
      <c r="BH99" t="s">
        <v>599</v>
      </c>
      <c r="BI99" s="1">
        <v>0</v>
      </c>
      <c r="BJ99" t="str">
        <f t="shared" si="171"/>
        <v>NA</v>
      </c>
      <c r="BK99" t="str">
        <f t="shared" si="172"/>
        <v>NA</v>
      </c>
      <c r="BL99" t="str">
        <f t="shared" si="183"/>
        <v>Wo erwacht Der Physiker?</v>
      </c>
      <c r="BM99" t="str">
        <f t="shared" si="242"/>
        <v/>
      </c>
      <c r="BN99" t="str">
        <f t="shared" si="184"/>
        <v/>
      </c>
      <c r="BO99" t="str">
        <f t="shared" si="243"/>
        <v>Wo erwacht Der Physiker?</v>
      </c>
      <c r="BP99" t="str">
        <f t="shared" si="244"/>
        <v>Was hat Der Physiker gehabt?</v>
      </c>
      <c r="BQ99" t="str">
        <f t="shared" si="245"/>
        <v/>
      </c>
      <c r="BR99" t="str">
        <f t="shared" si="173"/>
        <v>Was hat Der Physiker gehabt?</v>
      </c>
    </row>
    <row r="100" spans="1:70" customFormat="1" x14ac:dyDescent="0.35">
      <c r="A100">
        <v>99</v>
      </c>
      <c r="B100" t="str">
        <f t="shared" si="161"/>
        <v>Der Professor wandert aus der Burg Sie hat eine hölzernes Schwert gekauft</v>
      </c>
      <c r="C100" t="str">
        <f t="shared" si="162"/>
        <v>Der Professor</v>
      </c>
      <c r="D100" t="str">
        <f t="shared" si="163"/>
        <v>Die Professorin</v>
      </c>
      <c r="E100" t="s">
        <v>24</v>
      </c>
      <c r="F100" t="s">
        <v>1091</v>
      </c>
      <c r="I100" t="s">
        <v>37</v>
      </c>
      <c r="J100" t="s">
        <v>79</v>
      </c>
      <c r="K100" t="s">
        <v>1091</v>
      </c>
      <c r="L100" t="str">
        <f t="shared" si="164"/>
        <v>aus der Burg</v>
      </c>
      <c r="M100" t="str">
        <f t="shared" si="165"/>
        <v>aus der Leipzig</v>
      </c>
      <c r="N100" t="s">
        <v>329</v>
      </c>
      <c r="O100" t="s">
        <v>251</v>
      </c>
      <c r="P100" t="s">
        <v>259</v>
      </c>
      <c r="Q100" t="s">
        <v>892</v>
      </c>
      <c r="R100" t="s">
        <v>1091</v>
      </c>
      <c r="S100" t="s">
        <v>893</v>
      </c>
      <c r="U100" t="str">
        <f t="shared" si="237"/>
        <v>Schwert</v>
      </c>
      <c r="V100" t="s">
        <v>1091</v>
      </c>
      <c r="W100" t="s">
        <v>334</v>
      </c>
      <c r="Y100">
        <v>182</v>
      </c>
      <c r="Z100" t="s">
        <v>985</v>
      </c>
      <c r="AA100" t="s">
        <v>599</v>
      </c>
      <c r="AB100">
        <v>4.8499999999999996</v>
      </c>
      <c r="AC100" t="s">
        <v>599</v>
      </c>
      <c r="AD100" t="s">
        <v>599</v>
      </c>
      <c r="AE100" t="s">
        <v>332</v>
      </c>
      <c r="AF100" s="18" t="s">
        <v>1029</v>
      </c>
      <c r="AG100" t="s">
        <v>599</v>
      </c>
      <c r="AH100" t="s">
        <v>599</v>
      </c>
      <c r="AI100" s="6" t="s">
        <v>1090</v>
      </c>
      <c r="AJ100">
        <v>39</v>
      </c>
      <c r="AK100" t="s">
        <v>1066</v>
      </c>
      <c r="AL100" t="s">
        <v>599</v>
      </c>
      <c r="AM100" t="s">
        <v>599</v>
      </c>
      <c r="AN100" t="s">
        <v>599</v>
      </c>
      <c r="AO100" t="s">
        <v>599</v>
      </c>
      <c r="AP100" t="s">
        <v>599</v>
      </c>
      <c r="AQ100" s="2" t="s">
        <v>855</v>
      </c>
      <c r="AR100" t="s">
        <v>599</v>
      </c>
      <c r="AS100" t="s">
        <v>599</v>
      </c>
      <c r="AT100" s="6" t="s">
        <v>1089</v>
      </c>
      <c r="AU100" s="7" t="s">
        <v>1093</v>
      </c>
      <c r="AV100" s="7" t="s">
        <v>329</v>
      </c>
      <c r="AW100" s="20"/>
      <c r="AX100" t="str">
        <f t="shared" si="238"/>
        <v>Wer wandert aus der Burg?</v>
      </c>
      <c r="AY100" t="str">
        <f t="shared" si="239"/>
        <v>Was tat Der Professor?</v>
      </c>
      <c r="AZ100" t="str">
        <f t="shared" si="166"/>
        <v>Woher wandert Der Professor?</v>
      </c>
      <c r="BA100" t="str">
        <f t="shared" si="167"/>
        <v>Was hat Der Professor gekauft?</v>
      </c>
      <c r="BB100" t="s">
        <v>327</v>
      </c>
      <c r="BC100" t="str">
        <f t="shared" ref="BC100" si="248">AZ100</f>
        <v>Woher wandert Der Professor?</v>
      </c>
      <c r="BD100">
        <v>4</v>
      </c>
      <c r="BE100" t="str">
        <f t="shared" si="169"/>
        <v>NA</v>
      </c>
      <c r="BF100" t="str">
        <f t="shared" ref="BF100" si="249">IF(BE100="NA","NA",L100)</f>
        <v>NA</v>
      </c>
      <c r="BG100" t="str">
        <f t="shared" si="176"/>
        <v>NA</v>
      </c>
      <c r="BH100" t="s">
        <v>599</v>
      </c>
      <c r="BI100" s="1">
        <v>1</v>
      </c>
      <c r="BJ100" t="str">
        <f t="shared" si="171"/>
        <v>NA</v>
      </c>
      <c r="BK100" t="str">
        <f t="shared" si="172"/>
        <v>NA</v>
      </c>
      <c r="BL100" t="str">
        <f t="shared" si="183"/>
        <v/>
      </c>
      <c r="BM100" t="str">
        <f t="shared" si="242"/>
        <v/>
      </c>
      <c r="BN100" t="str">
        <f t="shared" si="184"/>
        <v>Woher wandert Der Professor?</v>
      </c>
      <c r="BO100" t="str">
        <f t="shared" si="243"/>
        <v>Woher wandert Der Professor?</v>
      </c>
      <c r="BP100" t="str">
        <f t="shared" si="244"/>
        <v>Was hat Der Professor gekauft?</v>
      </c>
      <c r="BQ100" t="str">
        <f t="shared" si="245"/>
        <v/>
      </c>
      <c r="BR100" t="str">
        <f t="shared" si="173"/>
        <v>Was hat Der Professor gekauft?</v>
      </c>
    </row>
    <row r="101" spans="1:70" customFormat="1" x14ac:dyDescent="0.35">
      <c r="A101">
        <v>100</v>
      </c>
      <c r="B101" t="str">
        <f t="shared" si="161"/>
        <v>Der Chiropraktiker wartet vor dem Computer Sie hat einen langwierigen Rechenprozess gestartet</v>
      </c>
      <c r="C101" t="str">
        <f t="shared" si="162"/>
        <v>Der Chiropraktiker</v>
      </c>
      <c r="D101" t="str">
        <f t="shared" si="163"/>
        <v>Die Chiropraktikerin</v>
      </c>
      <c r="E101" t="s">
        <v>664</v>
      </c>
      <c r="F101" t="s">
        <v>1091</v>
      </c>
      <c r="G101" t="s">
        <v>100</v>
      </c>
      <c r="J101" t="s">
        <v>83</v>
      </c>
      <c r="K101" t="s">
        <v>1091</v>
      </c>
      <c r="L101" t="str">
        <f t="shared" si="164"/>
        <v>vor dem Computer</v>
      </c>
      <c r="M101" t="str">
        <f t="shared" si="165"/>
        <v>vor dem Leipzig</v>
      </c>
      <c r="N101" t="s">
        <v>329</v>
      </c>
      <c r="O101" t="s">
        <v>251</v>
      </c>
      <c r="P101" t="s">
        <v>261</v>
      </c>
      <c r="Q101" t="s">
        <v>513</v>
      </c>
      <c r="R101" t="s">
        <v>1091</v>
      </c>
      <c r="S101" t="s">
        <v>344</v>
      </c>
      <c r="U101" t="str">
        <f t="shared" si="237"/>
        <v>Rechenprozess</v>
      </c>
      <c r="V101" t="s">
        <v>1091</v>
      </c>
      <c r="W101" t="s">
        <v>345</v>
      </c>
      <c r="Y101">
        <v>183</v>
      </c>
      <c r="Z101" t="s">
        <v>987</v>
      </c>
      <c r="AA101" t="s">
        <v>599</v>
      </c>
      <c r="AB101">
        <v>4.95</v>
      </c>
      <c r="AC101" t="s">
        <v>599</v>
      </c>
      <c r="AD101" t="s">
        <v>599</v>
      </c>
      <c r="AE101" t="s">
        <v>332</v>
      </c>
      <c r="AF101" s="18" t="s">
        <v>1029</v>
      </c>
      <c r="AG101" t="s">
        <v>599</v>
      </c>
      <c r="AH101" t="s">
        <v>599</v>
      </c>
      <c r="AI101" s="6" t="s">
        <v>1090</v>
      </c>
      <c r="AJ101">
        <v>40</v>
      </c>
      <c r="AK101" t="s">
        <v>1067</v>
      </c>
      <c r="AL101" t="s">
        <v>599</v>
      </c>
      <c r="AM101" t="s">
        <v>599</v>
      </c>
      <c r="AN101" t="s">
        <v>599</v>
      </c>
      <c r="AO101" t="s">
        <v>599</v>
      </c>
      <c r="AP101" t="s">
        <v>599</v>
      </c>
      <c r="AQ101" s="2" t="s">
        <v>855</v>
      </c>
      <c r="AR101" t="s">
        <v>599</v>
      </c>
      <c r="AS101" t="s">
        <v>599</v>
      </c>
      <c r="AT101" s="6" t="s">
        <v>1089</v>
      </c>
      <c r="AU101" s="7" t="s">
        <v>1093</v>
      </c>
      <c r="AV101" s="7" t="s">
        <v>329</v>
      </c>
      <c r="AW101" s="20"/>
      <c r="AX101" t="str">
        <f t="shared" si="238"/>
        <v>Wer wartet vor dem Computer?</v>
      </c>
      <c r="AY101" t="str">
        <f t="shared" si="239"/>
        <v>Was tat Der Chiropraktiker?</v>
      </c>
      <c r="AZ101" t="str">
        <f t="shared" si="166"/>
        <v>Wo wartet Der Chiropraktiker?</v>
      </c>
      <c r="BA101" t="str">
        <f t="shared" si="167"/>
        <v>Was hat Der Chiropraktiker gestartet?</v>
      </c>
      <c r="BB101" s="1" t="s">
        <v>411</v>
      </c>
      <c r="BC101" t="str">
        <f t="shared" ref="BC101" si="250">BA101</f>
        <v>Was hat Der Chiropraktiker gestartet?</v>
      </c>
      <c r="BD101">
        <v>3</v>
      </c>
      <c r="BE101" t="str">
        <f t="shared" si="169"/>
        <v>NA</v>
      </c>
      <c r="BF101" t="str">
        <f t="shared" ref="BF101" si="251">IF(BE101="NA","NA",CONCATENATE(P101," ",Q101," ",U101))</f>
        <v>NA</v>
      </c>
      <c r="BG101" t="str">
        <f t="shared" si="176"/>
        <v>NA</v>
      </c>
      <c r="BH101" t="s">
        <v>599</v>
      </c>
      <c r="BI101" s="1">
        <v>1</v>
      </c>
      <c r="BJ101" t="str">
        <f t="shared" si="171"/>
        <v>NA</v>
      </c>
      <c r="BK101" t="str">
        <f t="shared" si="172"/>
        <v>NA</v>
      </c>
      <c r="BL101" t="str">
        <f t="shared" si="183"/>
        <v>Wo wartet Der Chiropraktiker?</v>
      </c>
      <c r="BM101" t="str">
        <f t="shared" si="242"/>
        <v/>
      </c>
      <c r="BN101" t="str">
        <f t="shared" si="184"/>
        <v/>
      </c>
      <c r="BO101" t="str">
        <f t="shared" si="243"/>
        <v>Wo wartet Der Chiropraktiker?</v>
      </c>
      <c r="BP101" t="str">
        <f t="shared" si="244"/>
        <v>Was hat Der Chiropraktiker gestartet?</v>
      </c>
      <c r="BQ101" t="str">
        <f t="shared" si="245"/>
        <v/>
      </c>
      <c r="BR101" t="str">
        <f t="shared" si="173"/>
        <v>Was hat Der Chiropraktiker gestartet?</v>
      </c>
    </row>
    <row r="102" spans="1:70" customFormat="1" x14ac:dyDescent="0.35">
      <c r="A102">
        <v>101</v>
      </c>
      <c r="B102" t="str">
        <f t="shared" si="161"/>
        <v>Der Diplomat flüchtet in die Besprechung Sie hat die endlosen Streitigkeiten satt</v>
      </c>
      <c r="C102" t="str">
        <f t="shared" si="162"/>
        <v>Der Diplomat</v>
      </c>
      <c r="D102" t="str">
        <f t="shared" si="163"/>
        <v>Die Diplomatin</v>
      </c>
      <c r="E102" t="s">
        <v>14</v>
      </c>
      <c r="F102" t="s">
        <v>1091</v>
      </c>
      <c r="H102" t="s">
        <v>36</v>
      </c>
      <c r="J102" t="s">
        <v>68</v>
      </c>
      <c r="K102" t="s">
        <v>1091</v>
      </c>
      <c r="L102" t="str">
        <f t="shared" si="164"/>
        <v>in die Besprechung</v>
      </c>
      <c r="M102" t="str">
        <f t="shared" si="165"/>
        <v>in die Leipzig</v>
      </c>
      <c r="N102" t="s">
        <v>329</v>
      </c>
      <c r="O102" t="s">
        <v>251</v>
      </c>
      <c r="P102" t="s">
        <v>255</v>
      </c>
      <c r="Q102" t="s">
        <v>304</v>
      </c>
      <c r="R102" t="s">
        <v>1091</v>
      </c>
      <c r="S102" t="s">
        <v>305</v>
      </c>
      <c r="U102" t="str">
        <f t="shared" si="237"/>
        <v>Streitigkeiten</v>
      </c>
      <c r="V102" t="s">
        <v>1091</v>
      </c>
      <c r="W102" t="s">
        <v>306</v>
      </c>
      <c r="Y102">
        <v>184</v>
      </c>
      <c r="Z102" t="s">
        <v>989</v>
      </c>
      <c r="AA102" t="s">
        <v>599</v>
      </c>
      <c r="AB102">
        <v>5.05</v>
      </c>
      <c r="AC102" t="s">
        <v>599</v>
      </c>
      <c r="AD102" t="s">
        <v>599</v>
      </c>
      <c r="AE102" t="s">
        <v>332</v>
      </c>
      <c r="AF102" s="18" t="s">
        <v>1029</v>
      </c>
      <c r="AG102" t="s">
        <v>599</v>
      </c>
      <c r="AH102" t="s">
        <v>599</v>
      </c>
      <c r="AI102" s="6" t="s">
        <v>1090</v>
      </c>
      <c r="AJ102">
        <v>41</v>
      </c>
      <c r="AK102" t="s">
        <v>1068</v>
      </c>
      <c r="AL102" t="s">
        <v>599</v>
      </c>
      <c r="AM102" t="s">
        <v>599</v>
      </c>
      <c r="AN102" t="s">
        <v>599</v>
      </c>
      <c r="AO102" t="s">
        <v>599</v>
      </c>
      <c r="AP102" t="s">
        <v>599</v>
      </c>
      <c r="AQ102" s="2" t="s">
        <v>855</v>
      </c>
      <c r="AR102" t="s">
        <v>599</v>
      </c>
      <c r="AS102" t="s">
        <v>599</v>
      </c>
      <c r="AT102" s="6" t="s">
        <v>1089</v>
      </c>
      <c r="AU102" s="7" t="s">
        <v>1093</v>
      </c>
      <c r="AV102" s="7" t="s">
        <v>329</v>
      </c>
      <c r="AW102" s="20"/>
      <c r="AX102" t="str">
        <f t="shared" si="238"/>
        <v>Wer flüchtet in die Besprechung?</v>
      </c>
      <c r="AY102" t="str">
        <f t="shared" si="239"/>
        <v>Was tat Der Diplomat?</v>
      </c>
      <c r="AZ102" t="str">
        <f t="shared" si="166"/>
        <v>Wohin flüchtet Der Diplomat?</v>
      </c>
      <c r="BA102" t="str">
        <f t="shared" si="167"/>
        <v>Was hat Der Diplomat satt?</v>
      </c>
      <c r="BB102" t="s">
        <v>287</v>
      </c>
      <c r="BC102" t="str">
        <f t="shared" ref="BC102" si="252">AX102</f>
        <v>Wer flüchtet in die Besprechung?</v>
      </c>
      <c r="BD102">
        <v>1</v>
      </c>
      <c r="BE102" t="str">
        <f t="shared" si="169"/>
        <v>Wer flüchtet in die Besprechung?</v>
      </c>
      <c r="BF102" t="str">
        <f t="shared" ref="BF102" si="253">IF(BE102="NA","NA",C102)</f>
        <v>Der Diplomat</v>
      </c>
      <c r="BG102" t="str">
        <f t="shared" si="176"/>
        <v>Der Diplomat</v>
      </c>
      <c r="BH102" t="str">
        <f>D102</f>
        <v>Die Diplomatin</v>
      </c>
      <c r="BI102" s="1">
        <v>1</v>
      </c>
      <c r="BJ102" t="str">
        <f t="shared" si="171"/>
        <v>Der Diplomat</v>
      </c>
      <c r="BK102" t="str">
        <f t="shared" si="172"/>
        <v>Die Diplomatin</v>
      </c>
      <c r="BL102" t="str">
        <f t="shared" si="183"/>
        <v/>
      </c>
      <c r="BM102" t="str">
        <f t="shared" si="242"/>
        <v>Wohin flüchtet Der Diplomat?</v>
      </c>
      <c r="BN102" t="str">
        <f t="shared" si="184"/>
        <v/>
      </c>
      <c r="BO102" t="str">
        <f t="shared" si="243"/>
        <v>Wohin flüchtet Der Diplomat?</v>
      </c>
      <c r="BP102" t="str">
        <f t="shared" si="244"/>
        <v>Was hat Der Diplomat satt?</v>
      </c>
      <c r="BQ102" t="str">
        <f t="shared" si="245"/>
        <v/>
      </c>
      <c r="BR102" t="str">
        <f t="shared" si="173"/>
        <v>Was hat Der Diplomat satt?</v>
      </c>
    </row>
    <row r="103" spans="1:70" customFormat="1" x14ac:dyDescent="0.35">
      <c r="A103">
        <v>102</v>
      </c>
      <c r="B103" t="str">
        <f t="shared" si="161"/>
        <v>Der Schuldirektor flieht in die Bibliothek Sie möchte die lauten Kollegen nicht hören</v>
      </c>
      <c r="C103" t="str">
        <f t="shared" si="162"/>
        <v>Der Schuldirektor</v>
      </c>
      <c r="D103" t="str">
        <f t="shared" si="163"/>
        <v>Die Schuldirektorin</v>
      </c>
      <c r="E103" t="s">
        <v>12</v>
      </c>
      <c r="F103" t="s">
        <v>1091</v>
      </c>
      <c r="H103" t="s">
        <v>36</v>
      </c>
      <c r="J103" t="s">
        <v>71</v>
      </c>
      <c r="K103" t="s">
        <v>1091</v>
      </c>
      <c r="L103" t="str">
        <f t="shared" si="164"/>
        <v>in die Bibliothek</v>
      </c>
      <c r="M103" t="str">
        <f t="shared" si="165"/>
        <v>in die Leipzig</v>
      </c>
      <c r="N103" t="s">
        <v>329</v>
      </c>
      <c r="O103" t="s">
        <v>271</v>
      </c>
      <c r="P103" t="s">
        <v>255</v>
      </c>
      <c r="Q103" t="s">
        <v>310</v>
      </c>
      <c r="R103" t="s">
        <v>1091</v>
      </c>
      <c r="T103" t="s">
        <v>311</v>
      </c>
      <c r="U103" t="str">
        <f t="shared" si="237"/>
        <v>Kollegen</v>
      </c>
      <c r="V103" t="s">
        <v>1091</v>
      </c>
      <c r="W103" t="s">
        <v>312</v>
      </c>
      <c r="Y103">
        <v>185</v>
      </c>
      <c r="Z103" t="s">
        <v>991</v>
      </c>
      <c r="AA103" t="s">
        <v>599</v>
      </c>
      <c r="AB103">
        <v>5.15</v>
      </c>
      <c r="AC103" t="s">
        <v>599</v>
      </c>
      <c r="AD103" t="s">
        <v>599</v>
      </c>
      <c r="AE103" t="s">
        <v>332</v>
      </c>
      <c r="AF103" s="18" t="s">
        <v>1029</v>
      </c>
      <c r="AG103" t="s">
        <v>599</v>
      </c>
      <c r="AH103" t="s">
        <v>599</v>
      </c>
      <c r="AI103" s="6" t="s">
        <v>1090</v>
      </c>
      <c r="AJ103">
        <v>42</v>
      </c>
      <c r="AK103" t="s">
        <v>1069</v>
      </c>
      <c r="AL103" t="s">
        <v>599</v>
      </c>
      <c r="AM103" t="s">
        <v>599</v>
      </c>
      <c r="AN103" t="s">
        <v>599</v>
      </c>
      <c r="AO103" t="s">
        <v>599</v>
      </c>
      <c r="AP103" t="s">
        <v>599</v>
      </c>
      <c r="AQ103" s="2" t="s">
        <v>855</v>
      </c>
      <c r="AR103" t="s">
        <v>599</v>
      </c>
      <c r="AS103" t="s">
        <v>599</v>
      </c>
      <c r="AT103" s="6" t="s">
        <v>1089</v>
      </c>
      <c r="AU103" s="7" t="s">
        <v>1093</v>
      </c>
      <c r="AV103" s="7" t="s">
        <v>329</v>
      </c>
      <c r="AW103" s="20"/>
      <c r="AX103" t="str">
        <f t="shared" si="238"/>
        <v>Wer flieht in die Bibliothek?</v>
      </c>
      <c r="AY103" t="str">
        <f t="shared" si="239"/>
        <v>Was tat Der Schuldirektor?</v>
      </c>
      <c r="AZ103" t="str">
        <f t="shared" si="166"/>
        <v>Wohin flieht Der Schuldirektor?</v>
      </c>
      <c r="BA103" t="str">
        <f t="shared" si="167"/>
        <v>Wen möchte Der Schuldirektor nicht hören?</v>
      </c>
      <c r="BB103" t="s">
        <v>288</v>
      </c>
      <c r="BC103" t="str">
        <f t="shared" ref="BC103" si="254">AY103</f>
        <v>Was tat Der Schuldirektor?</v>
      </c>
      <c r="BD103">
        <v>1</v>
      </c>
      <c r="BE103" t="str">
        <f t="shared" si="169"/>
        <v>Was tat Der Schuldirektor?</v>
      </c>
      <c r="BF103" t="str">
        <f t="shared" ref="BF103" si="255">IF(BE103="NA","NA",E103)</f>
        <v>flieht</v>
      </c>
      <c r="BG103" t="s">
        <v>1135</v>
      </c>
      <c r="BH103" t="s">
        <v>1136</v>
      </c>
      <c r="BI103" s="1">
        <v>0</v>
      </c>
      <c r="BJ103" t="str">
        <f t="shared" si="171"/>
        <v>laufen</v>
      </c>
      <c r="BK103" t="str">
        <f t="shared" si="172"/>
        <v>fliehen</v>
      </c>
      <c r="BL103" t="str">
        <f t="shared" ref="BL103:BL131" si="256">IF(G103="","",CONCATENATE(G$1," ",E103," ",C103,"?"))</f>
        <v/>
      </c>
      <c r="BM103" t="str">
        <f t="shared" si="242"/>
        <v>Wohin flieht Der Schuldirektor?</v>
      </c>
      <c r="BN103" t="str">
        <f t="shared" ref="BN103:BN131" si="257">IF(I103="","",CONCATENATE(I$1," ",E103," ",C103,"?"))</f>
        <v/>
      </c>
      <c r="BO103" t="str">
        <f t="shared" si="243"/>
        <v>Wohin flieht Der Schuldirektor?</v>
      </c>
      <c r="BP103" t="str">
        <f t="shared" si="244"/>
        <v/>
      </c>
      <c r="BQ103" t="str">
        <f t="shared" si="245"/>
        <v>Wen möchte Der Schuldirektor nicht hören?</v>
      </c>
      <c r="BR103" t="str">
        <f t="shared" si="173"/>
        <v>Wen möchte Der Schuldirektor nicht hören?</v>
      </c>
    </row>
    <row r="104" spans="1:70" customFormat="1" x14ac:dyDescent="0.35">
      <c r="A104">
        <v>103</v>
      </c>
      <c r="B104" t="str">
        <f t="shared" si="161"/>
        <v>Der Zahnarzt steht vor LIDL Sie muss die wertvollen Pfandflaschen wegbringen</v>
      </c>
      <c r="C104" t="str">
        <f t="shared" si="162"/>
        <v>Der Zahnarzt</v>
      </c>
      <c r="D104" t="str">
        <f t="shared" si="163"/>
        <v>Die Zahnärztin</v>
      </c>
      <c r="E104" t="s">
        <v>700</v>
      </c>
      <c r="F104" t="s">
        <v>1091</v>
      </c>
      <c r="G104" t="s">
        <v>749</v>
      </c>
      <c r="J104" t="s">
        <v>159</v>
      </c>
      <c r="K104" t="s">
        <v>1091</v>
      </c>
      <c r="L104" t="str">
        <f t="shared" si="164"/>
        <v>vor LIDL</v>
      </c>
      <c r="M104" t="str">
        <f t="shared" si="165"/>
        <v>vor Leipzig</v>
      </c>
      <c r="N104" t="s">
        <v>329</v>
      </c>
      <c r="O104" t="s">
        <v>291</v>
      </c>
      <c r="P104" t="s">
        <v>255</v>
      </c>
      <c r="Q104" t="s">
        <v>750</v>
      </c>
      <c r="R104" t="s">
        <v>1091</v>
      </c>
      <c r="S104" t="s">
        <v>751</v>
      </c>
      <c r="U104" t="str">
        <f t="shared" si="237"/>
        <v>Pfandflaschen</v>
      </c>
      <c r="V104" t="s">
        <v>1091</v>
      </c>
      <c r="W104" t="s">
        <v>752</v>
      </c>
      <c r="Y104">
        <v>186</v>
      </c>
      <c r="Z104" t="s">
        <v>993</v>
      </c>
      <c r="AA104" t="s">
        <v>599</v>
      </c>
      <c r="AB104">
        <v>5.2750000000000004</v>
      </c>
      <c r="AC104" t="s">
        <v>599</v>
      </c>
      <c r="AD104" t="s">
        <v>599</v>
      </c>
      <c r="AE104" t="s">
        <v>332</v>
      </c>
      <c r="AF104" s="18" t="s">
        <v>1029</v>
      </c>
      <c r="AG104" t="s">
        <v>599</v>
      </c>
      <c r="AH104" t="s">
        <v>599</v>
      </c>
      <c r="AI104" s="6" t="s">
        <v>1090</v>
      </c>
      <c r="AJ104">
        <v>43</v>
      </c>
      <c r="AK104" t="s">
        <v>1102</v>
      </c>
      <c r="AL104" t="s">
        <v>599</v>
      </c>
      <c r="AM104" t="s">
        <v>599</v>
      </c>
      <c r="AN104" t="s">
        <v>599</v>
      </c>
      <c r="AO104" t="s">
        <v>599</v>
      </c>
      <c r="AP104" t="s">
        <v>599</v>
      </c>
      <c r="AQ104" s="2" t="s">
        <v>855</v>
      </c>
      <c r="AR104" t="s">
        <v>599</v>
      </c>
      <c r="AS104" t="s">
        <v>599</v>
      </c>
      <c r="AT104" s="6" t="s">
        <v>1089</v>
      </c>
      <c r="AU104" s="7" t="s">
        <v>1093</v>
      </c>
      <c r="AV104" s="7" t="s">
        <v>329</v>
      </c>
      <c r="AW104" s="20"/>
      <c r="AX104" t="str">
        <f t="shared" si="238"/>
        <v>Wer steht vor LIDL?</v>
      </c>
      <c r="AY104" t="str">
        <f t="shared" si="239"/>
        <v>Was tat Der Zahnarzt?</v>
      </c>
      <c r="AZ104" t="str">
        <f t="shared" si="166"/>
        <v>Wo steht Der Zahnarzt?</v>
      </c>
      <c r="BA104" t="str">
        <f t="shared" si="167"/>
        <v>Was muss Der Zahnarzt wegbringen?</v>
      </c>
      <c r="BB104" t="s">
        <v>327</v>
      </c>
      <c r="BC104" t="str">
        <f t="shared" ref="BC104" si="258">AZ104</f>
        <v>Wo steht Der Zahnarzt?</v>
      </c>
      <c r="BD104">
        <v>3</v>
      </c>
      <c r="BE104" t="str">
        <f t="shared" si="169"/>
        <v>NA</v>
      </c>
      <c r="BF104" t="str">
        <f t="shared" ref="BF104" si="259">IF(BE104="NA","NA",L104)</f>
        <v>NA</v>
      </c>
      <c r="BG104" t="str">
        <f t="shared" si="176"/>
        <v>NA</v>
      </c>
      <c r="BH104" t="s">
        <v>599</v>
      </c>
      <c r="BI104" s="1">
        <v>1</v>
      </c>
      <c r="BJ104" t="str">
        <f t="shared" si="171"/>
        <v>NA</v>
      </c>
      <c r="BK104" t="str">
        <f t="shared" si="172"/>
        <v>NA</v>
      </c>
      <c r="BL104" t="str">
        <f t="shared" si="256"/>
        <v>Wo steht Der Zahnarzt?</v>
      </c>
      <c r="BM104" t="str">
        <f t="shared" si="242"/>
        <v/>
      </c>
      <c r="BN104" t="str">
        <f t="shared" si="257"/>
        <v/>
      </c>
      <c r="BO104" t="str">
        <f t="shared" si="243"/>
        <v>Wo steht Der Zahnarzt?</v>
      </c>
      <c r="BP104" t="str">
        <f t="shared" si="244"/>
        <v>Was muss Der Zahnarzt wegbringen?</v>
      </c>
      <c r="BQ104" t="str">
        <f t="shared" si="245"/>
        <v/>
      </c>
      <c r="BR104" t="str">
        <f t="shared" si="173"/>
        <v>Was muss Der Zahnarzt wegbringen?</v>
      </c>
    </row>
    <row r="105" spans="1:70" customFormat="1" x14ac:dyDescent="0.35">
      <c r="A105">
        <v>104</v>
      </c>
      <c r="B105" t="str">
        <f t="shared" si="161"/>
        <v>Der Architekt tanzt in der Disko Sie ist der absolute Mittelpunkt des Abends</v>
      </c>
      <c r="C105" t="str">
        <f t="shared" si="162"/>
        <v>Der Architekt</v>
      </c>
      <c r="D105" t="str">
        <f t="shared" si="163"/>
        <v>Die Architektin</v>
      </c>
      <c r="E105" t="s">
        <v>23</v>
      </c>
      <c r="F105" t="s">
        <v>1091</v>
      </c>
      <c r="G105" t="s">
        <v>35</v>
      </c>
      <c r="J105" t="s">
        <v>86</v>
      </c>
      <c r="K105" t="s">
        <v>1091</v>
      </c>
      <c r="L105" t="str">
        <f t="shared" si="164"/>
        <v>in der Disko</v>
      </c>
      <c r="M105" t="str">
        <f t="shared" si="165"/>
        <v>in der Leipzig</v>
      </c>
      <c r="N105" t="s">
        <v>329</v>
      </c>
      <c r="O105" t="s">
        <v>257</v>
      </c>
      <c r="P105" t="s">
        <v>351</v>
      </c>
      <c r="Q105" t="s">
        <v>516</v>
      </c>
      <c r="R105" t="s">
        <v>1091</v>
      </c>
      <c r="S105" t="s">
        <v>352</v>
      </c>
      <c r="U105" t="str">
        <f t="shared" si="237"/>
        <v>Mittelpunkt</v>
      </c>
      <c r="V105" t="s">
        <v>1091</v>
      </c>
      <c r="W105" t="s">
        <v>353</v>
      </c>
      <c r="Y105">
        <v>187</v>
      </c>
      <c r="Z105" t="s">
        <v>995</v>
      </c>
      <c r="AA105" t="s">
        <v>599</v>
      </c>
      <c r="AB105">
        <v>5.3250000000000002</v>
      </c>
      <c r="AC105" t="s">
        <v>599</v>
      </c>
      <c r="AD105" t="s">
        <v>599</v>
      </c>
      <c r="AE105" t="s">
        <v>332</v>
      </c>
      <c r="AF105" s="18" t="s">
        <v>1029</v>
      </c>
      <c r="AG105" t="s">
        <v>599</v>
      </c>
      <c r="AH105" t="s">
        <v>599</v>
      </c>
      <c r="AI105" s="6" t="s">
        <v>1090</v>
      </c>
      <c r="AJ105">
        <v>44</v>
      </c>
      <c r="AK105" t="s">
        <v>1071</v>
      </c>
      <c r="AL105" t="s">
        <v>599</v>
      </c>
      <c r="AM105" t="s">
        <v>599</v>
      </c>
      <c r="AN105" t="s">
        <v>599</v>
      </c>
      <c r="AO105" t="s">
        <v>599</v>
      </c>
      <c r="AP105" t="s">
        <v>599</v>
      </c>
      <c r="AQ105" s="2" t="s">
        <v>855</v>
      </c>
      <c r="AR105" t="s">
        <v>599</v>
      </c>
      <c r="AS105" t="s">
        <v>599</v>
      </c>
      <c r="AT105" s="6" t="s">
        <v>1089</v>
      </c>
      <c r="AU105" s="7" t="s">
        <v>1093</v>
      </c>
      <c r="AV105" s="7" t="s">
        <v>329</v>
      </c>
      <c r="AW105" s="20"/>
      <c r="AX105" t="str">
        <f t="shared" si="238"/>
        <v>Wer tanzt in der Disko?</v>
      </c>
      <c r="AY105" t="str">
        <f t="shared" si="239"/>
        <v>Was tat Der Architekt?</v>
      </c>
      <c r="AZ105" t="str">
        <f t="shared" si="166"/>
        <v>Wo tanzt Der Architekt?</v>
      </c>
      <c r="BA105" t="str">
        <f t="shared" si="167"/>
        <v>Was ist Der Architekt des Abends?</v>
      </c>
      <c r="BB105" s="1" t="s">
        <v>411</v>
      </c>
      <c r="BC105" t="str">
        <f t="shared" ref="BC105" si="260">BA105</f>
        <v>Was ist Der Architekt des Abends?</v>
      </c>
      <c r="BD105">
        <v>4</v>
      </c>
      <c r="BE105" t="str">
        <f t="shared" si="169"/>
        <v>NA</v>
      </c>
      <c r="BF105" t="str">
        <f t="shared" ref="BF105" si="261">IF(BE105="NA","NA",CONCATENATE(P105," ",Q105," ",U105))</f>
        <v>NA</v>
      </c>
      <c r="BG105" t="str">
        <f t="shared" si="176"/>
        <v>NA</v>
      </c>
      <c r="BH105" t="s">
        <v>599</v>
      </c>
      <c r="BI105" s="1">
        <v>1</v>
      </c>
      <c r="BJ105" t="str">
        <f t="shared" si="171"/>
        <v>NA</v>
      </c>
      <c r="BK105" t="str">
        <f t="shared" si="172"/>
        <v>NA</v>
      </c>
      <c r="BL105" t="str">
        <f t="shared" si="256"/>
        <v>Wo tanzt Der Architekt?</v>
      </c>
      <c r="BM105" t="str">
        <f t="shared" si="242"/>
        <v/>
      </c>
      <c r="BN105" t="str">
        <f t="shared" si="257"/>
        <v/>
      </c>
      <c r="BO105" t="str">
        <f t="shared" si="243"/>
        <v>Wo tanzt Der Architekt?</v>
      </c>
      <c r="BP105" t="str">
        <f t="shared" si="244"/>
        <v>Was ist Der Architekt des Abends?</v>
      </c>
      <c r="BQ105" t="str">
        <f t="shared" si="245"/>
        <v/>
      </c>
      <c r="BR105" t="str">
        <f t="shared" si="173"/>
        <v>Was ist Der Architekt des Abends?</v>
      </c>
    </row>
    <row r="106" spans="1:70" customFormat="1" x14ac:dyDescent="0.35">
      <c r="A106">
        <v>105</v>
      </c>
      <c r="B106" t="str">
        <f t="shared" si="161"/>
        <v>Der Politiker fällt vom Schemel Sie hat die ansträngende Beschäftigung unterschätzt</v>
      </c>
      <c r="C106" t="str">
        <f t="shared" si="162"/>
        <v>Der Politiker</v>
      </c>
      <c r="D106" t="str">
        <f t="shared" si="163"/>
        <v>Die Politikerin</v>
      </c>
      <c r="E106" t="s">
        <v>10</v>
      </c>
      <c r="F106" t="s">
        <v>1091</v>
      </c>
      <c r="I106" t="s">
        <v>31</v>
      </c>
      <c r="J106" t="s">
        <v>196</v>
      </c>
      <c r="K106" t="s">
        <v>1091</v>
      </c>
      <c r="L106" t="str">
        <f t="shared" si="164"/>
        <v>vom Schemel</v>
      </c>
      <c r="M106" t="str">
        <f t="shared" si="165"/>
        <v>vom Leipzig</v>
      </c>
      <c r="N106" t="s">
        <v>329</v>
      </c>
      <c r="O106" t="s">
        <v>251</v>
      </c>
      <c r="P106" t="s">
        <v>255</v>
      </c>
      <c r="Q106" t="s">
        <v>704</v>
      </c>
      <c r="R106" t="s">
        <v>1091</v>
      </c>
      <c r="S106" t="s">
        <v>705</v>
      </c>
      <c r="U106" t="str">
        <f t="shared" si="237"/>
        <v>Beschäftigung</v>
      </c>
      <c r="V106" t="s">
        <v>1091</v>
      </c>
      <c r="W106" t="s">
        <v>402</v>
      </c>
      <c r="Y106">
        <v>188</v>
      </c>
      <c r="Z106" t="s">
        <v>997</v>
      </c>
      <c r="AA106" t="s">
        <v>599</v>
      </c>
      <c r="AB106">
        <v>5.45</v>
      </c>
      <c r="AC106" t="s">
        <v>599</v>
      </c>
      <c r="AD106" t="s">
        <v>599</v>
      </c>
      <c r="AE106" t="s">
        <v>332</v>
      </c>
      <c r="AF106" s="18" t="s">
        <v>1029</v>
      </c>
      <c r="AG106" t="s">
        <v>599</v>
      </c>
      <c r="AH106" t="s">
        <v>599</v>
      </c>
      <c r="AI106" s="6" t="s">
        <v>1090</v>
      </c>
      <c r="AJ106">
        <v>45</v>
      </c>
      <c r="AK106" t="s">
        <v>1072</v>
      </c>
      <c r="AL106" t="s">
        <v>599</v>
      </c>
      <c r="AM106" t="s">
        <v>599</v>
      </c>
      <c r="AN106" t="s">
        <v>599</v>
      </c>
      <c r="AO106" t="s">
        <v>599</v>
      </c>
      <c r="AP106" t="s">
        <v>599</v>
      </c>
      <c r="AQ106" s="2" t="s">
        <v>855</v>
      </c>
      <c r="AR106" t="s">
        <v>599</v>
      </c>
      <c r="AS106" t="s">
        <v>599</v>
      </c>
      <c r="AT106" s="6" t="s">
        <v>1089</v>
      </c>
      <c r="AU106" s="7" t="s">
        <v>1093</v>
      </c>
      <c r="AV106" s="7" t="s">
        <v>329</v>
      </c>
      <c r="AW106" s="20"/>
      <c r="AX106" t="str">
        <f t="shared" si="238"/>
        <v>Wer fällt vom Schemel?</v>
      </c>
      <c r="AY106" t="str">
        <f t="shared" si="239"/>
        <v>Was tat Der Politiker?</v>
      </c>
      <c r="AZ106" t="str">
        <f t="shared" si="166"/>
        <v>Woher fällt Der Politiker?</v>
      </c>
      <c r="BA106" t="str">
        <f t="shared" si="167"/>
        <v>Was hat Der Politiker unterschätzt?</v>
      </c>
      <c r="BB106" t="s">
        <v>287</v>
      </c>
      <c r="BC106" t="str">
        <f t="shared" ref="BC106" si="262">AX106</f>
        <v>Wer fällt vom Schemel?</v>
      </c>
      <c r="BD106">
        <v>2</v>
      </c>
      <c r="BE106" t="str">
        <f t="shared" si="169"/>
        <v>NA</v>
      </c>
      <c r="BF106" t="str">
        <f t="shared" ref="BF106" si="263">IF(BE106="NA","NA",C106)</f>
        <v>NA</v>
      </c>
      <c r="BG106" t="str">
        <f t="shared" si="176"/>
        <v>NA</v>
      </c>
      <c r="BH106" t="s">
        <v>599</v>
      </c>
      <c r="BI106" s="1">
        <v>0</v>
      </c>
      <c r="BJ106" t="str">
        <f t="shared" si="171"/>
        <v>NA</v>
      </c>
      <c r="BK106" t="str">
        <f t="shared" si="172"/>
        <v>NA</v>
      </c>
      <c r="BL106" t="str">
        <f t="shared" si="256"/>
        <v/>
      </c>
      <c r="BM106" t="str">
        <f t="shared" si="242"/>
        <v/>
      </c>
      <c r="BN106" t="str">
        <f t="shared" si="257"/>
        <v>Woher fällt Der Politiker?</v>
      </c>
      <c r="BO106" t="str">
        <f t="shared" si="243"/>
        <v>Woher fällt Der Politiker?</v>
      </c>
      <c r="BP106" t="str">
        <f t="shared" si="244"/>
        <v>Was hat Der Politiker unterschätzt?</v>
      </c>
      <c r="BQ106" t="str">
        <f t="shared" si="245"/>
        <v/>
      </c>
      <c r="BR106" t="str">
        <f t="shared" si="173"/>
        <v>Was hat Der Politiker unterschätzt?</v>
      </c>
    </row>
    <row r="107" spans="1:70" customFormat="1" x14ac:dyDescent="0.35">
      <c r="A107">
        <v>106</v>
      </c>
      <c r="B107" t="str">
        <f t="shared" si="161"/>
        <v>Der Bestattungsunternehmer eilt auf den Landsitz Sie hat den harten Corona-Maßnahmen vernommen</v>
      </c>
      <c r="C107" t="str">
        <f t="shared" si="162"/>
        <v>Der Bestattungsunternehmer</v>
      </c>
      <c r="D107" t="str">
        <f t="shared" si="163"/>
        <v>Die Bestattungsunternehmerin</v>
      </c>
      <c r="E107" t="s">
        <v>7</v>
      </c>
      <c r="F107" t="s">
        <v>1091</v>
      </c>
      <c r="H107" t="s">
        <v>34</v>
      </c>
      <c r="J107" t="s">
        <v>154</v>
      </c>
      <c r="K107" t="s">
        <v>1091</v>
      </c>
      <c r="L107" t="str">
        <f t="shared" si="164"/>
        <v>auf den Landsitz</v>
      </c>
      <c r="M107" t="str">
        <f t="shared" si="165"/>
        <v>auf den Leipzig</v>
      </c>
      <c r="N107" t="s">
        <v>329</v>
      </c>
      <c r="O107" t="s">
        <v>251</v>
      </c>
      <c r="P107" t="s">
        <v>256</v>
      </c>
      <c r="Q107" t="s">
        <v>701</v>
      </c>
      <c r="R107" t="s">
        <v>1091</v>
      </c>
      <c r="S107" t="s">
        <v>702</v>
      </c>
      <c r="U107" t="str">
        <f t="shared" si="237"/>
        <v>Corona-Maßnahmen</v>
      </c>
      <c r="V107" t="s">
        <v>1091</v>
      </c>
      <c r="W107" t="s">
        <v>703</v>
      </c>
      <c r="Y107">
        <v>189</v>
      </c>
      <c r="Z107" t="s">
        <v>999</v>
      </c>
      <c r="AA107" t="s">
        <v>599</v>
      </c>
      <c r="AB107">
        <v>5.55</v>
      </c>
      <c r="AC107" t="s">
        <v>599</v>
      </c>
      <c r="AD107" t="s">
        <v>599</v>
      </c>
      <c r="AE107" t="s">
        <v>332</v>
      </c>
      <c r="AF107" s="18" t="s">
        <v>1029</v>
      </c>
      <c r="AG107" t="s">
        <v>599</v>
      </c>
      <c r="AH107" t="s">
        <v>599</v>
      </c>
      <c r="AI107" s="6" t="s">
        <v>1090</v>
      </c>
      <c r="AJ107">
        <v>46</v>
      </c>
      <c r="AK107" t="s">
        <v>1073</v>
      </c>
      <c r="AL107" t="s">
        <v>599</v>
      </c>
      <c r="AM107" t="s">
        <v>599</v>
      </c>
      <c r="AN107" t="s">
        <v>599</v>
      </c>
      <c r="AO107" t="s">
        <v>599</v>
      </c>
      <c r="AP107" t="s">
        <v>599</v>
      </c>
      <c r="AQ107" s="2" t="s">
        <v>855</v>
      </c>
      <c r="AR107" t="s">
        <v>599</v>
      </c>
      <c r="AS107" t="s">
        <v>599</v>
      </c>
      <c r="AT107" s="6" t="s">
        <v>1089</v>
      </c>
      <c r="AU107" s="7" t="s">
        <v>1093</v>
      </c>
      <c r="AV107" s="7" t="s">
        <v>329</v>
      </c>
      <c r="AW107" s="20"/>
      <c r="AX107" t="str">
        <f t="shared" si="238"/>
        <v>Wer eilt auf den Landsitz?</v>
      </c>
      <c r="AY107" t="str">
        <f t="shared" si="239"/>
        <v>Was tat Der Bestattungsunternehmer?</v>
      </c>
      <c r="AZ107" t="str">
        <f t="shared" si="166"/>
        <v>Wohin eilt Der Bestattungsunternehmer?</v>
      </c>
      <c r="BA107" t="str">
        <f t="shared" si="167"/>
        <v>Was hat Der Bestattungsunternehmer vernommen?</v>
      </c>
      <c r="BB107" t="s">
        <v>288</v>
      </c>
      <c r="BC107" t="str">
        <f t="shared" ref="BC107" si="264">AY107</f>
        <v>Was tat Der Bestattungsunternehmer?</v>
      </c>
      <c r="BD107">
        <v>1</v>
      </c>
      <c r="BE107" t="str">
        <f t="shared" si="169"/>
        <v>Was tat Der Bestattungsunternehmer?</v>
      </c>
      <c r="BF107" t="str">
        <f t="shared" ref="BF107" si="265">IF(BE107="NA","NA",E107)</f>
        <v>eilt</v>
      </c>
      <c r="BG107" t="s">
        <v>1137</v>
      </c>
      <c r="BH107" t="s">
        <v>1138</v>
      </c>
      <c r="BI107" s="1">
        <v>1</v>
      </c>
      <c r="BJ107" t="str">
        <f t="shared" si="171"/>
        <v>eilen</v>
      </c>
      <c r="BK107" t="str">
        <f t="shared" si="172"/>
        <v>beeilen</v>
      </c>
      <c r="BL107" t="str">
        <f t="shared" si="256"/>
        <v/>
      </c>
      <c r="BM107" t="str">
        <f t="shared" si="242"/>
        <v>Wohin eilt Der Bestattungsunternehmer?</v>
      </c>
      <c r="BN107" t="str">
        <f t="shared" si="257"/>
        <v/>
      </c>
      <c r="BO107" t="str">
        <f t="shared" si="243"/>
        <v>Wohin eilt Der Bestattungsunternehmer?</v>
      </c>
      <c r="BP107" t="str">
        <f t="shared" si="244"/>
        <v>Was hat Der Bestattungsunternehmer vernommen?</v>
      </c>
      <c r="BQ107" t="str">
        <f t="shared" si="245"/>
        <v/>
      </c>
      <c r="BR107" t="str">
        <f t="shared" si="173"/>
        <v>Was hat Der Bestattungsunternehmer vernommen?</v>
      </c>
    </row>
    <row r="108" spans="1:70" customFormat="1" x14ac:dyDescent="0.35">
      <c r="A108">
        <v>107</v>
      </c>
      <c r="B108" t="str">
        <f t="shared" si="161"/>
        <v>Der Förster spaziert in die Druckerei Sie möchte die unschönen Passbilder abholen</v>
      </c>
      <c r="C108" t="str">
        <f t="shared" si="162"/>
        <v>Der Förster</v>
      </c>
      <c r="D108" t="str">
        <f t="shared" si="163"/>
        <v>Die Försterin</v>
      </c>
      <c r="E108" t="s">
        <v>511</v>
      </c>
      <c r="F108" t="s">
        <v>1091</v>
      </c>
      <c r="H108" t="s">
        <v>36</v>
      </c>
      <c r="J108" t="s">
        <v>87</v>
      </c>
      <c r="K108" t="s">
        <v>1091</v>
      </c>
      <c r="L108" t="str">
        <f t="shared" si="164"/>
        <v>in die Druckerei</v>
      </c>
      <c r="M108" t="str">
        <f t="shared" si="165"/>
        <v>in die Leipzig</v>
      </c>
      <c r="N108" t="s">
        <v>329</v>
      </c>
      <c r="O108" t="s">
        <v>271</v>
      </c>
      <c r="P108" t="s">
        <v>255</v>
      </c>
      <c r="Q108" t="s">
        <v>508</v>
      </c>
      <c r="R108" t="s">
        <v>1091</v>
      </c>
      <c r="S108" t="s">
        <v>509</v>
      </c>
      <c r="U108" t="str">
        <f t="shared" si="237"/>
        <v>Passbilder</v>
      </c>
      <c r="V108" t="s">
        <v>1091</v>
      </c>
      <c r="W108" t="s">
        <v>361</v>
      </c>
      <c r="Y108">
        <v>190</v>
      </c>
      <c r="Z108" t="s">
        <v>1001</v>
      </c>
      <c r="AA108" t="s">
        <v>599</v>
      </c>
      <c r="AB108">
        <v>5.625</v>
      </c>
      <c r="AC108" t="s">
        <v>599</v>
      </c>
      <c r="AD108" t="s">
        <v>599</v>
      </c>
      <c r="AE108" t="s">
        <v>332</v>
      </c>
      <c r="AF108" s="18" t="s">
        <v>1029</v>
      </c>
      <c r="AG108" t="s">
        <v>599</v>
      </c>
      <c r="AH108" t="s">
        <v>599</v>
      </c>
      <c r="AI108" s="6" t="s">
        <v>1090</v>
      </c>
      <c r="AJ108">
        <v>47</v>
      </c>
      <c r="AK108" t="s">
        <v>1074</v>
      </c>
      <c r="AL108" t="s">
        <v>599</v>
      </c>
      <c r="AM108" t="s">
        <v>599</v>
      </c>
      <c r="AN108" t="s">
        <v>599</v>
      </c>
      <c r="AO108" t="s">
        <v>599</v>
      </c>
      <c r="AP108" t="s">
        <v>599</v>
      </c>
      <c r="AQ108" s="2" t="s">
        <v>855</v>
      </c>
      <c r="AR108" t="s">
        <v>599</v>
      </c>
      <c r="AS108" t="s">
        <v>599</v>
      </c>
      <c r="AT108" s="6" t="s">
        <v>1089</v>
      </c>
      <c r="AU108" s="7" t="s">
        <v>1093</v>
      </c>
      <c r="AV108" s="7" t="s">
        <v>329</v>
      </c>
      <c r="AW108" s="20"/>
      <c r="AX108" t="str">
        <f t="shared" si="238"/>
        <v>Wer spaziert in die Druckerei?</v>
      </c>
      <c r="AY108" t="str">
        <f t="shared" si="239"/>
        <v>Was tat Der Förster?</v>
      </c>
      <c r="AZ108" t="str">
        <f t="shared" si="166"/>
        <v>Wohin spaziert Der Förster?</v>
      </c>
      <c r="BA108" t="str">
        <f t="shared" si="167"/>
        <v>Was möchte Der Förster abholen?</v>
      </c>
      <c r="BB108" t="s">
        <v>327</v>
      </c>
      <c r="BC108" t="str">
        <f t="shared" ref="BC108" si="266">AZ108</f>
        <v>Wohin spaziert Der Förster?</v>
      </c>
      <c r="BD108">
        <v>2</v>
      </c>
      <c r="BE108" t="str">
        <f t="shared" si="169"/>
        <v>NA</v>
      </c>
      <c r="BF108" t="str">
        <f t="shared" ref="BF108" si="267">IF(BE108="NA","NA",L108)</f>
        <v>NA</v>
      </c>
      <c r="BG108" t="str">
        <f t="shared" si="176"/>
        <v>NA</v>
      </c>
      <c r="BH108" t="s">
        <v>599</v>
      </c>
      <c r="BI108" s="1">
        <v>1</v>
      </c>
      <c r="BJ108" t="str">
        <f t="shared" si="171"/>
        <v>NA</v>
      </c>
      <c r="BK108" t="str">
        <f t="shared" si="172"/>
        <v>NA</v>
      </c>
      <c r="BL108" t="str">
        <f t="shared" si="256"/>
        <v/>
      </c>
      <c r="BM108" t="str">
        <f t="shared" si="242"/>
        <v>Wohin spaziert Der Förster?</v>
      </c>
      <c r="BN108" t="str">
        <f t="shared" si="257"/>
        <v/>
      </c>
      <c r="BO108" t="str">
        <f t="shared" si="243"/>
        <v>Wohin spaziert Der Förster?</v>
      </c>
      <c r="BP108" t="str">
        <f t="shared" si="244"/>
        <v>Was möchte Der Förster abholen?</v>
      </c>
      <c r="BQ108" t="str">
        <f t="shared" si="245"/>
        <v/>
      </c>
      <c r="BR108" t="str">
        <f t="shared" si="173"/>
        <v>Was möchte Der Förster abholen?</v>
      </c>
    </row>
    <row r="109" spans="1:70" customFormat="1" x14ac:dyDescent="0.35">
      <c r="A109">
        <v>108</v>
      </c>
      <c r="B109" t="str">
        <f t="shared" si="161"/>
        <v>Der Astronaut landet in der Anstalt Sie hat einen diagnostizierten Burnout erlitten</v>
      </c>
      <c r="C109" t="str">
        <f t="shared" si="162"/>
        <v>Der Astronaut</v>
      </c>
      <c r="D109" t="str">
        <f t="shared" si="163"/>
        <v>Die Astronautin</v>
      </c>
      <c r="E109" t="s">
        <v>5</v>
      </c>
      <c r="F109" t="s">
        <v>1091</v>
      </c>
      <c r="G109" t="s">
        <v>35</v>
      </c>
      <c r="J109" t="s">
        <v>48</v>
      </c>
      <c r="K109" t="s">
        <v>1091</v>
      </c>
      <c r="L109" t="str">
        <f t="shared" si="164"/>
        <v>in der Anstalt</v>
      </c>
      <c r="M109" t="str">
        <f t="shared" si="165"/>
        <v>in der Leipzig</v>
      </c>
      <c r="N109" t="s">
        <v>329</v>
      </c>
      <c r="O109" t="s">
        <v>251</v>
      </c>
      <c r="P109" t="s">
        <v>261</v>
      </c>
      <c r="Q109" t="s">
        <v>262</v>
      </c>
      <c r="R109" t="s">
        <v>1091</v>
      </c>
      <c r="S109" t="s">
        <v>263</v>
      </c>
      <c r="U109" t="str">
        <f t="shared" si="237"/>
        <v>Burnout</v>
      </c>
      <c r="V109" t="s">
        <v>1091</v>
      </c>
      <c r="W109" t="s">
        <v>278</v>
      </c>
      <c r="Y109">
        <v>191</v>
      </c>
      <c r="Z109" t="s">
        <v>1003</v>
      </c>
      <c r="AA109" t="s">
        <v>599</v>
      </c>
      <c r="AB109">
        <v>5.75</v>
      </c>
      <c r="AC109" t="s">
        <v>599</v>
      </c>
      <c r="AD109" t="s">
        <v>599</v>
      </c>
      <c r="AE109" t="s">
        <v>332</v>
      </c>
      <c r="AF109" s="18" t="s">
        <v>1029</v>
      </c>
      <c r="AG109" t="s">
        <v>599</v>
      </c>
      <c r="AH109" t="s">
        <v>599</v>
      </c>
      <c r="AI109" s="6" t="s">
        <v>1090</v>
      </c>
      <c r="AJ109">
        <v>48</v>
      </c>
      <c r="AK109" t="s">
        <v>1075</v>
      </c>
      <c r="AL109" t="s">
        <v>599</v>
      </c>
      <c r="AM109" t="s">
        <v>599</v>
      </c>
      <c r="AN109" t="s">
        <v>599</v>
      </c>
      <c r="AO109" t="s">
        <v>599</v>
      </c>
      <c r="AP109" t="s">
        <v>599</v>
      </c>
      <c r="AQ109" s="2" t="s">
        <v>855</v>
      </c>
      <c r="AR109" t="s">
        <v>599</v>
      </c>
      <c r="AS109" t="s">
        <v>599</v>
      </c>
      <c r="AT109" s="6" t="s">
        <v>1089</v>
      </c>
      <c r="AU109" s="7" t="s">
        <v>1093</v>
      </c>
      <c r="AV109" s="7" t="s">
        <v>329</v>
      </c>
      <c r="AW109" s="20"/>
      <c r="AX109" t="str">
        <f t="shared" si="238"/>
        <v>Wer landet in der Anstalt?</v>
      </c>
      <c r="AY109" t="str">
        <f t="shared" si="239"/>
        <v>Was tat Der Astronaut?</v>
      </c>
      <c r="AZ109" t="str">
        <f t="shared" si="166"/>
        <v>Wo landet Der Astronaut?</v>
      </c>
      <c r="BA109" t="str">
        <f t="shared" si="167"/>
        <v>Was hat Der Astronaut erlitten?</v>
      </c>
      <c r="BB109" s="1" t="s">
        <v>411</v>
      </c>
      <c r="BC109" t="str">
        <f t="shared" ref="BC109" si="268">BA109</f>
        <v>Was hat Der Astronaut erlitten?</v>
      </c>
      <c r="BD109">
        <v>4</v>
      </c>
      <c r="BE109" t="str">
        <f t="shared" si="169"/>
        <v>NA</v>
      </c>
      <c r="BF109" t="str">
        <f t="shared" ref="BF109" si="269">IF(BE109="NA","NA",CONCATENATE(P109," ",Q109," ",U109))</f>
        <v>NA</v>
      </c>
      <c r="BG109" t="str">
        <f t="shared" si="176"/>
        <v>NA</v>
      </c>
      <c r="BH109" t="s">
        <v>599</v>
      </c>
      <c r="BI109" s="1">
        <v>1</v>
      </c>
      <c r="BJ109" t="str">
        <f t="shared" si="171"/>
        <v>NA</v>
      </c>
      <c r="BK109" t="str">
        <f t="shared" si="172"/>
        <v>NA</v>
      </c>
      <c r="BL109" t="str">
        <f t="shared" si="256"/>
        <v>Wo landet Der Astronaut?</v>
      </c>
      <c r="BM109" t="str">
        <f t="shared" si="242"/>
        <v/>
      </c>
      <c r="BN109" t="str">
        <f t="shared" si="257"/>
        <v/>
      </c>
      <c r="BO109" t="str">
        <f t="shared" si="243"/>
        <v>Wo landet Der Astronaut?</v>
      </c>
      <c r="BP109" t="str">
        <f t="shared" si="244"/>
        <v>Was hat Der Astronaut erlitten?</v>
      </c>
      <c r="BQ109" t="str">
        <f t="shared" si="245"/>
        <v/>
      </c>
      <c r="BR109" t="str">
        <f t="shared" si="173"/>
        <v>Was hat Der Astronaut erlitten?</v>
      </c>
    </row>
    <row r="110" spans="1:70" customFormat="1" x14ac:dyDescent="0.35">
      <c r="A110">
        <v>109</v>
      </c>
      <c r="B110" t="str">
        <f t="shared" si="161"/>
        <v>Der Pfandleiher joggt vor der Ampel Sie muss auf das Ampelmännchen warten</v>
      </c>
      <c r="C110" t="str">
        <f t="shared" si="162"/>
        <v>Der Pfandleiher</v>
      </c>
      <c r="D110" t="str">
        <f t="shared" si="163"/>
        <v>Die Pfandleiherin</v>
      </c>
      <c r="E110" t="s">
        <v>1</v>
      </c>
      <c r="F110" t="s">
        <v>1091</v>
      </c>
      <c r="G110" t="s">
        <v>274</v>
      </c>
      <c r="J110" t="s">
        <v>45</v>
      </c>
      <c r="K110" t="s">
        <v>1091</v>
      </c>
      <c r="L110" t="str">
        <f t="shared" si="164"/>
        <v>vor der Ampel</v>
      </c>
      <c r="M110" t="str">
        <f t="shared" si="165"/>
        <v>vor der Leipzig</v>
      </c>
      <c r="N110" t="s">
        <v>329</v>
      </c>
      <c r="O110" t="s">
        <v>291</v>
      </c>
      <c r="P110" t="s">
        <v>275</v>
      </c>
      <c r="Q110" t="s">
        <v>276</v>
      </c>
      <c r="R110" t="s">
        <v>1091</v>
      </c>
      <c r="T110" t="s">
        <v>515</v>
      </c>
      <c r="U110" t="str">
        <f t="shared" si="237"/>
        <v>Ampelmännchen</v>
      </c>
      <c r="V110" t="s">
        <v>1091</v>
      </c>
      <c r="W110" t="s">
        <v>409</v>
      </c>
      <c r="Y110">
        <v>192</v>
      </c>
      <c r="Z110" t="s">
        <v>1005</v>
      </c>
      <c r="AA110" t="s">
        <v>599</v>
      </c>
      <c r="AB110">
        <v>5.85</v>
      </c>
      <c r="AC110" t="s">
        <v>599</v>
      </c>
      <c r="AD110" t="s">
        <v>599</v>
      </c>
      <c r="AE110" t="s">
        <v>332</v>
      </c>
      <c r="AF110" s="18" t="s">
        <v>1029</v>
      </c>
      <c r="AG110" t="s">
        <v>599</v>
      </c>
      <c r="AH110" t="s">
        <v>599</v>
      </c>
      <c r="AI110" s="6" t="s">
        <v>1090</v>
      </c>
      <c r="AJ110">
        <v>49</v>
      </c>
      <c r="AK110" t="s">
        <v>1076</v>
      </c>
      <c r="AL110" t="s">
        <v>599</v>
      </c>
      <c r="AM110" t="s">
        <v>599</v>
      </c>
      <c r="AN110" t="s">
        <v>599</v>
      </c>
      <c r="AO110" t="s">
        <v>599</v>
      </c>
      <c r="AP110" t="s">
        <v>599</v>
      </c>
      <c r="AQ110" s="2" t="s">
        <v>855</v>
      </c>
      <c r="AR110" t="s">
        <v>599</v>
      </c>
      <c r="AS110" t="s">
        <v>599</v>
      </c>
      <c r="AT110" s="6" t="s">
        <v>1089</v>
      </c>
      <c r="AU110" s="7" t="s">
        <v>1093</v>
      </c>
      <c r="AV110" s="7" t="s">
        <v>329</v>
      </c>
      <c r="AW110" s="20"/>
      <c r="AX110" t="str">
        <f t="shared" si="238"/>
        <v>Wer joggt vor der Ampel?</v>
      </c>
      <c r="AY110" t="str">
        <f t="shared" si="239"/>
        <v>Was tat Der Pfandleiher?</v>
      </c>
      <c r="AZ110" t="str">
        <f t="shared" si="166"/>
        <v>Wo joggt Der Pfandleiher?</v>
      </c>
      <c r="BA110" t="str">
        <f t="shared" si="167"/>
        <v>Wen muss Der Pfandleiher warten?</v>
      </c>
      <c r="BB110" t="s">
        <v>287</v>
      </c>
      <c r="BC110" t="str">
        <f t="shared" ref="BC110" si="270">AX110</f>
        <v>Wer joggt vor der Ampel?</v>
      </c>
      <c r="BD110">
        <v>1</v>
      </c>
      <c r="BE110" t="str">
        <f t="shared" si="169"/>
        <v>Wer joggt vor der Ampel?</v>
      </c>
      <c r="BF110" t="str">
        <f t="shared" ref="BF110" si="271">IF(BE110="NA","NA",C110)</f>
        <v>Der Pfandleiher</v>
      </c>
      <c r="BG110" t="str">
        <f t="shared" si="176"/>
        <v>Der Pfandleiher</v>
      </c>
      <c r="BH110" t="str">
        <f>D110</f>
        <v>Die Pfandleiherin</v>
      </c>
      <c r="BI110" s="1">
        <v>0</v>
      </c>
      <c r="BJ110" t="str">
        <f t="shared" si="171"/>
        <v>Die Pfandleiherin</v>
      </c>
      <c r="BK110" t="str">
        <f t="shared" si="172"/>
        <v>Der Pfandleiher</v>
      </c>
      <c r="BL110" t="str">
        <f t="shared" si="256"/>
        <v>Wo joggt Der Pfandleiher?</v>
      </c>
      <c r="BM110" t="str">
        <f t="shared" si="242"/>
        <v/>
      </c>
      <c r="BN110" t="str">
        <f t="shared" si="257"/>
        <v/>
      </c>
      <c r="BO110" t="str">
        <f t="shared" si="243"/>
        <v>Wo joggt Der Pfandleiher?</v>
      </c>
      <c r="BP110" t="str">
        <f t="shared" si="244"/>
        <v/>
      </c>
      <c r="BQ110" t="str">
        <f t="shared" si="245"/>
        <v>Wen muss Der Pfandleiher warten?</v>
      </c>
      <c r="BR110" t="str">
        <f t="shared" si="173"/>
        <v>Wen muss Der Pfandleiher warten?</v>
      </c>
    </row>
    <row r="111" spans="1:70" customFormat="1" x14ac:dyDescent="0.35">
      <c r="A111">
        <v>110</v>
      </c>
      <c r="B111" t="str">
        <f t="shared" si="161"/>
        <v>Der Bauunternehmer stürzt beim Marathon Sie hat die sportlichen Grenzen erreicht</v>
      </c>
      <c r="C111" t="str">
        <f t="shared" si="162"/>
        <v>Der Bauunternehmer</v>
      </c>
      <c r="D111" t="str">
        <f t="shared" si="163"/>
        <v>Die Bauunternehmerin</v>
      </c>
      <c r="E111" t="s">
        <v>510</v>
      </c>
      <c r="F111" t="s">
        <v>1091</v>
      </c>
      <c r="G111" t="s">
        <v>29</v>
      </c>
      <c r="J111" t="s">
        <v>164</v>
      </c>
      <c r="K111" t="s">
        <v>1091</v>
      </c>
      <c r="L111" t="str">
        <f t="shared" si="164"/>
        <v>beim Marathon</v>
      </c>
      <c r="M111" t="str">
        <f t="shared" si="165"/>
        <v>beim Leipzig</v>
      </c>
      <c r="N111" t="s">
        <v>329</v>
      </c>
      <c r="O111" t="s">
        <v>251</v>
      </c>
      <c r="P111" t="s">
        <v>255</v>
      </c>
      <c r="Q111" t="s">
        <v>655</v>
      </c>
      <c r="R111" t="s">
        <v>1091</v>
      </c>
      <c r="S111" t="s">
        <v>656</v>
      </c>
      <c r="U111" t="str">
        <f t="shared" si="237"/>
        <v>Grenzen</v>
      </c>
      <c r="V111" t="s">
        <v>1091</v>
      </c>
      <c r="W111" t="s">
        <v>657</v>
      </c>
      <c r="Y111">
        <v>193</v>
      </c>
      <c r="Z111" t="s">
        <v>1007</v>
      </c>
      <c r="AA111" t="s">
        <v>599</v>
      </c>
      <c r="AB111">
        <v>5.9249999999999998</v>
      </c>
      <c r="AC111" t="s">
        <v>599</v>
      </c>
      <c r="AD111" t="s">
        <v>599</v>
      </c>
      <c r="AE111" t="s">
        <v>332</v>
      </c>
      <c r="AF111" s="18" t="s">
        <v>1029</v>
      </c>
      <c r="AG111" t="s">
        <v>599</v>
      </c>
      <c r="AH111" t="s">
        <v>599</v>
      </c>
      <c r="AI111" s="6" t="s">
        <v>1090</v>
      </c>
      <c r="AJ111">
        <v>50</v>
      </c>
      <c r="AK111" t="s">
        <v>1077</v>
      </c>
      <c r="AL111" t="s">
        <v>599</v>
      </c>
      <c r="AM111" t="s">
        <v>599</v>
      </c>
      <c r="AN111" t="s">
        <v>599</v>
      </c>
      <c r="AO111" t="s">
        <v>599</v>
      </c>
      <c r="AP111" t="s">
        <v>599</v>
      </c>
      <c r="AQ111" s="2" t="s">
        <v>855</v>
      </c>
      <c r="AR111" t="s">
        <v>599</v>
      </c>
      <c r="AS111" t="s">
        <v>599</v>
      </c>
      <c r="AT111" s="6" t="s">
        <v>1089</v>
      </c>
      <c r="AU111" s="7" t="s">
        <v>1093</v>
      </c>
      <c r="AV111" s="7" t="s">
        <v>329</v>
      </c>
      <c r="AW111" s="20"/>
      <c r="AX111" t="str">
        <f t="shared" si="238"/>
        <v>Wer stürzt beim Marathon?</v>
      </c>
      <c r="AY111" t="str">
        <f t="shared" si="239"/>
        <v>Was tat Der Bauunternehmer?</v>
      </c>
      <c r="AZ111" t="str">
        <f t="shared" si="166"/>
        <v>Wo stürzt Der Bauunternehmer?</v>
      </c>
      <c r="BA111" t="str">
        <f t="shared" si="167"/>
        <v>Was hat Der Bauunternehmer erreicht?</v>
      </c>
      <c r="BB111" t="s">
        <v>288</v>
      </c>
      <c r="BC111" t="str">
        <f t="shared" ref="BC111" si="272">AY111</f>
        <v>Was tat Der Bauunternehmer?</v>
      </c>
      <c r="BD111">
        <v>3</v>
      </c>
      <c r="BE111" t="str">
        <f t="shared" si="169"/>
        <v>NA</v>
      </c>
      <c r="BF111" t="str">
        <f t="shared" ref="BF111" si="273">IF(BE111="NA","NA",E111)</f>
        <v>NA</v>
      </c>
      <c r="BG111" t="str">
        <f t="shared" si="176"/>
        <v>NA</v>
      </c>
      <c r="BH111" t="s">
        <v>599</v>
      </c>
      <c r="BI111" s="1">
        <v>0</v>
      </c>
      <c r="BJ111" t="str">
        <f t="shared" si="171"/>
        <v>NA</v>
      </c>
      <c r="BK111" t="str">
        <f t="shared" si="172"/>
        <v>NA</v>
      </c>
      <c r="BL111" t="str">
        <f t="shared" si="256"/>
        <v>Wo stürzt Der Bauunternehmer?</v>
      </c>
      <c r="BM111" t="str">
        <f t="shared" si="242"/>
        <v/>
      </c>
      <c r="BN111" t="str">
        <f t="shared" si="257"/>
        <v/>
      </c>
      <c r="BO111" t="str">
        <f t="shared" si="243"/>
        <v>Wo stürzt Der Bauunternehmer?</v>
      </c>
      <c r="BP111" t="str">
        <f t="shared" si="244"/>
        <v>Was hat Der Bauunternehmer erreicht?</v>
      </c>
      <c r="BQ111" t="str">
        <f t="shared" si="245"/>
        <v/>
      </c>
      <c r="BR111" t="str">
        <f t="shared" si="173"/>
        <v>Was hat Der Bauunternehmer erreicht?</v>
      </c>
    </row>
    <row r="112" spans="1:70" customFormat="1" x14ac:dyDescent="0.35">
      <c r="A112">
        <v>111</v>
      </c>
      <c r="B112" t="str">
        <f t="shared" si="161"/>
        <v>Der Stellvertreter rennt zum Unfallort Sie hat die notwendigen Verbände dabei</v>
      </c>
      <c r="C112" t="str">
        <f t="shared" si="162"/>
        <v>Der Stellvertreter</v>
      </c>
      <c r="D112" t="str">
        <f t="shared" si="163"/>
        <v>Die Stellvertreterin</v>
      </c>
      <c r="E112" t="s">
        <v>17</v>
      </c>
      <c r="F112" t="s">
        <v>1091</v>
      </c>
      <c r="H112" t="s">
        <v>30</v>
      </c>
      <c r="J112" t="s">
        <v>225</v>
      </c>
      <c r="K112" t="s">
        <v>1091</v>
      </c>
      <c r="L112" t="str">
        <f t="shared" si="164"/>
        <v>zum Unfallort</v>
      </c>
      <c r="M112" t="str">
        <f t="shared" si="165"/>
        <v>zum Leipzig</v>
      </c>
      <c r="N112" t="s">
        <v>329</v>
      </c>
      <c r="O112" t="s">
        <v>251</v>
      </c>
      <c r="P112" t="s">
        <v>255</v>
      </c>
      <c r="Q112" t="s">
        <v>296</v>
      </c>
      <c r="R112" t="s">
        <v>1091</v>
      </c>
      <c r="S112" t="s">
        <v>712</v>
      </c>
      <c r="U112" t="str">
        <f t="shared" si="237"/>
        <v>Verbände</v>
      </c>
      <c r="V112" t="s">
        <v>1091</v>
      </c>
      <c r="W112" t="s">
        <v>713</v>
      </c>
      <c r="Y112">
        <v>194</v>
      </c>
      <c r="Z112" t="s">
        <v>1009</v>
      </c>
      <c r="AA112" t="s">
        <v>599</v>
      </c>
      <c r="AB112">
        <v>6.05</v>
      </c>
      <c r="AC112" t="s">
        <v>599</v>
      </c>
      <c r="AD112" t="s">
        <v>599</v>
      </c>
      <c r="AE112" t="s">
        <v>332</v>
      </c>
      <c r="AF112" s="18" t="s">
        <v>1029</v>
      </c>
      <c r="AG112" t="s">
        <v>599</v>
      </c>
      <c r="AH112" t="s">
        <v>599</v>
      </c>
      <c r="AI112" s="6" t="s">
        <v>1090</v>
      </c>
      <c r="AJ112">
        <v>51</v>
      </c>
      <c r="AK112" t="s">
        <v>1078</v>
      </c>
      <c r="AL112" t="s">
        <v>599</v>
      </c>
      <c r="AM112" t="s">
        <v>599</v>
      </c>
      <c r="AN112" t="s">
        <v>599</v>
      </c>
      <c r="AO112" t="s">
        <v>599</v>
      </c>
      <c r="AP112" t="s">
        <v>599</v>
      </c>
      <c r="AQ112" s="2" t="s">
        <v>855</v>
      </c>
      <c r="AR112" t="s">
        <v>599</v>
      </c>
      <c r="AS112" t="s">
        <v>599</v>
      </c>
      <c r="AT112" s="6" t="s">
        <v>1089</v>
      </c>
      <c r="AU112" s="7" t="s">
        <v>1093</v>
      </c>
      <c r="AV112" s="7" t="s">
        <v>329</v>
      </c>
      <c r="AW112" s="20"/>
      <c r="AX112" t="str">
        <f t="shared" si="238"/>
        <v>Wer rennt zum Unfallort?</v>
      </c>
      <c r="AY112" t="str">
        <f t="shared" si="239"/>
        <v>Was tat Der Stellvertreter?</v>
      </c>
      <c r="AZ112" t="str">
        <f t="shared" si="166"/>
        <v>Wohin rennt Der Stellvertreter?</v>
      </c>
      <c r="BA112" t="str">
        <f t="shared" si="167"/>
        <v>Was hat Der Stellvertreter dabei?</v>
      </c>
      <c r="BB112" t="s">
        <v>327</v>
      </c>
      <c r="BC112" t="str">
        <f t="shared" ref="BC112" si="274">AZ112</f>
        <v>Wohin rennt Der Stellvertreter?</v>
      </c>
      <c r="BD112">
        <v>2</v>
      </c>
      <c r="BE112" t="str">
        <f t="shared" si="169"/>
        <v>NA</v>
      </c>
      <c r="BF112" t="str">
        <f t="shared" ref="BF112" si="275">IF(BE112="NA","NA",L112)</f>
        <v>NA</v>
      </c>
      <c r="BG112" t="str">
        <f t="shared" si="176"/>
        <v>NA</v>
      </c>
      <c r="BH112" t="s">
        <v>599</v>
      </c>
      <c r="BI112" s="1">
        <v>0</v>
      </c>
      <c r="BJ112" t="str">
        <f t="shared" si="171"/>
        <v>NA</v>
      </c>
      <c r="BK112" t="str">
        <f t="shared" si="172"/>
        <v>NA</v>
      </c>
      <c r="BL112" t="str">
        <f t="shared" si="256"/>
        <v/>
      </c>
      <c r="BM112" t="str">
        <f t="shared" si="242"/>
        <v>Wohin rennt Der Stellvertreter?</v>
      </c>
      <c r="BN112" t="str">
        <f t="shared" si="257"/>
        <v/>
      </c>
      <c r="BO112" t="str">
        <f t="shared" si="243"/>
        <v>Wohin rennt Der Stellvertreter?</v>
      </c>
      <c r="BP112" t="str">
        <f t="shared" si="244"/>
        <v>Was hat Der Stellvertreter dabei?</v>
      </c>
      <c r="BQ112" t="str">
        <f t="shared" si="245"/>
        <v/>
      </c>
      <c r="BR112" t="str">
        <f t="shared" si="173"/>
        <v>Was hat Der Stellvertreter dabei?</v>
      </c>
    </row>
    <row r="113" spans="1:70" customFormat="1" x14ac:dyDescent="0.35">
      <c r="A113">
        <v>112</v>
      </c>
      <c r="B113" t="str">
        <f t="shared" si="161"/>
        <v>Der Fischer simst im Hörsaal Sie findet die andauernde Vorlesung langweilig</v>
      </c>
      <c r="C113" t="str">
        <f t="shared" si="162"/>
        <v>Der Fischer</v>
      </c>
      <c r="D113" t="str">
        <f t="shared" si="163"/>
        <v>Die Fischerin</v>
      </c>
      <c r="E113" t="s">
        <v>378</v>
      </c>
      <c r="F113" t="s">
        <v>1091</v>
      </c>
      <c r="G113" t="s">
        <v>38</v>
      </c>
      <c r="J113" t="s">
        <v>123</v>
      </c>
      <c r="K113" t="s">
        <v>1091</v>
      </c>
      <c r="L113" t="str">
        <f t="shared" si="164"/>
        <v>im Hörsaal</v>
      </c>
      <c r="M113" t="str">
        <f t="shared" si="165"/>
        <v>im Leipzig</v>
      </c>
      <c r="N113" t="s">
        <v>329</v>
      </c>
      <c r="O113" t="s">
        <v>350</v>
      </c>
      <c r="P113" t="s">
        <v>255</v>
      </c>
      <c r="Q113" t="s">
        <v>379</v>
      </c>
      <c r="R113" t="s">
        <v>1091</v>
      </c>
      <c r="S113" t="s">
        <v>236</v>
      </c>
      <c r="U113" t="str">
        <f t="shared" si="237"/>
        <v>Vorlesung</v>
      </c>
      <c r="V113" t="s">
        <v>1091</v>
      </c>
      <c r="W113" t="s">
        <v>380</v>
      </c>
      <c r="Y113">
        <v>195</v>
      </c>
      <c r="Z113" t="s">
        <v>1011</v>
      </c>
      <c r="AA113" t="s">
        <v>599</v>
      </c>
      <c r="AB113">
        <v>6.15</v>
      </c>
      <c r="AC113" t="s">
        <v>599</v>
      </c>
      <c r="AD113" t="s">
        <v>599</v>
      </c>
      <c r="AE113" t="s">
        <v>332</v>
      </c>
      <c r="AF113" s="18" t="s">
        <v>1029</v>
      </c>
      <c r="AG113" t="s">
        <v>599</v>
      </c>
      <c r="AH113" t="s">
        <v>599</v>
      </c>
      <c r="AI113" s="6" t="s">
        <v>1090</v>
      </c>
      <c r="AJ113">
        <v>52</v>
      </c>
      <c r="AK113" t="s">
        <v>1079</v>
      </c>
      <c r="AL113" t="s">
        <v>599</v>
      </c>
      <c r="AM113" t="s">
        <v>599</v>
      </c>
      <c r="AN113" t="s">
        <v>599</v>
      </c>
      <c r="AO113" t="s">
        <v>599</v>
      </c>
      <c r="AP113" t="s">
        <v>599</v>
      </c>
      <c r="AQ113" s="2" t="s">
        <v>855</v>
      </c>
      <c r="AR113" t="s">
        <v>599</v>
      </c>
      <c r="AS113" t="s">
        <v>599</v>
      </c>
      <c r="AT113" s="6" t="s">
        <v>1089</v>
      </c>
      <c r="AU113" s="7" t="s">
        <v>1093</v>
      </c>
      <c r="AV113" s="7" t="s">
        <v>329</v>
      </c>
      <c r="AW113" s="20"/>
      <c r="AX113" t="str">
        <f t="shared" si="238"/>
        <v>Wer simst im Hörsaal?</v>
      </c>
      <c r="AY113" t="str">
        <f t="shared" si="239"/>
        <v>Was tat Der Fischer?</v>
      </c>
      <c r="AZ113" t="str">
        <f t="shared" si="166"/>
        <v>Wo simst Der Fischer?</v>
      </c>
      <c r="BA113" t="str">
        <f t="shared" si="167"/>
        <v>Was findet Der Fischer langweilig?</v>
      </c>
      <c r="BB113" s="1" t="s">
        <v>411</v>
      </c>
      <c r="BC113" t="str">
        <f t="shared" ref="BC113" si="276">BA113</f>
        <v>Was findet Der Fischer langweilig?</v>
      </c>
      <c r="BD113">
        <v>3</v>
      </c>
      <c r="BE113" t="str">
        <f t="shared" si="169"/>
        <v>NA</v>
      </c>
      <c r="BF113" t="str">
        <f t="shared" ref="BF113" si="277">IF(BE113="NA","NA",CONCATENATE(P113," ",Q113," ",U113))</f>
        <v>NA</v>
      </c>
      <c r="BG113" t="str">
        <f t="shared" si="176"/>
        <v>NA</v>
      </c>
      <c r="BH113" t="s">
        <v>599</v>
      </c>
      <c r="BI113" s="1">
        <v>1</v>
      </c>
      <c r="BJ113" t="str">
        <f t="shared" si="171"/>
        <v>NA</v>
      </c>
      <c r="BK113" t="str">
        <f t="shared" si="172"/>
        <v>NA</v>
      </c>
      <c r="BL113" t="str">
        <f t="shared" si="256"/>
        <v>Wo simst Der Fischer?</v>
      </c>
      <c r="BM113" t="str">
        <f t="shared" si="242"/>
        <v/>
      </c>
      <c r="BN113" t="str">
        <f t="shared" si="257"/>
        <v/>
      </c>
      <c r="BO113" t="str">
        <f t="shared" si="243"/>
        <v>Wo simst Der Fischer?</v>
      </c>
      <c r="BP113" t="str">
        <f t="shared" si="244"/>
        <v>Was findet Der Fischer langweilig?</v>
      </c>
      <c r="BQ113" t="str">
        <f t="shared" si="245"/>
        <v/>
      </c>
      <c r="BR113" t="str">
        <f t="shared" si="173"/>
        <v>Was findet Der Fischer langweilig?</v>
      </c>
    </row>
    <row r="114" spans="1:70" customFormat="1" x14ac:dyDescent="0.35">
      <c r="A114">
        <v>113</v>
      </c>
      <c r="B114" t="str">
        <f t="shared" si="161"/>
        <v>Der Wärter kommt aus dem Verhör Sie hat eine leckere Schokotafel geklaut</v>
      </c>
      <c r="C114" t="str">
        <f t="shared" si="162"/>
        <v>Der Wärter</v>
      </c>
      <c r="D114" t="str">
        <f t="shared" si="163"/>
        <v>Die Wärterin</v>
      </c>
      <c r="E114" t="s">
        <v>3</v>
      </c>
      <c r="F114" t="s">
        <v>1091</v>
      </c>
      <c r="I114" t="s">
        <v>40</v>
      </c>
      <c r="J114" s="1" t="s">
        <v>232</v>
      </c>
      <c r="K114" t="s">
        <v>1091</v>
      </c>
      <c r="L114" t="str">
        <f t="shared" si="164"/>
        <v>aus dem Verhör</v>
      </c>
      <c r="M114" t="str">
        <f t="shared" si="165"/>
        <v>aus dem Leipzig</v>
      </c>
      <c r="N114" t="s">
        <v>329</v>
      </c>
      <c r="O114" t="s">
        <v>251</v>
      </c>
      <c r="P114" t="s">
        <v>259</v>
      </c>
      <c r="Q114" t="s">
        <v>394</v>
      </c>
      <c r="R114" t="s">
        <v>1091</v>
      </c>
      <c r="S114" t="s">
        <v>395</v>
      </c>
      <c r="U114" t="str">
        <f t="shared" si="237"/>
        <v>Schokotafel</v>
      </c>
      <c r="V114" t="s">
        <v>1091</v>
      </c>
      <c r="W114" t="s">
        <v>396</v>
      </c>
      <c r="Y114">
        <v>196</v>
      </c>
      <c r="Z114" t="s">
        <v>1013</v>
      </c>
      <c r="AA114" t="s">
        <v>599</v>
      </c>
      <c r="AB114">
        <v>6.2</v>
      </c>
      <c r="AC114" t="s">
        <v>599</v>
      </c>
      <c r="AD114" t="s">
        <v>599</v>
      </c>
      <c r="AE114" t="s">
        <v>332</v>
      </c>
      <c r="AF114" s="18" t="s">
        <v>1029</v>
      </c>
      <c r="AG114" t="s">
        <v>599</v>
      </c>
      <c r="AH114" t="s">
        <v>599</v>
      </c>
      <c r="AI114" s="6" t="s">
        <v>1090</v>
      </c>
      <c r="AJ114">
        <v>53</v>
      </c>
      <c r="AK114" t="s">
        <v>1080</v>
      </c>
      <c r="AL114" t="s">
        <v>599</v>
      </c>
      <c r="AM114" t="s">
        <v>599</v>
      </c>
      <c r="AN114" t="s">
        <v>599</v>
      </c>
      <c r="AO114" t="s">
        <v>599</v>
      </c>
      <c r="AP114" t="s">
        <v>599</v>
      </c>
      <c r="AQ114" s="2" t="s">
        <v>855</v>
      </c>
      <c r="AR114" t="s">
        <v>599</v>
      </c>
      <c r="AS114" t="s">
        <v>599</v>
      </c>
      <c r="AT114" s="6" t="s">
        <v>1089</v>
      </c>
      <c r="AU114" s="7" t="s">
        <v>1093</v>
      </c>
      <c r="AV114" s="7" t="s">
        <v>329</v>
      </c>
      <c r="AW114" s="20"/>
      <c r="AX114" t="str">
        <f t="shared" si="238"/>
        <v>Wer kommt aus dem Verhör?</v>
      </c>
      <c r="AY114" t="str">
        <f t="shared" si="239"/>
        <v>Was tat Der Wärter?</v>
      </c>
      <c r="AZ114" t="str">
        <f t="shared" si="166"/>
        <v>Woher kommt Der Wärter?</v>
      </c>
      <c r="BA114" t="str">
        <f t="shared" si="167"/>
        <v>Was hat Der Wärter geklaut?</v>
      </c>
      <c r="BB114" t="s">
        <v>287</v>
      </c>
      <c r="BC114" t="str">
        <f t="shared" ref="BC114" si="278">AX114</f>
        <v>Wer kommt aus dem Verhör?</v>
      </c>
      <c r="BD114">
        <v>2</v>
      </c>
      <c r="BE114" t="str">
        <f t="shared" si="169"/>
        <v>NA</v>
      </c>
      <c r="BF114" t="str">
        <f t="shared" ref="BF114" si="279">IF(BE114="NA","NA",C114)</f>
        <v>NA</v>
      </c>
      <c r="BG114" t="str">
        <f t="shared" si="176"/>
        <v>NA</v>
      </c>
      <c r="BH114" t="s">
        <v>599</v>
      </c>
      <c r="BI114" s="1">
        <v>0</v>
      </c>
      <c r="BJ114" t="str">
        <f t="shared" si="171"/>
        <v>NA</v>
      </c>
      <c r="BK114" t="str">
        <f t="shared" si="172"/>
        <v>NA</v>
      </c>
      <c r="BL114" t="str">
        <f t="shared" si="256"/>
        <v/>
      </c>
      <c r="BM114" t="str">
        <f t="shared" si="242"/>
        <v/>
      </c>
      <c r="BN114" t="str">
        <f t="shared" si="257"/>
        <v>Woher kommt Der Wärter?</v>
      </c>
      <c r="BO114" t="str">
        <f t="shared" si="243"/>
        <v>Woher kommt Der Wärter?</v>
      </c>
      <c r="BP114" t="str">
        <f t="shared" si="244"/>
        <v>Was hat Der Wärter geklaut?</v>
      </c>
      <c r="BQ114" t="str">
        <f t="shared" si="245"/>
        <v/>
      </c>
      <c r="BR114" t="str">
        <f t="shared" si="173"/>
        <v>Was hat Der Wärter geklaut?</v>
      </c>
    </row>
    <row r="115" spans="1:70" customFormat="1" x14ac:dyDescent="0.35">
      <c r="A115">
        <v>114</v>
      </c>
      <c r="B115" t="str">
        <f t="shared" si="161"/>
        <v>Der Schweißer raucht im U-Bahnhof Sie möchte die harten Gesetze missachten</v>
      </c>
      <c r="C115" t="str">
        <f t="shared" si="162"/>
        <v>Der Schweißer</v>
      </c>
      <c r="D115" t="str">
        <f t="shared" si="163"/>
        <v>Die Schweißerin</v>
      </c>
      <c r="E115" t="s">
        <v>671</v>
      </c>
      <c r="F115" t="s">
        <v>1091</v>
      </c>
      <c r="G115" t="s">
        <v>38</v>
      </c>
      <c r="J115" t="s">
        <v>224</v>
      </c>
      <c r="K115" t="s">
        <v>1091</v>
      </c>
      <c r="L115" t="str">
        <f t="shared" si="164"/>
        <v>im U-Bahnhof</v>
      </c>
      <c r="M115" t="str">
        <f t="shared" si="165"/>
        <v>im Leipzig</v>
      </c>
      <c r="N115" t="s">
        <v>329</v>
      </c>
      <c r="O115" t="s">
        <v>271</v>
      </c>
      <c r="P115" t="s">
        <v>255</v>
      </c>
      <c r="Q115" t="s">
        <v>701</v>
      </c>
      <c r="R115" t="s">
        <v>1091</v>
      </c>
      <c r="S115" t="s">
        <v>780</v>
      </c>
      <c r="U115" t="str">
        <f t="shared" si="237"/>
        <v>Gesetze</v>
      </c>
      <c r="V115" t="s">
        <v>1091</v>
      </c>
      <c r="W115" t="s">
        <v>861</v>
      </c>
      <c r="Y115">
        <v>197</v>
      </c>
      <c r="Z115" t="s">
        <v>1015</v>
      </c>
      <c r="AA115" t="s">
        <v>599</v>
      </c>
      <c r="AB115">
        <v>6.2249999999999996</v>
      </c>
      <c r="AC115" t="s">
        <v>599</v>
      </c>
      <c r="AD115" t="s">
        <v>599</v>
      </c>
      <c r="AE115" t="s">
        <v>332</v>
      </c>
      <c r="AF115" s="18" t="s">
        <v>1029</v>
      </c>
      <c r="AG115" t="s">
        <v>599</v>
      </c>
      <c r="AH115" t="s">
        <v>599</v>
      </c>
      <c r="AI115" s="6" t="s">
        <v>1090</v>
      </c>
      <c r="AJ115">
        <v>54</v>
      </c>
      <c r="AK115" t="s">
        <v>1081</v>
      </c>
      <c r="AL115" t="s">
        <v>599</v>
      </c>
      <c r="AM115" t="s">
        <v>599</v>
      </c>
      <c r="AN115" t="s">
        <v>599</v>
      </c>
      <c r="AO115" t="s">
        <v>599</v>
      </c>
      <c r="AP115" t="s">
        <v>599</v>
      </c>
      <c r="AQ115" s="2" t="s">
        <v>855</v>
      </c>
      <c r="AR115" t="s">
        <v>599</v>
      </c>
      <c r="AS115" t="s">
        <v>599</v>
      </c>
      <c r="AT115" s="6" t="s">
        <v>1089</v>
      </c>
      <c r="AU115" s="7" t="s">
        <v>1093</v>
      </c>
      <c r="AV115" s="7" t="s">
        <v>329</v>
      </c>
      <c r="AW115" s="20"/>
      <c r="AX115" t="str">
        <f t="shared" si="238"/>
        <v>Wer raucht im U-Bahnhof?</v>
      </c>
      <c r="AY115" t="str">
        <f t="shared" si="239"/>
        <v>Was tat Der Schweißer?</v>
      </c>
      <c r="AZ115" t="str">
        <f t="shared" si="166"/>
        <v>Wo raucht Der Schweißer?</v>
      </c>
      <c r="BA115" t="str">
        <f t="shared" si="167"/>
        <v>Was möchte Der Schweißer missachten?</v>
      </c>
      <c r="BB115" t="s">
        <v>288</v>
      </c>
      <c r="BC115" t="str">
        <f t="shared" ref="BC115" si="280">AY115</f>
        <v>Was tat Der Schweißer?</v>
      </c>
      <c r="BD115">
        <v>2</v>
      </c>
      <c r="BE115" t="str">
        <f t="shared" si="169"/>
        <v>NA</v>
      </c>
      <c r="BF115" t="str">
        <f t="shared" ref="BF115" si="281">IF(BE115="NA","NA",E115)</f>
        <v>NA</v>
      </c>
      <c r="BG115" t="str">
        <f t="shared" si="176"/>
        <v>NA</v>
      </c>
      <c r="BH115" t="s">
        <v>599</v>
      </c>
      <c r="BI115" s="1">
        <v>0</v>
      </c>
      <c r="BJ115" t="str">
        <f t="shared" si="171"/>
        <v>NA</v>
      </c>
      <c r="BK115" t="str">
        <f t="shared" si="172"/>
        <v>NA</v>
      </c>
      <c r="BL115" t="str">
        <f t="shared" si="256"/>
        <v>Wo raucht Der Schweißer?</v>
      </c>
      <c r="BM115" t="str">
        <f t="shared" si="242"/>
        <v/>
      </c>
      <c r="BN115" t="str">
        <f t="shared" si="257"/>
        <v/>
      </c>
      <c r="BO115" t="str">
        <f t="shared" si="243"/>
        <v>Wo raucht Der Schweißer?</v>
      </c>
      <c r="BP115" t="str">
        <f t="shared" si="244"/>
        <v>Was möchte Der Schweißer missachten?</v>
      </c>
      <c r="BQ115" t="str">
        <f t="shared" si="245"/>
        <v/>
      </c>
      <c r="BR115" t="str">
        <f t="shared" si="173"/>
        <v>Was möchte Der Schweißer missachten?</v>
      </c>
    </row>
    <row r="116" spans="1:70" customFormat="1" x14ac:dyDescent="0.35">
      <c r="A116">
        <v>115</v>
      </c>
      <c r="B116" t="str">
        <f t="shared" si="161"/>
        <v>Der Autoverkäufer spaziert zum Trödelmarkt Sie möchte das alte Geschirr ersetzen</v>
      </c>
      <c r="C116" t="str">
        <f t="shared" si="162"/>
        <v>Der Autoverkäufer</v>
      </c>
      <c r="D116" t="str">
        <f t="shared" si="163"/>
        <v>Die Autoverkäuferin</v>
      </c>
      <c r="E116" t="s">
        <v>511</v>
      </c>
      <c r="F116" t="s">
        <v>1091</v>
      </c>
      <c r="H116" t="s">
        <v>30</v>
      </c>
      <c r="J116" t="s">
        <v>222</v>
      </c>
      <c r="K116" t="s">
        <v>1091</v>
      </c>
      <c r="L116" t="str">
        <f t="shared" si="164"/>
        <v>zum Trödelmarkt</v>
      </c>
      <c r="M116" t="str">
        <f t="shared" si="165"/>
        <v>zum Leipzig</v>
      </c>
      <c r="N116" t="s">
        <v>329</v>
      </c>
      <c r="O116" t="s">
        <v>271</v>
      </c>
      <c r="P116" t="s">
        <v>276</v>
      </c>
      <c r="Q116" t="s">
        <v>403</v>
      </c>
      <c r="R116" t="s">
        <v>1091</v>
      </c>
      <c r="S116" t="s">
        <v>404</v>
      </c>
      <c r="U116" t="str">
        <f t="shared" si="237"/>
        <v>Geschirr</v>
      </c>
      <c r="V116" t="s">
        <v>1091</v>
      </c>
      <c r="W116" t="s">
        <v>405</v>
      </c>
      <c r="Y116">
        <v>198</v>
      </c>
      <c r="Z116" t="s">
        <v>1017</v>
      </c>
      <c r="AA116" t="s">
        <v>599</v>
      </c>
      <c r="AB116">
        <v>6.25</v>
      </c>
      <c r="AC116" t="s">
        <v>599</v>
      </c>
      <c r="AD116" t="s">
        <v>599</v>
      </c>
      <c r="AE116" t="s">
        <v>332</v>
      </c>
      <c r="AF116" s="18" t="s">
        <v>1029</v>
      </c>
      <c r="AG116" t="s">
        <v>599</v>
      </c>
      <c r="AH116" t="s">
        <v>599</v>
      </c>
      <c r="AI116" s="6" t="s">
        <v>1090</v>
      </c>
      <c r="AJ116">
        <v>55</v>
      </c>
      <c r="AK116" t="s">
        <v>1082</v>
      </c>
      <c r="AL116" t="s">
        <v>599</v>
      </c>
      <c r="AM116" t="s">
        <v>599</v>
      </c>
      <c r="AN116" t="s">
        <v>599</v>
      </c>
      <c r="AO116" t="s">
        <v>599</v>
      </c>
      <c r="AP116" t="s">
        <v>599</v>
      </c>
      <c r="AQ116" s="2" t="s">
        <v>855</v>
      </c>
      <c r="AR116" t="s">
        <v>599</v>
      </c>
      <c r="AS116" t="s">
        <v>599</v>
      </c>
      <c r="AT116" s="6" t="s">
        <v>1089</v>
      </c>
      <c r="AU116" s="7" t="s">
        <v>1093</v>
      </c>
      <c r="AV116" s="7" t="s">
        <v>329</v>
      </c>
      <c r="AW116" s="20"/>
      <c r="AX116" t="str">
        <f t="shared" si="238"/>
        <v>Wer spaziert zum Trödelmarkt?</v>
      </c>
      <c r="AY116" t="str">
        <f t="shared" si="239"/>
        <v>Was tat Der Autoverkäufer?</v>
      </c>
      <c r="AZ116" t="str">
        <f t="shared" si="166"/>
        <v>Wohin spaziert Der Autoverkäufer?</v>
      </c>
      <c r="BA116" t="str">
        <f t="shared" si="167"/>
        <v>Was möchte Der Autoverkäufer ersetzen?</v>
      </c>
      <c r="BB116" t="s">
        <v>327</v>
      </c>
      <c r="BC116" t="str">
        <f t="shared" ref="BC116" si="282">AZ116</f>
        <v>Wohin spaziert Der Autoverkäufer?</v>
      </c>
      <c r="BD116">
        <v>3</v>
      </c>
      <c r="BE116" t="str">
        <f t="shared" si="169"/>
        <v>NA</v>
      </c>
      <c r="BF116" t="str">
        <f t="shared" ref="BF116" si="283">IF(BE116="NA","NA",L116)</f>
        <v>NA</v>
      </c>
      <c r="BG116" t="str">
        <f t="shared" si="176"/>
        <v>NA</v>
      </c>
      <c r="BH116" t="s">
        <v>599</v>
      </c>
      <c r="BI116" s="1">
        <v>0</v>
      </c>
      <c r="BJ116" t="str">
        <f t="shared" si="171"/>
        <v>NA</v>
      </c>
      <c r="BK116" t="str">
        <f t="shared" si="172"/>
        <v>NA</v>
      </c>
      <c r="BL116" t="str">
        <f t="shared" si="256"/>
        <v/>
      </c>
      <c r="BM116" t="str">
        <f t="shared" si="242"/>
        <v>Wohin spaziert Der Autoverkäufer?</v>
      </c>
      <c r="BN116" t="str">
        <f t="shared" si="257"/>
        <v/>
      </c>
      <c r="BO116" t="str">
        <f t="shared" si="243"/>
        <v>Wohin spaziert Der Autoverkäufer?</v>
      </c>
      <c r="BP116" t="str">
        <f t="shared" si="244"/>
        <v>Was möchte Der Autoverkäufer ersetzen?</v>
      </c>
      <c r="BQ116" t="str">
        <f t="shared" si="245"/>
        <v/>
      </c>
      <c r="BR116" t="str">
        <f t="shared" si="173"/>
        <v>Was möchte Der Autoverkäufer ersetzen?</v>
      </c>
    </row>
    <row r="117" spans="1:70" customFormat="1" x14ac:dyDescent="0.35">
      <c r="A117">
        <v>116</v>
      </c>
      <c r="B117" t="str">
        <f t="shared" si="161"/>
        <v>Der Barbier wartet vor der Kasse Sie hat die falsche Schlange gewählt</v>
      </c>
      <c r="C117" t="str">
        <f t="shared" si="162"/>
        <v>Der Barbier</v>
      </c>
      <c r="D117" t="str">
        <f t="shared" si="163"/>
        <v>Die Barbierin</v>
      </c>
      <c r="E117" t="s">
        <v>664</v>
      </c>
      <c r="F117" t="s">
        <v>1091</v>
      </c>
      <c r="G117" t="s">
        <v>274</v>
      </c>
      <c r="J117" t="s">
        <v>132</v>
      </c>
      <c r="K117" t="s">
        <v>1091</v>
      </c>
      <c r="L117" t="str">
        <f t="shared" si="164"/>
        <v>vor der Kasse</v>
      </c>
      <c r="M117" t="str">
        <f t="shared" si="165"/>
        <v>vor der Leipzig</v>
      </c>
      <c r="N117" t="s">
        <v>329</v>
      </c>
      <c r="O117" t="s">
        <v>251</v>
      </c>
      <c r="P117" t="s">
        <v>255</v>
      </c>
      <c r="Q117" t="s">
        <v>484</v>
      </c>
      <c r="R117" t="s">
        <v>1091</v>
      </c>
      <c r="S117" t="s">
        <v>665</v>
      </c>
      <c r="U117" t="str">
        <f t="shared" si="237"/>
        <v>Schlange</v>
      </c>
      <c r="V117" t="s">
        <v>1091</v>
      </c>
      <c r="W117" t="s">
        <v>666</v>
      </c>
      <c r="Y117">
        <v>199</v>
      </c>
      <c r="Z117" t="s">
        <v>1019</v>
      </c>
      <c r="AA117" t="s">
        <v>599</v>
      </c>
      <c r="AB117">
        <v>6.3250000000000002</v>
      </c>
      <c r="AC117" t="s">
        <v>599</v>
      </c>
      <c r="AD117" t="s">
        <v>599</v>
      </c>
      <c r="AE117" t="s">
        <v>332</v>
      </c>
      <c r="AF117" s="18" t="s">
        <v>1029</v>
      </c>
      <c r="AG117" t="s">
        <v>599</v>
      </c>
      <c r="AH117" t="s">
        <v>599</v>
      </c>
      <c r="AI117" s="6" t="s">
        <v>1090</v>
      </c>
      <c r="AJ117">
        <v>56</v>
      </c>
      <c r="AK117" t="s">
        <v>1083</v>
      </c>
      <c r="AL117" t="s">
        <v>599</v>
      </c>
      <c r="AM117" t="s">
        <v>599</v>
      </c>
      <c r="AN117" t="s">
        <v>599</v>
      </c>
      <c r="AO117" t="s">
        <v>599</v>
      </c>
      <c r="AP117" t="s">
        <v>599</v>
      </c>
      <c r="AQ117" s="2" t="s">
        <v>855</v>
      </c>
      <c r="AR117" t="s">
        <v>599</v>
      </c>
      <c r="AS117" t="s">
        <v>599</v>
      </c>
      <c r="AT117" s="6" t="s">
        <v>1089</v>
      </c>
      <c r="AU117" s="7" t="s">
        <v>1093</v>
      </c>
      <c r="AV117" s="7" t="s">
        <v>329</v>
      </c>
      <c r="AW117" s="20"/>
      <c r="AX117" t="str">
        <f t="shared" si="238"/>
        <v>Wer wartet vor der Kasse?</v>
      </c>
      <c r="AY117" t="str">
        <f t="shared" si="239"/>
        <v>Was tat Der Barbier?</v>
      </c>
      <c r="AZ117" t="str">
        <f t="shared" si="166"/>
        <v>Wo wartet Der Barbier?</v>
      </c>
      <c r="BA117" t="str">
        <f t="shared" si="167"/>
        <v>Was hat Der Barbier gewählt?</v>
      </c>
      <c r="BB117" s="1" t="s">
        <v>411</v>
      </c>
      <c r="BC117" t="str">
        <f t="shared" ref="BC117" si="284">BA117</f>
        <v>Was hat Der Barbier gewählt?</v>
      </c>
      <c r="BD117">
        <v>1</v>
      </c>
      <c r="BE117" t="str">
        <f t="shared" si="169"/>
        <v>Was hat Der Barbier gewählt?</v>
      </c>
      <c r="BF117" t="str">
        <f t="shared" ref="BF117" si="285">IF(BE117="NA","NA",CONCATENATE(P117," ",Q117," ",U117))</f>
        <v>die falsche Schlange</v>
      </c>
      <c r="BG117" t="str">
        <f t="shared" si="176"/>
        <v>die falsche Schlange</v>
      </c>
      <c r="BH117" t="s">
        <v>1139</v>
      </c>
      <c r="BI117" s="1">
        <v>1</v>
      </c>
      <c r="BJ117" t="str">
        <f t="shared" si="171"/>
        <v>die falsche Schlange</v>
      </c>
      <c r="BK117" t="str">
        <f t="shared" si="172"/>
        <v>die falsche Kasse</v>
      </c>
      <c r="BL117" t="str">
        <f t="shared" si="256"/>
        <v>Wo wartet Der Barbier?</v>
      </c>
      <c r="BM117" t="str">
        <f t="shared" si="242"/>
        <v/>
      </c>
      <c r="BN117" t="str">
        <f t="shared" si="257"/>
        <v/>
      </c>
      <c r="BO117" t="str">
        <f t="shared" si="243"/>
        <v>Wo wartet Der Barbier?</v>
      </c>
      <c r="BP117" t="str">
        <f t="shared" si="244"/>
        <v>Was hat Der Barbier gewählt?</v>
      </c>
      <c r="BQ117" t="str">
        <f t="shared" si="245"/>
        <v/>
      </c>
      <c r="BR117" t="str">
        <f t="shared" si="173"/>
        <v>Was hat Der Barbier gewählt?</v>
      </c>
    </row>
    <row r="118" spans="1:70" customFormat="1" x14ac:dyDescent="0.35">
      <c r="A118">
        <v>117</v>
      </c>
      <c r="B118" t="str">
        <f t="shared" si="161"/>
        <v>Der Dachdecker kommt vom Vortrag Sie hat heute wieder Nichts gelernt</v>
      </c>
      <c r="C118" t="str">
        <f t="shared" si="162"/>
        <v>Der Dachdecker</v>
      </c>
      <c r="D118" t="str">
        <f t="shared" si="163"/>
        <v>Die Dachdeckerin</v>
      </c>
      <c r="E118" t="s">
        <v>3</v>
      </c>
      <c r="F118" t="s">
        <v>1091</v>
      </c>
      <c r="I118" t="s">
        <v>31</v>
      </c>
      <c r="J118" t="s">
        <v>238</v>
      </c>
      <c r="K118" t="s">
        <v>1091</v>
      </c>
      <c r="L118" t="str">
        <f t="shared" si="164"/>
        <v>vom Vortrag</v>
      </c>
      <c r="M118" t="str">
        <f t="shared" si="165"/>
        <v>vom Leipzig</v>
      </c>
      <c r="N118" t="s">
        <v>329</v>
      </c>
      <c r="O118" t="s">
        <v>251</v>
      </c>
      <c r="P118" t="s">
        <v>390</v>
      </c>
      <c r="Q118" t="s">
        <v>292</v>
      </c>
      <c r="R118" t="s">
        <v>1091</v>
      </c>
      <c r="S118" t="s">
        <v>391</v>
      </c>
      <c r="U118" t="str">
        <f t="shared" si="237"/>
        <v>Nichts</v>
      </c>
      <c r="V118" t="s">
        <v>1091</v>
      </c>
      <c r="W118" t="s">
        <v>392</v>
      </c>
      <c r="Y118">
        <v>200</v>
      </c>
      <c r="Z118" t="s">
        <v>1021</v>
      </c>
      <c r="AA118" t="s">
        <v>599</v>
      </c>
      <c r="AB118">
        <v>6.375</v>
      </c>
      <c r="AC118" t="s">
        <v>599</v>
      </c>
      <c r="AD118" t="s">
        <v>599</v>
      </c>
      <c r="AE118" t="s">
        <v>332</v>
      </c>
      <c r="AF118" s="18" t="s">
        <v>1029</v>
      </c>
      <c r="AG118" t="s">
        <v>599</v>
      </c>
      <c r="AH118" t="s">
        <v>599</v>
      </c>
      <c r="AI118" s="6" t="s">
        <v>1090</v>
      </c>
      <c r="AJ118">
        <v>57</v>
      </c>
      <c r="AK118" t="s">
        <v>1084</v>
      </c>
      <c r="AL118" t="s">
        <v>599</v>
      </c>
      <c r="AM118" t="s">
        <v>599</v>
      </c>
      <c r="AN118" t="s">
        <v>599</v>
      </c>
      <c r="AO118" t="s">
        <v>599</v>
      </c>
      <c r="AP118" t="s">
        <v>599</v>
      </c>
      <c r="AQ118" s="2" t="s">
        <v>855</v>
      </c>
      <c r="AR118" t="s">
        <v>599</v>
      </c>
      <c r="AS118" t="s">
        <v>599</v>
      </c>
      <c r="AT118" s="6" t="s">
        <v>1089</v>
      </c>
      <c r="AU118" s="7" t="s">
        <v>1093</v>
      </c>
      <c r="AV118" s="7" t="s">
        <v>329</v>
      </c>
      <c r="AW118" s="20"/>
      <c r="AX118" t="str">
        <f t="shared" si="238"/>
        <v>Wer kommt vom Vortrag?</v>
      </c>
      <c r="AY118" t="str">
        <f t="shared" si="239"/>
        <v>Was tat Der Dachdecker?</v>
      </c>
      <c r="AZ118" t="str">
        <f t="shared" si="166"/>
        <v>Woher kommt Der Dachdecker?</v>
      </c>
      <c r="BA118" t="str">
        <f t="shared" si="167"/>
        <v>Was hat Der Dachdecker gelernt?</v>
      </c>
      <c r="BB118" t="s">
        <v>287</v>
      </c>
      <c r="BC118" t="str">
        <f t="shared" ref="BC118" si="286">AX118</f>
        <v>Wer kommt vom Vortrag?</v>
      </c>
      <c r="BD118">
        <v>1</v>
      </c>
      <c r="BE118" t="str">
        <f t="shared" si="169"/>
        <v>Wer kommt vom Vortrag?</v>
      </c>
      <c r="BF118" t="str">
        <f t="shared" ref="BF118" si="287">IF(BE118="NA","NA",C118)</f>
        <v>Der Dachdecker</v>
      </c>
      <c r="BG118" t="str">
        <f t="shared" si="176"/>
        <v>Der Dachdecker</v>
      </c>
      <c r="BH118" t="str">
        <f>D118</f>
        <v>Die Dachdeckerin</v>
      </c>
      <c r="BI118" s="1">
        <v>1</v>
      </c>
      <c r="BJ118" t="str">
        <f t="shared" si="171"/>
        <v>Der Dachdecker</v>
      </c>
      <c r="BK118" t="str">
        <f t="shared" si="172"/>
        <v>Die Dachdeckerin</v>
      </c>
      <c r="BL118" t="str">
        <f t="shared" si="256"/>
        <v/>
      </c>
      <c r="BM118" t="str">
        <f t="shared" si="242"/>
        <v/>
      </c>
      <c r="BN118" t="str">
        <f t="shared" si="257"/>
        <v>Woher kommt Der Dachdecker?</v>
      </c>
      <c r="BO118" t="str">
        <f t="shared" si="243"/>
        <v>Woher kommt Der Dachdecker?</v>
      </c>
      <c r="BP118" t="str">
        <f t="shared" si="244"/>
        <v>Was hat Der Dachdecker gelernt?</v>
      </c>
      <c r="BQ118" t="str">
        <f t="shared" si="245"/>
        <v/>
      </c>
      <c r="BR118" t="str">
        <f t="shared" si="173"/>
        <v>Was hat Der Dachdecker gelernt?</v>
      </c>
    </row>
    <row r="119" spans="1:70" customFormat="1" x14ac:dyDescent="0.35">
      <c r="A119">
        <v>118</v>
      </c>
      <c r="B119" t="str">
        <f t="shared" si="161"/>
        <v>Der Brunnenbohrer guckt aus dem Fenster Sie hat einen guten Freund gesehen</v>
      </c>
      <c r="C119" t="str">
        <f t="shared" si="162"/>
        <v>Der Brunnenbohrer</v>
      </c>
      <c r="D119" t="str">
        <f t="shared" si="163"/>
        <v>Die Brunnenbohrerin</v>
      </c>
      <c r="E119" t="s">
        <v>609</v>
      </c>
      <c r="F119" t="s">
        <v>1091</v>
      </c>
      <c r="I119" t="s">
        <v>40</v>
      </c>
      <c r="J119" s="1" t="s">
        <v>610</v>
      </c>
      <c r="K119" t="s">
        <v>1091</v>
      </c>
      <c r="L119" t="str">
        <f t="shared" si="164"/>
        <v>aus dem Fenster</v>
      </c>
      <c r="M119" t="str">
        <f t="shared" si="165"/>
        <v>aus dem Leipzig</v>
      </c>
      <c r="N119" t="s">
        <v>329</v>
      </c>
      <c r="O119" t="s">
        <v>251</v>
      </c>
      <c r="P119" t="s">
        <v>261</v>
      </c>
      <c r="Q119" t="s">
        <v>360</v>
      </c>
      <c r="R119" t="s">
        <v>1091</v>
      </c>
      <c r="T119" t="s">
        <v>611</v>
      </c>
      <c r="U119" t="str">
        <f t="shared" si="237"/>
        <v>Freund</v>
      </c>
      <c r="V119" t="s">
        <v>1091</v>
      </c>
      <c r="W119" t="s">
        <v>322</v>
      </c>
      <c r="Y119">
        <v>201</v>
      </c>
      <c r="Z119" t="s">
        <v>1023</v>
      </c>
      <c r="AA119" t="s">
        <v>599</v>
      </c>
      <c r="AB119">
        <v>6.4</v>
      </c>
      <c r="AC119" t="s">
        <v>599</v>
      </c>
      <c r="AD119" t="s">
        <v>599</v>
      </c>
      <c r="AE119" t="s">
        <v>332</v>
      </c>
      <c r="AF119" s="18" t="s">
        <v>1029</v>
      </c>
      <c r="AG119" t="s">
        <v>599</v>
      </c>
      <c r="AH119" t="s">
        <v>599</v>
      </c>
      <c r="AI119" s="6" t="s">
        <v>1090</v>
      </c>
      <c r="AJ119">
        <v>58</v>
      </c>
      <c r="AK119" t="s">
        <v>1085</v>
      </c>
      <c r="AL119" t="s">
        <v>599</v>
      </c>
      <c r="AM119" t="s">
        <v>599</v>
      </c>
      <c r="AN119" t="s">
        <v>599</v>
      </c>
      <c r="AO119" t="s">
        <v>599</v>
      </c>
      <c r="AP119" t="s">
        <v>599</v>
      </c>
      <c r="AQ119" s="2" t="s">
        <v>855</v>
      </c>
      <c r="AR119" t="s">
        <v>599</v>
      </c>
      <c r="AS119" t="s">
        <v>599</v>
      </c>
      <c r="AT119" s="6" t="s">
        <v>1089</v>
      </c>
      <c r="AU119" s="7" t="s">
        <v>1093</v>
      </c>
      <c r="AV119" s="7" t="s">
        <v>329</v>
      </c>
      <c r="AW119" s="20"/>
      <c r="AX119" t="str">
        <f t="shared" si="238"/>
        <v>Wer guckt aus dem Fenster?</v>
      </c>
      <c r="AY119" t="str">
        <f t="shared" si="239"/>
        <v>Was tat Der Brunnenbohrer?</v>
      </c>
      <c r="AZ119" t="str">
        <f t="shared" si="166"/>
        <v>Woher guckt Der Brunnenbohrer?</v>
      </c>
      <c r="BA119" t="str">
        <f t="shared" si="167"/>
        <v>Wen hat Der Brunnenbohrer gesehen?</v>
      </c>
      <c r="BB119" t="s">
        <v>288</v>
      </c>
      <c r="BC119" t="str">
        <f t="shared" ref="BC119" si="288">AY119</f>
        <v>Was tat Der Brunnenbohrer?</v>
      </c>
      <c r="BD119">
        <v>1</v>
      </c>
      <c r="BE119" t="str">
        <f t="shared" si="169"/>
        <v>Was tat Der Brunnenbohrer?</v>
      </c>
      <c r="BF119" t="str">
        <f t="shared" ref="BF119" si="289">IF(BE119="NA","NA",E119)</f>
        <v>guckt</v>
      </c>
      <c r="BG119" t="s">
        <v>1140</v>
      </c>
      <c r="BH119" t="s">
        <v>1141</v>
      </c>
      <c r="BI119" s="1">
        <v>1</v>
      </c>
      <c r="BJ119" t="str">
        <f t="shared" si="171"/>
        <v>gucken</v>
      </c>
      <c r="BK119" t="str">
        <f t="shared" si="172"/>
        <v>schauen</v>
      </c>
      <c r="BL119" t="str">
        <f t="shared" si="256"/>
        <v/>
      </c>
      <c r="BM119" t="str">
        <f t="shared" si="242"/>
        <v/>
      </c>
      <c r="BN119" t="str">
        <f t="shared" si="257"/>
        <v>Woher guckt Der Brunnenbohrer?</v>
      </c>
      <c r="BO119" t="str">
        <f t="shared" si="243"/>
        <v>Woher guckt Der Brunnenbohrer?</v>
      </c>
      <c r="BP119" t="str">
        <f t="shared" si="244"/>
        <v/>
      </c>
      <c r="BQ119" t="str">
        <f t="shared" si="245"/>
        <v>Wen hat Der Brunnenbohrer gesehen?</v>
      </c>
      <c r="BR119" t="str">
        <f t="shared" si="173"/>
        <v>Wen hat Der Brunnenbohrer gesehen?</v>
      </c>
    </row>
    <row r="120" spans="1:70" customFormat="1" x14ac:dyDescent="0.35">
      <c r="A120">
        <v>119</v>
      </c>
      <c r="B120" t="str">
        <f t="shared" si="161"/>
        <v>Der Wrestler fliegt aus der Talkshow Sie hat die top-secret Geheimnisse verraten</v>
      </c>
      <c r="C120" t="str">
        <f t="shared" si="162"/>
        <v>Der Wrestler</v>
      </c>
      <c r="D120" t="str">
        <f t="shared" si="163"/>
        <v>Die Wrestlerin</v>
      </c>
      <c r="E120" t="s">
        <v>11</v>
      </c>
      <c r="F120" t="s">
        <v>1091</v>
      </c>
      <c r="I120" t="s">
        <v>37</v>
      </c>
      <c r="J120" t="s">
        <v>213</v>
      </c>
      <c r="K120" t="s">
        <v>1091</v>
      </c>
      <c r="L120" t="str">
        <f t="shared" si="164"/>
        <v>aus der Talkshow</v>
      </c>
      <c r="M120" t="str">
        <f t="shared" si="165"/>
        <v>aus der Leipzig</v>
      </c>
      <c r="N120" t="s">
        <v>329</v>
      </c>
      <c r="O120" t="s">
        <v>251</v>
      </c>
      <c r="P120" t="s">
        <v>255</v>
      </c>
      <c r="Q120" t="s">
        <v>634</v>
      </c>
      <c r="R120" t="s">
        <v>1091</v>
      </c>
      <c r="S120" t="s">
        <v>635</v>
      </c>
      <c r="U120" t="str">
        <f t="shared" si="237"/>
        <v>Geheimnisse</v>
      </c>
      <c r="V120" t="s">
        <v>1091</v>
      </c>
      <c r="W120" t="s">
        <v>636</v>
      </c>
      <c r="Y120">
        <v>202</v>
      </c>
      <c r="Z120" t="s">
        <v>1025</v>
      </c>
      <c r="AA120" t="s">
        <v>599</v>
      </c>
      <c r="AB120">
        <v>6.5750000000000002</v>
      </c>
      <c r="AC120" t="s">
        <v>599</v>
      </c>
      <c r="AD120" t="s">
        <v>599</v>
      </c>
      <c r="AE120" t="s">
        <v>332</v>
      </c>
      <c r="AF120" s="18" t="s">
        <v>1029</v>
      </c>
      <c r="AG120" t="s">
        <v>599</v>
      </c>
      <c r="AH120" t="s">
        <v>599</v>
      </c>
      <c r="AI120" s="6" t="s">
        <v>1090</v>
      </c>
      <c r="AJ120">
        <v>59</v>
      </c>
      <c r="AK120" t="s">
        <v>1086</v>
      </c>
      <c r="AL120" t="s">
        <v>599</v>
      </c>
      <c r="AM120" t="s">
        <v>599</v>
      </c>
      <c r="AN120" t="s">
        <v>599</v>
      </c>
      <c r="AO120" t="s">
        <v>599</v>
      </c>
      <c r="AP120" t="s">
        <v>599</v>
      </c>
      <c r="AQ120" s="2" t="s">
        <v>855</v>
      </c>
      <c r="AR120" t="s">
        <v>599</v>
      </c>
      <c r="AS120" t="s">
        <v>599</v>
      </c>
      <c r="AT120" s="6" t="s">
        <v>1089</v>
      </c>
      <c r="AU120" s="7" t="s">
        <v>1093</v>
      </c>
      <c r="AV120" s="7" t="s">
        <v>329</v>
      </c>
      <c r="AW120" s="20"/>
      <c r="AX120" t="str">
        <f t="shared" si="238"/>
        <v>Wer fliegt aus der Talkshow?</v>
      </c>
      <c r="AY120" t="str">
        <f t="shared" si="239"/>
        <v>Was tat Der Wrestler?</v>
      </c>
      <c r="AZ120" t="str">
        <f t="shared" si="166"/>
        <v>Woher fliegt Der Wrestler?</v>
      </c>
      <c r="BA120" t="str">
        <f t="shared" si="167"/>
        <v>Was hat Der Wrestler verraten?</v>
      </c>
      <c r="BB120" t="s">
        <v>327</v>
      </c>
      <c r="BC120" t="str">
        <f t="shared" ref="BC120" si="290">AZ120</f>
        <v>Woher fliegt Der Wrestler?</v>
      </c>
      <c r="BD120">
        <v>4</v>
      </c>
      <c r="BE120" t="str">
        <f t="shared" si="169"/>
        <v>NA</v>
      </c>
      <c r="BF120" t="str">
        <f t="shared" ref="BF120" si="291">IF(BE120="NA","NA",L120)</f>
        <v>NA</v>
      </c>
      <c r="BG120" t="str">
        <f t="shared" si="176"/>
        <v>NA</v>
      </c>
      <c r="BH120" t="s">
        <v>599</v>
      </c>
      <c r="BI120" s="1">
        <v>1</v>
      </c>
      <c r="BJ120" t="str">
        <f t="shared" si="171"/>
        <v>NA</v>
      </c>
      <c r="BK120" t="str">
        <f t="shared" si="172"/>
        <v>NA</v>
      </c>
      <c r="BL120" t="str">
        <f t="shared" si="256"/>
        <v/>
      </c>
      <c r="BM120" t="str">
        <f t="shared" si="242"/>
        <v/>
      </c>
      <c r="BN120" t="str">
        <f t="shared" si="257"/>
        <v>Woher fliegt Der Wrestler?</v>
      </c>
      <c r="BO120" t="str">
        <f t="shared" si="243"/>
        <v>Woher fliegt Der Wrestler?</v>
      </c>
      <c r="BP120" t="str">
        <f t="shared" si="244"/>
        <v>Was hat Der Wrestler verraten?</v>
      </c>
      <c r="BQ120" t="str">
        <f t="shared" si="245"/>
        <v/>
      </c>
      <c r="BR120" t="str">
        <f t="shared" si="173"/>
        <v>Was hat Der Wrestler verraten?</v>
      </c>
    </row>
    <row r="121" spans="1:70" customFormat="1" x14ac:dyDescent="0.35">
      <c r="A121">
        <v>120</v>
      </c>
      <c r="B121" t="str">
        <f t="shared" si="161"/>
        <v>Der Kollege schleicht in den Palast Sie möchte das teure Porzellan stehlen</v>
      </c>
      <c r="C121" t="str">
        <f t="shared" si="162"/>
        <v>Der Kollege</v>
      </c>
      <c r="D121" t="str">
        <f t="shared" si="163"/>
        <v>Die Kollegin</v>
      </c>
      <c r="E121" t="s">
        <v>18</v>
      </c>
      <c r="F121" t="s">
        <v>1091</v>
      </c>
      <c r="H121" t="s">
        <v>39</v>
      </c>
      <c r="J121" t="s">
        <v>177</v>
      </c>
      <c r="K121" t="s">
        <v>1091</v>
      </c>
      <c r="L121" t="str">
        <f t="shared" si="164"/>
        <v>in den Palast</v>
      </c>
      <c r="M121" t="str">
        <f t="shared" si="165"/>
        <v>in den Leipzig</v>
      </c>
      <c r="N121" t="s">
        <v>329</v>
      </c>
      <c r="O121" t="s">
        <v>271</v>
      </c>
      <c r="P121" t="s">
        <v>276</v>
      </c>
      <c r="Q121" t="s">
        <v>775</v>
      </c>
      <c r="R121" t="s">
        <v>1091</v>
      </c>
      <c r="S121" t="s">
        <v>776</v>
      </c>
      <c r="U121" t="str">
        <f t="shared" si="237"/>
        <v>Porzellan</v>
      </c>
      <c r="V121" t="s">
        <v>1091</v>
      </c>
      <c r="W121" t="s">
        <v>777</v>
      </c>
      <c r="Y121">
        <v>203</v>
      </c>
      <c r="Z121" s="3" t="s">
        <v>1027</v>
      </c>
      <c r="AA121" s="3" t="s">
        <v>599</v>
      </c>
      <c r="AB121" s="3">
        <v>6.7</v>
      </c>
      <c r="AC121" t="s">
        <v>599</v>
      </c>
      <c r="AD121" t="s">
        <v>599</v>
      </c>
      <c r="AE121" t="s">
        <v>332</v>
      </c>
      <c r="AF121" s="18" t="s">
        <v>1029</v>
      </c>
      <c r="AG121" t="s">
        <v>599</v>
      </c>
      <c r="AH121" t="s">
        <v>599</v>
      </c>
      <c r="AI121" s="6" t="s">
        <v>1090</v>
      </c>
      <c r="AJ121">
        <v>60</v>
      </c>
      <c r="AK121" t="s">
        <v>1087</v>
      </c>
      <c r="AL121" s="3" t="s">
        <v>599</v>
      </c>
      <c r="AM121" t="s">
        <v>599</v>
      </c>
      <c r="AN121" t="s">
        <v>599</v>
      </c>
      <c r="AO121" t="s">
        <v>599</v>
      </c>
      <c r="AP121" t="s">
        <v>599</v>
      </c>
      <c r="AQ121" s="2" t="s">
        <v>855</v>
      </c>
      <c r="AR121" t="s">
        <v>599</v>
      </c>
      <c r="AS121" t="s">
        <v>599</v>
      </c>
      <c r="AT121" s="6" t="s">
        <v>1089</v>
      </c>
      <c r="AU121" s="7" t="s">
        <v>1093</v>
      </c>
      <c r="AV121" s="7" t="s">
        <v>329</v>
      </c>
      <c r="AW121" s="20"/>
      <c r="AX121" t="str">
        <f t="shared" si="238"/>
        <v>Wer schleicht in den Palast?</v>
      </c>
      <c r="AY121" t="str">
        <f t="shared" si="239"/>
        <v>Was tat Der Kollege?</v>
      </c>
      <c r="AZ121" t="str">
        <f t="shared" si="166"/>
        <v>Wohin schleicht Der Kollege?</v>
      </c>
      <c r="BA121" t="str">
        <f t="shared" si="167"/>
        <v>Was möchte Der Kollege stehlen?</v>
      </c>
      <c r="BB121" s="1" t="s">
        <v>411</v>
      </c>
      <c r="BC121" t="str">
        <f t="shared" ref="BC121" si="292">BA121</f>
        <v>Was möchte Der Kollege stehlen?</v>
      </c>
      <c r="BD121">
        <v>2</v>
      </c>
      <c r="BE121" t="str">
        <f t="shared" si="169"/>
        <v>NA</v>
      </c>
      <c r="BF121" t="str">
        <f t="shared" ref="BF121" si="293">IF(BE121="NA","NA",CONCATENATE(P121," ",Q121," ",U121))</f>
        <v>NA</v>
      </c>
      <c r="BG121" t="str">
        <f t="shared" si="176"/>
        <v>NA</v>
      </c>
      <c r="BH121" t="s">
        <v>599</v>
      </c>
      <c r="BI121" s="1">
        <v>0</v>
      </c>
      <c r="BJ121" t="str">
        <f t="shared" si="171"/>
        <v>NA</v>
      </c>
      <c r="BK121" t="str">
        <f t="shared" si="172"/>
        <v>NA</v>
      </c>
      <c r="BL121" t="str">
        <f t="shared" si="256"/>
        <v/>
      </c>
      <c r="BM121" t="str">
        <f t="shared" si="242"/>
        <v>Wohin schleicht Der Kollege?</v>
      </c>
      <c r="BN121" t="str">
        <f t="shared" si="257"/>
        <v/>
      </c>
      <c r="BO121" t="str">
        <f t="shared" si="243"/>
        <v>Wohin schleicht Der Kollege?</v>
      </c>
      <c r="BP121" t="str">
        <f t="shared" si="244"/>
        <v>Was möchte Der Kollege stehlen?</v>
      </c>
      <c r="BQ121" t="str">
        <f t="shared" si="245"/>
        <v/>
      </c>
      <c r="BR121" t="str">
        <f t="shared" si="173"/>
        <v>Was möchte Der Kollege stehlen?</v>
      </c>
    </row>
    <row r="122" spans="1:70" customFormat="1" x14ac:dyDescent="0.35">
      <c r="A122">
        <v>121</v>
      </c>
      <c r="B122" t="str">
        <f t="shared" si="161"/>
        <v xml:space="preserve">  schreit im Supermarkt Sie hat die letzte Mehlpackung zerstört</v>
      </c>
      <c r="C122" t="str">
        <f t="shared" si="162"/>
        <v xml:space="preserve"> </v>
      </c>
      <c r="D122" t="str">
        <f t="shared" si="163"/>
        <v xml:space="preserve"> </v>
      </c>
      <c r="E122" t="s">
        <v>645</v>
      </c>
      <c r="F122" t="s">
        <v>1091</v>
      </c>
      <c r="G122" t="s">
        <v>38</v>
      </c>
      <c r="J122" t="s">
        <v>210</v>
      </c>
      <c r="K122" t="s">
        <v>1091</v>
      </c>
      <c r="L122" t="str">
        <f t="shared" si="164"/>
        <v>im Supermarkt</v>
      </c>
      <c r="M122" t="str">
        <f t="shared" si="165"/>
        <v>im Leipzig</v>
      </c>
      <c r="N122" t="s">
        <v>329</v>
      </c>
      <c r="O122" t="s">
        <v>251</v>
      </c>
      <c r="P122" t="s">
        <v>255</v>
      </c>
      <c r="Q122" t="s">
        <v>646</v>
      </c>
      <c r="R122" t="s">
        <v>1091</v>
      </c>
      <c r="S122" t="s">
        <v>647</v>
      </c>
      <c r="U122" t="str">
        <f t="shared" si="237"/>
        <v>Mehlpackung</v>
      </c>
      <c r="V122" t="s">
        <v>1091</v>
      </c>
      <c r="W122" t="s">
        <v>648</v>
      </c>
      <c r="AC122" s="6"/>
      <c r="AD122" s="6"/>
      <c r="AE122" s="8"/>
      <c r="AF122" s="8"/>
      <c r="AG122" s="8"/>
      <c r="AH122" s="8"/>
      <c r="AU122" s="7" t="s">
        <v>1093</v>
      </c>
      <c r="AV122" s="7" t="s">
        <v>329</v>
      </c>
      <c r="AW122" s="20"/>
      <c r="AX122" t="str">
        <f t="shared" si="238"/>
        <v>Wer schreit im Supermarkt?</v>
      </c>
      <c r="AY122" t="str">
        <f t="shared" si="239"/>
        <v>Was tat  ?</v>
      </c>
      <c r="AZ122" t="str">
        <f t="shared" si="166"/>
        <v>Wo schreit  ?</v>
      </c>
      <c r="BA122" t="str">
        <f t="shared" si="167"/>
        <v>Was hat   zerstört?</v>
      </c>
      <c r="BB122" t="s">
        <v>287</v>
      </c>
      <c r="BC122" t="str">
        <f t="shared" ref="BC122" si="294">AX122</f>
        <v>Wer schreit im Supermarkt?</v>
      </c>
      <c r="BD122">
        <v>3</v>
      </c>
      <c r="BE122" t="str">
        <f t="shared" si="169"/>
        <v>NA</v>
      </c>
      <c r="BF122" t="str">
        <f t="shared" ref="BF122" si="295">IF(BE122="NA","NA",C122)</f>
        <v>NA</v>
      </c>
      <c r="BG122" t="str">
        <f t="shared" si="176"/>
        <v>NA</v>
      </c>
      <c r="BH122" t="s">
        <v>599</v>
      </c>
      <c r="BI122" s="1">
        <v>1</v>
      </c>
      <c r="BJ122" t="str">
        <f t="shared" si="171"/>
        <v>NA</v>
      </c>
      <c r="BK122" t="str">
        <f t="shared" si="172"/>
        <v>NA</v>
      </c>
      <c r="BL122" t="str">
        <f t="shared" si="256"/>
        <v>Wo schreit  ?</v>
      </c>
      <c r="BM122" t="str">
        <f t="shared" si="242"/>
        <v/>
      </c>
      <c r="BN122" t="str">
        <f t="shared" si="257"/>
        <v/>
      </c>
      <c r="BO122" t="str">
        <f t="shared" si="243"/>
        <v>Wo schreit  ?</v>
      </c>
      <c r="BP122" t="str">
        <f t="shared" si="244"/>
        <v>Was hat   zerstört?</v>
      </c>
      <c r="BQ122" t="str">
        <f t="shared" si="245"/>
        <v/>
      </c>
      <c r="BR122" t="str">
        <f t="shared" si="173"/>
        <v>Was hat   zerstört?</v>
      </c>
    </row>
    <row r="123" spans="1:70" customFormat="1" x14ac:dyDescent="0.35">
      <c r="A123">
        <v>122</v>
      </c>
      <c r="B123" t="str">
        <f t="shared" si="161"/>
        <v xml:space="preserve">  wartet im Schlafzimmer Sie hat ein erfolgreiches Date gehabt</v>
      </c>
      <c r="C123" t="str">
        <f t="shared" si="162"/>
        <v xml:space="preserve"> </v>
      </c>
      <c r="D123" t="str">
        <f t="shared" si="163"/>
        <v xml:space="preserve"> </v>
      </c>
      <c r="E123" t="s">
        <v>664</v>
      </c>
      <c r="F123" t="s">
        <v>1091</v>
      </c>
      <c r="G123" t="s">
        <v>38</v>
      </c>
      <c r="J123" t="s">
        <v>197</v>
      </c>
      <c r="K123" t="s">
        <v>1091</v>
      </c>
      <c r="L123" t="str">
        <f t="shared" si="164"/>
        <v>im Schlafzimmer</v>
      </c>
      <c r="M123" t="str">
        <f t="shared" si="165"/>
        <v>im Leipzig</v>
      </c>
      <c r="N123" t="s">
        <v>329</v>
      </c>
      <c r="O123" t="s">
        <v>251</v>
      </c>
      <c r="P123" t="s">
        <v>253</v>
      </c>
      <c r="Q123" t="s">
        <v>667</v>
      </c>
      <c r="R123" t="s">
        <v>1091</v>
      </c>
      <c r="S123" t="s">
        <v>894</v>
      </c>
      <c r="U123" t="str">
        <f t="shared" si="237"/>
        <v>Date</v>
      </c>
      <c r="V123" t="s">
        <v>1091</v>
      </c>
      <c r="W123" t="s">
        <v>284</v>
      </c>
      <c r="AC123" s="6"/>
      <c r="AD123" s="6"/>
      <c r="AE123" s="8"/>
      <c r="AF123" s="8"/>
      <c r="AG123" s="8"/>
      <c r="AH123" s="8"/>
      <c r="AU123" s="7" t="s">
        <v>1093</v>
      </c>
      <c r="AV123" s="7" t="s">
        <v>329</v>
      </c>
      <c r="AW123" s="20"/>
      <c r="AX123" t="str">
        <f t="shared" si="238"/>
        <v>Wer wartet im Schlafzimmer?</v>
      </c>
      <c r="AY123" t="str">
        <f t="shared" si="239"/>
        <v>Was tat  ?</v>
      </c>
      <c r="AZ123" t="str">
        <f t="shared" si="166"/>
        <v>Wo wartet  ?</v>
      </c>
      <c r="BA123" t="str">
        <f t="shared" si="167"/>
        <v>Was hat   gehabt?</v>
      </c>
      <c r="BB123" t="s">
        <v>288</v>
      </c>
      <c r="BC123" t="str">
        <f t="shared" ref="BC123" si="296">AY123</f>
        <v>Was tat  ?</v>
      </c>
      <c r="BD123">
        <v>4</v>
      </c>
      <c r="BE123" t="str">
        <f t="shared" si="169"/>
        <v>NA</v>
      </c>
      <c r="BF123" t="str">
        <f t="shared" ref="BF123" si="297">IF(BE123="NA","NA",E123)</f>
        <v>NA</v>
      </c>
      <c r="BG123" t="str">
        <f t="shared" si="176"/>
        <v>NA</v>
      </c>
      <c r="BH123" t="s">
        <v>599</v>
      </c>
      <c r="BI123" s="1">
        <v>1</v>
      </c>
      <c r="BJ123" t="str">
        <f t="shared" si="171"/>
        <v>NA</v>
      </c>
      <c r="BK123" t="str">
        <f t="shared" si="172"/>
        <v>NA</v>
      </c>
      <c r="BL123" t="str">
        <f t="shared" si="256"/>
        <v>Wo wartet  ?</v>
      </c>
      <c r="BM123" t="str">
        <f t="shared" si="242"/>
        <v/>
      </c>
      <c r="BN123" t="str">
        <f t="shared" si="257"/>
        <v/>
      </c>
      <c r="BO123" t="str">
        <f t="shared" si="243"/>
        <v>Wo wartet  ?</v>
      </c>
      <c r="BP123" t="str">
        <f t="shared" si="244"/>
        <v>Was hat   gehabt?</v>
      </c>
      <c r="BQ123" t="str">
        <f t="shared" si="245"/>
        <v/>
      </c>
      <c r="BR123" t="str">
        <f t="shared" si="173"/>
        <v>Was hat   gehabt?</v>
      </c>
    </row>
    <row r="124" spans="1:70" customFormat="1" x14ac:dyDescent="0.35">
      <c r="A124">
        <v>123</v>
      </c>
      <c r="B124" t="str">
        <f t="shared" si="161"/>
        <v xml:space="preserve">  kommt von der Frittenbude Sie hat ein saftiges Menu verzehrt</v>
      </c>
      <c r="C124" t="str">
        <f t="shared" si="162"/>
        <v xml:space="preserve"> </v>
      </c>
      <c r="D124" t="str">
        <f t="shared" si="163"/>
        <v xml:space="preserve"> </v>
      </c>
      <c r="E124" t="s">
        <v>3</v>
      </c>
      <c r="F124" t="s">
        <v>1091</v>
      </c>
      <c r="I124" t="s">
        <v>44</v>
      </c>
      <c r="J124" t="s">
        <v>111</v>
      </c>
      <c r="K124" t="s">
        <v>1091</v>
      </c>
      <c r="L124" t="str">
        <f t="shared" si="164"/>
        <v>von der Frittenbude</v>
      </c>
      <c r="M124" t="str">
        <f t="shared" si="165"/>
        <v>von der Leipzig</v>
      </c>
      <c r="N124" t="s">
        <v>329</v>
      </c>
      <c r="O124" t="s">
        <v>251</v>
      </c>
      <c r="P124" t="s">
        <v>253</v>
      </c>
      <c r="Q124" t="s">
        <v>754</v>
      </c>
      <c r="R124" t="s">
        <v>1091</v>
      </c>
      <c r="S124" t="s">
        <v>755</v>
      </c>
      <c r="U124" t="str">
        <f t="shared" si="237"/>
        <v>Menu</v>
      </c>
      <c r="V124" t="s">
        <v>1091</v>
      </c>
      <c r="W124" t="s">
        <v>753</v>
      </c>
      <c r="AC124" s="6"/>
      <c r="AD124" s="6"/>
      <c r="AE124" s="8"/>
      <c r="AG124" s="11"/>
      <c r="AH124" s="11"/>
      <c r="AU124" s="7" t="s">
        <v>1093</v>
      </c>
      <c r="AV124" s="7" t="s">
        <v>329</v>
      </c>
      <c r="AW124" s="20"/>
      <c r="AX124" t="str">
        <f t="shared" si="238"/>
        <v>Wer kommt von der Frittenbude?</v>
      </c>
      <c r="AY124" t="str">
        <f t="shared" si="239"/>
        <v>Was tat  ?</v>
      </c>
      <c r="AZ124" t="str">
        <f t="shared" si="166"/>
        <v>Woher kommt  ?</v>
      </c>
      <c r="BA124" t="str">
        <f t="shared" si="167"/>
        <v>Was hat   verzehrt?</v>
      </c>
      <c r="BB124" t="s">
        <v>327</v>
      </c>
      <c r="BC124" t="str">
        <f t="shared" ref="BC124" si="298">AZ124</f>
        <v>Woher kommt  ?</v>
      </c>
      <c r="BD124">
        <v>4</v>
      </c>
      <c r="BE124" t="str">
        <f t="shared" si="169"/>
        <v>NA</v>
      </c>
      <c r="BF124" t="str">
        <f t="shared" ref="BF124" si="299">IF(BE124="NA","NA",L124)</f>
        <v>NA</v>
      </c>
      <c r="BG124" t="str">
        <f t="shared" si="176"/>
        <v>NA</v>
      </c>
      <c r="BH124" t="s">
        <v>599</v>
      </c>
      <c r="BI124" s="1">
        <v>1</v>
      </c>
      <c r="BJ124" t="str">
        <f t="shared" si="171"/>
        <v>NA</v>
      </c>
      <c r="BK124" t="str">
        <f t="shared" si="172"/>
        <v>NA</v>
      </c>
      <c r="BL124" t="str">
        <f t="shared" si="256"/>
        <v/>
      </c>
      <c r="BM124" t="str">
        <f t="shared" si="242"/>
        <v/>
      </c>
      <c r="BN124" t="str">
        <f t="shared" si="257"/>
        <v>Woher kommt  ?</v>
      </c>
      <c r="BO124" t="str">
        <f t="shared" si="243"/>
        <v>Woher kommt  ?</v>
      </c>
      <c r="BP124" t="str">
        <f t="shared" si="244"/>
        <v>Was hat   verzehrt?</v>
      </c>
      <c r="BQ124" t="str">
        <f t="shared" si="245"/>
        <v/>
      </c>
      <c r="BR124" t="str">
        <f t="shared" si="173"/>
        <v>Was hat   verzehrt?</v>
      </c>
    </row>
    <row r="125" spans="1:70" customFormat="1" x14ac:dyDescent="0.35">
      <c r="A125">
        <v>124</v>
      </c>
      <c r="B125" t="str">
        <f t="shared" si="161"/>
        <v xml:space="preserve">  simst im Frisörsalon Sie ist die langweiligen Gespräche leid</v>
      </c>
      <c r="C125" t="str">
        <f t="shared" si="162"/>
        <v xml:space="preserve"> </v>
      </c>
      <c r="D125" t="str">
        <f t="shared" si="163"/>
        <v xml:space="preserve"> </v>
      </c>
      <c r="E125" t="s">
        <v>378</v>
      </c>
      <c r="F125" t="s">
        <v>1091</v>
      </c>
      <c r="G125" t="s">
        <v>38</v>
      </c>
      <c r="J125" t="s">
        <v>110</v>
      </c>
      <c r="K125" t="s">
        <v>1091</v>
      </c>
      <c r="L125" t="str">
        <f t="shared" si="164"/>
        <v>im Frisörsalon</v>
      </c>
      <c r="M125" t="str">
        <f t="shared" si="165"/>
        <v>im Leipzig</v>
      </c>
      <c r="N125" t="s">
        <v>329</v>
      </c>
      <c r="O125" t="s">
        <v>257</v>
      </c>
      <c r="P125" t="s">
        <v>255</v>
      </c>
      <c r="Q125" t="s">
        <v>735</v>
      </c>
      <c r="R125" t="s">
        <v>1091</v>
      </c>
      <c r="S125" t="s">
        <v>862</v>
      </c>
      <c r="U125" t="str">
        <f t="shared" si="237"/>
        <v>Gespräche</v>
      </c>
      <c r="V125" t="s">
        <v>1091</v>
      </c>
      <c r="W125" t="s">
        <v>736</v>
      </c>
      <c r="AC125" s="6"/>
      <c r="AD125" s="6"/>
      <c r="AE125" s="8"/>
      <c r="AG125" s="11"/>
      <c r="AH125" s="11"/>
      <c r="AU125" s="7" t="s">
        <v>1093</v>
      </c>
      <c r="AV125" s="7" t="s">
        <v>329</v>
      </c>
      <c r="AW125" s="20"/>
      <c r="AX125" t="str">
        <f t="shared" si="238"/>
        <v>Wer simst im Frisörsalon?</v>
      </c>
      <c r="AY125" t="str">
        <f t="shared" si="239"/>
        <v>Was tat  ?</v>
      </c>
      <c r="AZ125" t="str">
        <f t="shared" si="166"/>
        <v>Wo simst  ?</v>
      </c>
      <c r="BA125" t="str">
        <f t="shared" si="167"/>
        <v>Was ist   leid?</v>
      </c>
      <c r="BB125" s="1" t="s">
        <v>411</v>
      </c>
      <c r="BC125" t="str">
        <f t="shared" ref="BC125" si="300">BA125</f>
        <v>Was ist   leid?</v>
      </c>
      <c r="BD125">
        <v>3</v>
      </c>
      <c r="BE125" t="str">
        <f t="shared" si="169"/>
        <v>NA</v>
      </c>
      <c r="BF125" t="str">
        <f t="shared" ref="BF125" si="301">IF(BE125="NA","NA",CONCATENATE(P125," ",Q125," ",U125))</f>
        <v>NA</v>
      </c>
      <c r="BG125" t="str">
        <f t="shared" si="176"/>
        <v>NA</v>
      </c>
      <c r="BH125" t="s">
        <v>599</v>
      </c>
      <c r="BI125" s="1">
        <v>0</v>
      </c>
      <c r="BJ125" t="str">
        <f t="shared" si="171"/>
        <v>NA</v>
      </c>
      <c r="BK125" t="str">
        <f t="shared" si="172"/>
        <v>NA</v>
      </c>
      <c r="BL125" t="str">
        <f t="shared" si="256"/>
        <v>Wo simst  ?</v>
      </c>
      <c r="BM125" t="str">
        <f t="shared" si="242"/>
        <v/>
      </c>
      <c r="BN125" t="str">
        <f t="shared" si="257"/>
        <v/>
      </c>
      <c r="BO125" t="str">
        <f t="shared" si="243"/>
        <v>Wo simst  ?</v>
      </c>
      <c r="BP125" t="str">
        <f t="shared" si="244"/>
        <v>Was ist   leid?</v>
      </c>
      <c r="BQ125" t="str">
        <f t="shared" si="245"/>
        <v/>
      </c>
      <c r="BR125" t="str">
        <f t="shared" si="173"/>
        <v>Was ist   leid?</v>
      </c>
    </row>
    <row r="126" spans="1:70" customFormat="1" x14ac:dyDescent="0.35">
      <c r="A126">
        <v>125</v>
      </c>
      <c r="B126" t="str">
        <f t="shared" si="161"/>
        <v xml:space="preserve">  bangt auf der Rennbahn Sie hat die gesamten Ersparnisse verwettet</v>
      </c>
      <c r="C126" t="str">
        <f t="shared" si="162"/>
        <v xml:space="preserve"> </v>
      </c>
      <c r="D126" t="str">
        <f t="shared" si="163"/>
        <v xml:space="preserve"> </v>
      </c>
      <c r="E126" t="s">
        <v>673</v>
      </c>
      <c r="F126" t="s">
        <v>1091</v>
      </c>
      <c r="G126" t="s">
        <v>59</v>
      </c>
      <c r="J126" t="s">
        <v>190</v>
      </c>
      <c r="K126" t="s">
        <v>1091</v>
      </c>
      <c r="L126" t="str">
        <f t="shared" si="164"/>
        <v>auf der Rennbahn</v>
      </c>
      <c r="M126" t="str">
        <f t="shared" si="165"/>
        <v>auf der Leipzig</v>
      </c>
      <c r="N126" t="s">
        <v>329</v>
      </c>
      <c r="O126" t="s">
        <v>251</v>
      </c>
      <c r="P126" t="s">
        <v>255</v>
      </c>
      <c r="Q126" t="s">
        <v>863</v>
      </c>
      <c r="R126" t="s">
        <v>1091</v>
      </c>
      <c r="S126" t="s">
        <v>756</v>
      </c>
      <c r="U126" t="str">
        <f t="shared" si="237"/>
        <v>Ersparnisse</v>
      </c>
      <c r="V126" t="s">
        <v>1091</v>
      </c>
      <c r="W126" t="s">
        <v>757</v>
      </c>
      <c r="AC126" s="6"/>
      <c r="AD126" s="6"/>
      <c r="AE126" s="8"/>
      <c r="AG126" s="11"/>
      <c r="AH126" s="11"/>
      <c r="AU126" s="7" t="s">
        <v>1093</v>
      </c>
      <c r="AV126" s="7" t="s">
        <v>329</v>
      </c>
      <c r="AW126" s="20"/>
      <c r="AX126" t="str">
        <f t="shared" si="238"/>
        <v>Wer bangt auf der Rennbahn?</v>
      </c>
      <c r="AY126" t="str">
        <f t="shared" si="239"/>
        <v>Was tat  ?</v>
      </c>
      <c r="AZ126" t="str">
        <f t="shared" si="166"/>
        <v>Wo bangt  ?</v>
      </c>
      <c r="BA126" t="str">
        <f t="shared" si="167"/>
        <v>Was hat   verwettet?</v>
      </c>
      <c r="BB126" t="s">
        <v>287</v>
      </c>
      <c r="BC126" t="str">
        <f t="shared" ref="BC126" si="302">AX126</f>
        <v>Wer bangt auf der Rennbahn?</v>
      </c>
      <c r="BD126">
        <v>4</v>
      </c>
      <c r="BE126" t="str">
        <f t="shared" si="169"/>
        <v>NA</v>
      </c>
      <c r="BF126" t="str">
        <f t="shared" ref="BF126" si="303">IF(BE126="NA","NA",C126)</f>
        <v>NA</v>
      </c>
      <c r="BG126" t="str">
        <f t="shared" si="176"/>
        <v>NA</v>
      </c>
      <c r="BH126" t="s">
        <v>599</v>
      </c>
      <c r="BI126" s="1">
        <v>1</v>
      </c>
      <c r="BJ126" t="str">
        <f t="shared" si="171"/>
        <v>NA</v>
      </c>
      <c r="BK126" t="str">
        <f t="shared" si="172"/>
        <v>NA</v>
      </c>
      <c r="BL126" t="str">
        <f t="shared" si="256"/>
        <v>Wo bangt  ?</v>
      </c>
      <c r="BM126" t="str">
        <f t="shared" si="242"/>
        <v/>
      </c>
      <c r="BN126" t="str">
        <f t="shared" si="257"/>
        <v/>
      </c>
      <c r="BO126" t="str">
        <f t="shared" si="243"/>
        <v>Wo bangt  ?</v>
      </c>
      <c r="BP126" t="str">
        <f t="shared" si="244"/>
        <v>Was hat   verwettet?</v>
      </c>
      <c r="BQ126" t="str">
        <f t="shared" si="245"/>
        <v/>
      </c>
      <c r="BR126" t="str">
        <f t="shared" si="173"/>
        <v>Was hat   verwettet?</v>
      </c>
    </row>
    <row r="127" spans="1:70" customFormat="1" x14ac:dyDescent="0.35">
      <c r="A127">
        <v>126</v>
      </c>
      <c r="B127" t="str">
        <f t="shared" si="161"/>
        <v xml:space="preserve">  kommt vom Friedhof Sie hat die werte Großmutter besucht</v>
      </c>
      <c r="C127" t="str">
        <f t="shared" si="162"/>
        <v xml:space="preserve"> </v>
      </c>
      <c r="D127" t="str">
        <f t="shared" si="163"/>
        <v xml:space="preserve"> </v>
      </c>
      <c r="E127" t="s">
        <v>3</v>
      </c>
      <c r="F127" t="s">
        <v>1091</v>
      </c>
      <c r="I127" t="s">
        <v>31</v>
      </c>
      <c r="J127" t="s">
        <v>109</v>
      </c>
      <c r="K127" t="s">
        <v>1091</v>
      </c>
      <c r="L127" t="str">
        <f t="shared" si="164"/>
        <v>vom Friedhof</v>
      </c>
      <c r="M127" t="str">
        <f t="shared" si="165"/>
        <v>vom Leipzig</v>
      </c>
      <c r="N127" t="s">
        <v>329</v>
      </c>
      <c r="O127" t="s">
        <v>251</v>
      </c>
      <c r="P127" t="s">
        <v>255</v>
      </c>
      <c r="Q127" t="s">
        <v>364</v>
      </c>
      <c r="R127" t="s">
        <v>1091</v>
      </c>
      <c r="T127" t="s">
        <v>365</v>
      </c>
      <c r="U127" t="str">
        <f t="shared" si="237"/>
        <v>Großmutter</v>
      </c>
      <c r="V127" t="s">
        <v>1091</v>
      </c>
      <c r="W127" t="s">
        <v>366</v>
      </c>
      <c r="Y127" s="3"/>
      <c r="AC127" s="6"/>
      <c r="AD127" s="6"/>
      <c r="AE127" s="8"/>
      <c r="AF127" s="8"/>
      <c r="AG127" s="8"/>
      <c r="AH127" s="8"/>
      <c r="AU127" s="7" t="s">
        <v>1093</v>
      </c>
      <c r="AV127" s="7" t="s">
        <v>329</v>
      </c>
      <c r="AW127" s="20"/>
      <c r="AX127" t="str">
        <f t="shared" si="238"/>
        <v>Wer kommt vom Friedhof?</v>
      </c>
      <c r="AY127" t="str">
        <f t="shared" si="239"/>
        <v>Was tat  ?</v>
      </c>
      <c r="AZ127" t="str">
        <f t="shared" si="166"/>
        <v>Woher kommt  ?</v>
      </c>
      <c r="BA127" t="str">
        <f t="shared" si="167"/>
        <v>Wen hat   besucht?</v>
      </c>
      <c r="BB127" t="s">
        <v>288</v>
      </c>
      <c r="BC127" t="str">
        <f t="shared" ref="BC127" si="304">AY127</f>
        <v>Was tat  ?</v>
      </c>
      <c r="BD127">
        <v>2</v>
      </c>
      <c r="BE127" t="str">
        <f t="shared" si="169"/>
        <v>NA</v>
      </c>
      <c r="BF127" t="str">
        <f t="shared" ref="BF127" si="305">IF(BE127="NA","NA",E127)</f>
        <v>NA</v>
      </c>
      <c r="BG127" t="str">
        <f t="shared" si="176"/>
        <v>NA</v>
      </c>
      <c r="BH127" t="s">
        <v>599</v>
      </c>
      <c r="BI127" s="1">
        <v>1</v>
      </c>
      <c r="BJ127" t="str">
        <f t="shared" si="171"/>
        <v>NA</v>
      </c>
      <c r="BK127" t="str">
        <f t="shared" si="172"/>
        <v>NA</v>
      </c>
      <c r="BL127" t="str">
        <f t="shared" si="256"/>
        <v/>
      </c>
      <c r="BM127" t="str">
        <f t="shared" si="242"/>
        <v/>
      </c>
      <c r="BN127" t="str">
        <f t="shared" si="257"/>
        <v>Woher kommt  ?</v>
      </c>
      <c r="BO127" t="str">
        <f t="shared" si="243"/>
        <v>Woher kommt  ?</v>
      </c>
      <c r="BP127" t="str">
        <f t="shared" si="244"/>
        <v/>
      </c>
      <c r="BQ127" t="str">
        <f t="shared" si="245"/>
        <v>Wen hat   besucht?</v>
      </c>
      <c r="BR127" t="str">
        <f t="shared" si="173"/>
        <v>Wen hat   besucht?</v>
      </c>
    </row>
    <row r="128" spans="1:70" customFormat="1" x14ac:dyDescent="0.35">
      <c r="A128">
        <v>127</v>
      </c>
      <c r="B128" t="str">
        <f t="shared" si="161"/>
        <v xml:space="preserve">  wartet im Stau Sie ist die ewige Pendler ei leid</v>
      </c>
      <c r="C128" t="str">
        <f t="shared" si="162"/>
        <v xml:space="preserve"> </v>
      </c>
      <c r="D128" t="str">
        <f t="shared" si="163"/>
        <v xml:space="preserve"> </v>
      </c>
      <c r="E128" t="s">
        <v>664</v>
      </c>
      <c r="F128" t="s">
        <v>1091</v>
      </c>
      <c r="G128" t="s">
        <v>38</v>
      </c>
      <c r="J128" t="s">
        <v>747</v>
      </c>
      <c r="K128" t="s">
        <v>1091</v>
      </c>
      <c r="L128" t="str">
        <f t="shared" si="164"/>
        <v>im Stau</v>
      </c>
      <c r="M128" t="str">
        <f t="shared" si="165"/>
        <v>im Leipzig</v>
      </c>
      <c r="N128" t="s">
        <v>329</v>
      </c>
      <c r="O128" t="s">
        <v>257</v>
      </c>
      <c r="P128" t="s">
        <v>255</v>
      </c>
      <c r="Q128" t="s">
        <v>748</v>
      </c>
      <c r="R128" t="s">
        <v>1091</v>
      </c>
      <c r="S128" t="s">
        <v>1103</v>
      </c>
      <c r="U128" t="str">
        <f t="shared" si="237"/>
        <v>Pendler ei</v>
      </c>
      <c r="V128" t="s">
        <v>1091</v>
      </c>
      <c r="W128" t="s">
        <v>736</v>
      </c>
      <c r="AC128" s="6"/>
      <c r="AD128" s="6"/>
      <c r="AE128" s="8"/>
      <c r="AG128" s="11"/>
      <c r="AH128" s="11"/>
      <c r="AU128" s="7" t="s">
        <v>1093</v>
      </c>
      <c r="AV128" s="7" t="s">
        <v>329</v>
      </c>
      <c r="AW128" s="20"/>
      <c r="AX128" t="str">
        <f t="shared" si="238"/>
        <v>Wer wartet im Stau?</v>
      </c>
      <c r="AY128" t="str">
        <f t="shared" si="239"/>
        <v>Was tat  ?</v>
      </c>
      <c r="AZ128" t="str">
        <f t="shared" si="166"/>
        <v>Wo wartet  ?</v>
      </c>
      <c r="BA128" t="str">
        <f t="shared" si="167"/>
        <v>Was ist   leid?</v>
      </c>
      <c r="BB128" t="s">
        <v>327</v>
      </c>
      <c r="BC128" t="str">
        <f t="shared" ref="BC128" si="306">AZ128</f>
        <v>Wo wartet  ?</v>
      </c>
      <c r="BD128">
        <v>3</v>
      </c>
      <c r="BE128" t="str">
        <f t="shared" si="169"/>
        <v>NA</v>
      </c>
      <c r="BF128" t="str">
        <f t="shared" ref="BF128" si="307">IF(BE128="NA","NA",L128)</f>
        <v>NA</v>
      </c>
      <c r="BG128" t="str">
        <f t="shared" si="176"/>
        <v>NA</v>
      </c>
      <c r="BH128" t="s">
        <v>599</v>
      </c>
      <c r="BI128" s="1">
        <v>1</v>
      </c>
      <c r="BJ128" t="str">
        <f t="shared" si="171"/>
        <v>NA</v>
      </c>
      <c r="BK128" t="str">
        <f t="shared" si="172"/>
        <v>NA</v>
      </c>
      <c r="BL128" t="str">
        <f t="shared" si="256"/>
        <v>Wo wartet  ?</v>
      </c>
      <c r="BM128" t="str">
        <f t="shared" si="242"/>
        <v/>
      </c>
      <c r="BN128" t="str">
        <f t="shared" si="257"/>
        <v/>
      </c>
      <c r="BO128" t="str">
        <f t="shared" si="243"/>
        <v>Wo wartet  ?</v>
      </c>
      <c r="BP128" t="str">
        <f t="shared" si="244"/>
        <v>Was ist   leid?</v>
      </c>
      <c r="BQ128" t="str">
        <f t="shared" si="245"/>
        <v/>
      </c>
      <c r="BR128" t="str">
        <f t="shared" si="173"/>
        <v>Was ist   leid?</v>
      </c>
    </row>
    <row r="129" spans="1:70" customFormat="1" x14ac:dyDescent="0.35">
      <c r="A129">
        <v>128</v>
      </c>
      <c r="B129" t="str">
        <f t="shared" si="161"/>
        <v xml:space="preserve">  weint in der Therapie Sie hat die verdrängten Erlebnisse verarbeitet</v>
      </c>
      <c r="C129" t="str">
        <f t="shared" si="162"/>
        <v xml:space="preserve"> </v>
      </c>
      <c r="D129" t="str">
        <f t="shared" si="163"/>
        <v xml:space="preserve"> </v>
      </c>
      <c r="E129" t="s">
        <v>637</v>
      </c>
      <c r="F129" t="s">
        <v>1091</v>
      </c>
      <c r="G129" t="s">
        <v>35</v>
      </c>
      <c r="J129" t="s">
        <v>217</v>
      </c>
      <c r="K129" t="s">
        <v>1091</v>
      </c>
      <c r="L129" t="str">
        <f t="shared" si="164"/>
        <v>in der Therapie</v>
      </c>
      <c r="M129" t="str">
        <f t="shared" si="165"/>
        <v>in der Leipzig</v>
      </c>
      <c r="N129" t="s">
        <v>329</v>
      </c>
      <c r="O129" t="s">
        <v>251</v>
      </c>
      <c r="P129" t="s">
        <v>255</v>
      </c>
      <c r="Q129" t="s">
        <v>638</v>
      </c>
      <c r="R129" t="s">
        <v>1091</v>
      </c>
      <c r="S129" t="s">
        <v>639</v>
      </c>
      <c r="U129" t="str">
        <f t="shared" si="237"/>
        <v>Erlebnisse</v>
      </c>
      <c r="V129" t="s">
        <v>1091</v>
      </c>
      <c r="W129" t="s">
        <v>640</v>
      </c>
      <c r="AC129" s="6"/>
      <c r="AD129" s="6"/>
      <c r="AE129" s="8"/>
      <c r="AF129" s="8"/>
      <c r="AG129" s="8"/>
      <c r="AH129" s="8"/>
      <c r="AU129" s="7" t="s">
        <v>1093</v>
      </c>
      <c r="AV129" s="7" t="s">
        <v>329</v>
      </c>
      <c r="AW129" s="20"/>
      <c r="AX129" t="str">
        <f t="shared" si="238"/>
        <v>Wer weint in der Therapie?</v>
      </c>
      <c r="AY129" t="str">
        <f t="shared" si="239"/>
        <v>Was tat  ?</v>
      </c>
      <c r="AZ129" t="str">
        <f t="shared" si="166"/>
        <v>Wo weint  ?</v>
      </c>
      <c r="BA129" t="str">
        <f t="shared" si="167"/>
        <v>Was hat   verarbeitet?</v>
      </c>
      <c r="BB129" s="1" t="s">
        <v>411</v>
      </c>
      <c r="BC129" t="str">
        <f t="shared" ref="BC129" si="308">BA129</f>
        <v>Was hat   verarbeitet?</v>
      </c>
      <c r="BD129">
        <v>1</v>
      </c>
      <c r="BE129" t="str">
        <f t="shared" si="169"/>
        <v>Was hat   verarbeitet?</v>
      </c>
      <c r="BF129" t="str">
        <f t="shared" ref="BF129" si="309">IF(BE129="NA","NA",CONCATENATE(P129," ",Q129," ",U129))</f>
        <v>die verdrängten Erlebnisse</v>
      </c>
      <c r="BG129" t="str">
        <f t="shared" si="176"/>
        <v>die verdrängten Erlebnisse</v>
      </c>
      <c r="BH129" t="s">
        <v>1144</v>
      </c>
      <c r="BI129" s="1">
        <v>0</v>
      </c>
      <c r="BJ129" t="str">
        <f t="shared" si="171"/>
        <v>die vergessenen Erlebnisse</v>
      </c>
      <c r="BK129" t="str">
        <f t="shared" si="172"/>
        <v>die verdrängten Erlebnisse</v>
      </c>
      <c r="BL129" t="str">
        <f t="shared" si="256"/>
        <v>Wo weint  ?</v>
      </c>
      <c r="BM129" t="str">
        <f t="shared" si="242"/>
        <v/>
      </c>
      <c r="BN129" t="str">
        <f t="shared" si="257"/>
        <v/>
      </c>
      <c r="BO129" t="str">
        <f t="shared" si="243"/>
        <v>Wo weint  ?</v>
      </c>
      <c r="BP129" t="str">
        <f t="shared" si="244"/>
        <v>Was hat   verarbeitet?</v>
      </c>
      <c r="BQ129" t="str">
        <f t="shared" si="245"/>
        <v/>
      </c>
      <c r="BR129" t="str">
        <f t="shared" si="173"/>
        <v>Was hat   verarbeitet?</v>
      </c>
    </row>
    <row r="130" spans="1:70" customFormat="1" x14ac:dyDescent="0.35">
      <c r="A130">
        <v>129</v>
      </c>
      <c r="B130" t="str">
        <f t="shared" si="161"/>
        <v xml:space="preserve">  weint auf der Kreuzfahrt Sie hat die andauernde Seekrankheit unterschätzt</v>
      </c>
      <c r="C130" t="str">
        <f t="shared" si="162"/>
        <v xml:space="preserve"> </v>
      </c>
      <c r="D130" t="str">
        <f t="shared" si="163"/>
        <v xml:space="preserve"> </v>
      </c>
      <c r="E130" s="1" t="s">
        <v>637</v>
      </c>
      <c r="F130" t="s">
        <v>1091</v>
      </c>
      <c r="G130" t="s">
        <v>59</v>
      </c>
      <c r="J130" t="s">
        <v>148</v>
      </c>
      <c r="K130" t="s">
        <v>1091</v>
      </c>
      <c r="L130" t="str">
        <f t="shared" si="164"/>
        <v>auf der Kreuzfahrt</v>
      </c>
      <c r="M130" t="str">
        <f t="shared" si="165"/>
        <v>auf der Leipzig</v>
      </c>
      <c r="N130" t="s">
        <v>329</v>
      </c>
      <c r="O130" t="s">
        <v>251</v>
      </c>
      <c r="P130" t="s">
        <v>255</v>
      </c>
      <c r="Q130" t="s">
        <v>379</v>
      </c>
      <c r="R130" t="s">
        <v>1091</v>
      </c>
      <c r="S130" t="s">
        <v>734</v>
      </c>
      <c r="U130" t="str">
        <f t="shared" ref="U130:U131" si="310">CONCATENATE(S130,T130)</f>
        <v>Seekrankheit</v>
      </c>
      <c r="V130" t="s">
        <v>1091</v>
      </c>
      <c r="W130" t="s">
        <v>402</v>
      </c>
      <c r="AC130" s="6"/>
      <c r="AD130" s="6"/>
      <c r="AE130" s="8"/>
      <c r="AG130" s="11"/>
      <c r="AH130" s="11"/>
      <c r="AU130" s="7" t="s">
        <v>1093</v>
      </c>
      <c r="AV130" s="7" t="s">
        <v>329</v>
      </c>
      <c r="AW130" s="20"/>
      <c r="AX130" t="str">
        <f t="shared" si="238"/>
        <v>Wer weint auf der Kreuzfahrt?</v>
      </c>
      <c r="AY130" t="str">
        <f t="shared" si="239"/>
        <v>Was tat  ?</v>
      </c>
      <c r="AZ130" t="str">
        <f t="shared" si="166"/>
        <v>Wo weint  ?</v>
      </c>
      <c r="BA130" t="str">
        <f t="shared" si="167"/>
        <v>Was hat   unterschätzt?</v>
      </c>
      <c r="BB130" t="s">
        <v>287</v>
      </c>
      <c r="BC130" t="str">
        <f t="shared" ref="BC130" si="311">AX130</f>
        <v>Wer weint auf der Kreuzfahrt?</v>
      </c>
      <c r="BD130">
        <v>4</v>
      </c>
      <c r="BE130" t="str">
        <f t="shared" si="169"/>
        <v>NA</v>
      </c>
      <c r="BF130" t="str">
        <f t="shared" ref="BF130" si="312">IF(BE130="NA","NA",C130)</f>
        <v>NA</v>
      </c>
      <c r="BG130" t="str">
        <f t="shared" si="176"/>
        <v>NA</v>
      </c>
      <c r="BH130" t="s">
        <v>599</v>
      </c>
      <c r="BI130" s="1">
        <v>1</v>
      </c>
      <c r="BJ130" t="str">
        <f t="shared" si="171"/>
        <v>NA</v>
      </c>
      <c r="BK130" t="str">
        <f t="shared" si="172"/>
        <v>NA</v>
      </c>
      <c r="BL130" t="str">
        <f t="shared" si="256"/>
        <v>Wo weint  ?</v>
      </c>
      <c r="BM130" t="str">
        <f t="shared" si="242"/>
        <v/>
      </c>
      <c r="BN130" t="str">
        <f t="shared" si="257"/>
        <v/>
      </c>
      <c r="BO130" t="str">
        <f t="shared" ref="BO130:BO131" si="313">CONCATENATE(BL130,BM130,BN130)</f>
        <v>Wo weint  ?</v>
      </c>
      <c r="BP130" t="str">
        <f t="shared" si="244"/>
        <v>Was hat   unterschätzt?</v>
      </c>
      <c r="BQ130" t="str">
        <f t="shared" si="245"/>
        <v/>
      </c>
      <c r="BR130" t="str">
        <f t="shared" si="173"/>
        <v>Was hat   unterschätzt?</v>
      </c>
    </row>
    <row r="131" spans="1:70" customFormat="1" x14ac:dyDescent="0.35">
      <c r="A131">
        <v>130</v>
      </c>
      <c r="B131" t="str">
        <f t="shared" ref="B131:B194" si="314">CONCATENATE(C131," ",E131," ",L131," ",N131," ",O131," ",P131," ",Q131," ",U131," ",W131)</f>
        <v xml:space="preserve">  weint in der Klinik Sie hat die falsche Operation bekommen</v>
      </c>
      <c r="C131" t="str">
        <f t="shared" ref="C131" si="315">IF(AI131="NA",Z131,CONCATENATE(AI131," ",Z131))</f>
        <v xml:space="preserve"> </v>
      </c>
      <c r="D131" t="str">
        <f t="shared" ref="D131:D194" si="316">IF(AT131="NA",AK131,CONCATENATE(AT131," ",AK131))</f>
        <v xml:space="preserve"> </v>
      </c>
      <c r="E131" t="s">
        <v>637</v>
      </c>
      <c r="F131" t="s">
        <v>1091</v>
      </c>
      <c r="G131" t="s">
        <v>35</v>
      </c>
      <c r="J131" t="s">
        <v>138</v>
      </c>
      <c r="K131" t="s">
        <v>1091</v>
      </c>
      <c r="L131" t="str">
        <f t="shared" ref="L131:L188" si="317">CONCATENATE(G131,H131,I131," ",J131)</f>
        <v>in der Klinik</v>
      </c>
      <c r="M131" t="str">
        <f t="shared" ref="M131:M194" si="318">CONCATENATE(G131,H131,I131," ",K131)</f>
        <v>in der Leipzig</v>
      </c>
      <c r="N131" t="s">
        <v>329</v>
      </c>
      <c r="O131" t="s">
        <v>251</v>
      </c>
      <c r="P131" t="s">
        <v>255</v>
      </c>
      <c r="Q131" t="s">
        <v>484</v>
      </c>
      <c r="R131" t="s">
        <v>1091</v>
      </c>
      <c r="S131" t="s">
        <v>772</v>
      </c>
      <c r="U131" t="str">
        <f t="shared" si="310"/>
        <v>Operation</v>
      </c>
      <c r="V131" t="s">
        <v>1091</v>
      </c>
      <c r="W131" t="s">
        <v>620</v>
      </c>
      <c r="AC131" s="6"/>
      <c r="AD131" s="6"/>
      <c r="AE131" s="8"/>
      <c r="AF131" s="8"/>
      <c r="AG131" s="8"/>
      <c r="AH131" s="8"/>
      <c r="AU131" s="7" t="s">
        <v>1093</v>
      </c>
      <c r="AV131" s="7" t="s">
        <v>329</v>
      </c>
      <c r="AW131" s="20"/>
      <c r="AX131" t="str">
        <f t="shared" si="238"/>
        <v>Wer weint in der Klinik?</v>
      </c>
      <c r="AY131" t="str">
        <f t="shared" si="239"/>
        <v>Was tat  ?</v>
      </c>
      <c r="AZ131" t="str">
        <f t="shared" ref="AZ131" si="319">BO131</f>
        <v>Wo weint  ?</v>
      </c>
      <c r="BA131" t="str">
        <f t="shared" ref="BA131" si="320">BR131</f>
        <v>Was hat   bekommen?</v>
      </c>
      <c r="BB131" t="s">
        <v>288</v>
      </c>
      <c r="BC131" t="str">
        <f t="shared" ref="BC131" si="321">AY131</f>
        <v>Was tat  ?</v>
      </c>
      <c r="BD131">
        <v>1</v>
      </c>
      <c r="BE131" t="str">
        <f t="shared" ref="BE131:BE194" si="322">IF(BD131=1,BC131,"NA")</f>
        <v>Was tat  ?</v>
      </c>
      <c r="BF131" t="str">
        <f t="shared" ref="BF131" si="323">IF(BE131="NA","NA",E131)</f>
        <v>weint</v>
      </c>
      <c r="BG131" t="s">
        <v>1142</v>
      </c>
      <c r="BH131" t="s">
        <v>1143</v>
      </c>
      <c r="BI131" s="1">
        <v>0</v>
      </c>
      <c r="BJ131" t="str">
        <f t="shared" ref="BJ131:BJ194" si="324">IF(BI131=1,BG131,BH131)</f>
        <v>heulen</v>
      </c>
      <c r="BK131" t="str">
        <f t="shared" ref="BK131:BK194" si="325">IF(BI131=0,BG131,BH131)</f>
        <v>weinen</v>
      </c>
      <c r="BL131" t="str">
        <f t="shared" si="256"/>
        <v>Wo weint  ?</v>
      </c>
      <c r="BM131" t="str">
        <f t="shared" si="242"/>
        <v/>
      </c>
      <c r="BN131" t="str">
        <f t="shared" si="257"/>
        <v/>
      </c>
      <c r="BO131" t="str">
        <f t="shared" si="313"/>
        <v>Wo weint  ?</v>
      </c>
      <c r="BP131" t="str">
        <f t="shared" si="244"/>
        <v>Was hat   bekommen?</v>
      </c>
      <c r="BQ131" t="str">
        <f t="shared" si="245"/>
        <v/>
      </c>
      <c r="BR131" t="str">
        <f t="shared" ref="BR131" si="326">CONCATENATE(BP131,BQ131)</f>
        <v>Was hat   bekommen?</v>
      </c>
    </row>
    <row r="132" spans="1:70" customFormat="1" x14ac:dyDescent="0.35">
      <c r="A132">
        <v>131</v>
      </c>
      <c r="D132" t="str">
        <f t="shared" si="316"/>
        <v xml:space="preserve"> </v>
      </c>
      <c r="F132" t="s">
        <v>1091</v>
      </c>
      <c r="K132" t="s">
        <v>1091</v>
      </c>
      <c r="M132" t="str">
        <f t="shared" si="318"/>
        <v xml:space="preserve"> Leipzig</v>
      </c>
      <c r="R132" t="s">
        <v>1091</v>
      </c>
      <c r="V132" t="s">
        <v>1091</v>
      </c>
      <c r="Y132" s="6"/>
      <c r="Z132" s="6"/>
      <c r="AA132" s="6"/>
      <c r="AB132" s="6"/>
      <c r="AC132" s="6"/>
      <c r="AD132" s="6"/>
      <c r="AE132" s="8"/>
      <c r="AF132" s="7"/>
      <c r="AG132" s="9"/>
      <c r="AH132" s="9"/>
      <c r="AU132" s="7"/>
      <c r="AV132" s="7"/>
      <c r="AW132" s="20"/>
      <c r="BE132" t="str">
        <f t="shared" si="322"/>
        <v>NA</v>
      </c>
      <c r="BI132" s="1">
        <v>0</v>
      </c>
      <c r="BJ132">
        <f t="shared" si="324"/>
        <v>0</v>
      </c>
      <c r="BK132">
        <f t="shared" si="325"/>
        <v>0</v>
      </c>
    </row>
    <row r="133" spans="1:70" customFormat="1" x14ac:dyDescent="0.35">
      <c r="A133">
        <v>132</v>
      </c>
      <c r="D133" t="str">
        <f t="shared" si="316"/>
        <v xml:space="preserve"> </v>
      </c>
      <c r="F133" t="s">
        <v>1091</v>
      </c>
      <c r="K133" t="s">
        <v>1091</v>
      </c>
      <c r="M133" t="str">
        <f t="shared" si="318"/>
        <v xml:space="preserve"> Leipzig</v>
      </c>
      <c r="R133" t="s">
        <v>1091</v>
      </c>
      <c r="V133" t="s">
        <v>1091</v>
      </c>
      <c r="Y133" s="6"/>
      <c r="Z133" s="6"/>
      <c r="AA133" s="6"/>
      <c r="AB133" s="6"/>
      <c r="AC133" s="6"/>
      <c r="AD133" s="6"/>
      <c r="AE133" s="8"/>
      <c r="AF133" s="7"/>
      <c r="AG133" s="9"/>
      <c r="AH133" s="9"/>
      <c r="AU133" s="7"/>
      <c r="AV133" s="7"/>
      <c r="AW133" s="20"/>
      <c r="BB133" s="1"/>
      <c r="BE133" t="str">
        <f t="shared" si="322"/>
        <v>NA</v>
      </c>
      <c r="BI133" s="1">
        <v>1</v>
      </c>
      <c r="BJ133">
        <f t="shared" si="324"/>
        <v>0</v>
      </c>
      <c r="BK133">
        <f t="shared" si="325"/>
        <v>0</v>
      </c>
    </row>
    <row r="134" spans="1:70" customFormat="1" x14ac:dyDescent="0.35">
      <c r="A134">
        <v>133</v>
      </c>
      <c r="B134" t="str">
        <f t="shared" si="314"/>
        <v xml:space="preserve">0  auf demauf den/zumvom Markt Sie xx xx xx  </v>
      </c>
      <c r="C134">
        <f t="shared" ref="C134:C194" si="327">Z134</f>
        <v>0</v>
      </c>
      <c r="D134" t="str">
        <f t="shared" si="316"/>
        <v xml:space="preserve"> </v>
      </c>
      <c r="F134" t="s">
        <v>1091</v>
      </c>
      <c r="G134" t="s">
        <v>33</v>
      </c>
      <c r="H134" t="s">
        <v>104</v>
      </c>
      <c r="I134" t="s">
        <v>31</v>
      </c>
      <c r="J134" t="s">
        <v>165</v>
      </c>
      <c r="K134" t="s">
        <v>1091</v>
      </c>
      <c r="L134" t="str">
        <f t="shared" si="317"/>
        <v>auf demauf den/zumvom Markt</v>
      </c>
      <c r="M134" t="str">
        <f t="shared" si="318"/>
        <v>auf demauf den/zumvom Leipzig</v>
      </c>
      <c r="N134" t="s">
        <v>329</v>
      </c>
      <c r="O134" t="s">
        <v>285</v>
      </c>
      <c r="P134" t="s">
        <v>285</v>
      </c>
      <c r="Q134" t="s">
        <v>285</v>
      </c>
      <c r="R134" t="s">
        <v>1091</v>
      </c>
      <c r="V134" t="s">
        <v>1091</v>
      </c>
      <c r="AC134" s="6"/>
      <c r="AD134" s="6"/>
      <c r="AE134" s="8"/>
      <c r="AF134" s="8"/>
      <c r="AG134" s="8"/>
      <c r="AH134" s="8"/>
      <c r="AU134" s="7"/>
      <c r="AV134" s="7"/>
      <c r="AW134" s="20"/>
      <c r="BE134" t="str">
        <f t="shared" si="322"/>
        <v>NA</v>
      </c>
      <c r="BI134" s="1">
        <v>0</v>
      </c>
      <c r="BJ134">
        <f t="shared" si="324"/>
        <v>0</v>
      </c>
      <c r="BK134">
        <f t="shared" si="325"/>
        <v>0</v>
      </c>
    </row>
    <row r="135" spans="1:70" customFormat="1" x14ac:dyDescent="0.35">
      <c r="A135">
        <v>134</v>
      </c>
      <c r="B135" t="str">
        <f t="shared" si="314"/>
        <v xml:space="preserve">0  am/vor demans/an den/vor das/vor denvom Laptop Sie xx xx xx  </v>
      </c>
      <c r="C135">
        <f t="shared" si="327"/>
        <v>0</v>
      </c>
      <c r="D135" t="str">
        <f t="shared" si="316"/>
        <v xml:space="preserve"> </v>
      </c>
      <c r="F135" t="s">
        <v>1091</v>
      </c>
      <c r="G135" t="s">
        <v>82</v>
      </c>
      <c r="H135" t="s">
        <v>155</v>
      </c>
      <c r="I135" t="s">
        <v>31</v>
      </c>
      <c r="J135" t="s">
        <v>156</v>
      </c>
      <c r="K135" t="s">
        <v>1091</v>
      </c>
      <c r="L135" t="str">
        <f t="shared" si="317"/>
        <v>am/vor demans/an den/vor das/vor denvom Laptop</v>
      </c>
      <c r="M135" t="str">
        <f t="shared" si="318"/>
        <v>am/vor demans/an den/vor das/vor denvom Leipzig</v>
      </c>
      <c r="N135" t="s">
        <v>329</v>
      </c>
      <c r="O135" t="s">
        <v>285</v>
      </c>
      <c r="P135" t="s">
        <v>285</v>
      </c>
      <c r="Q135" t="s">
        <v>285</v>
      </c>
      <c r="R135" t="s">
        <v>1091</v>
      </c>
      <c r="V135" t="s">
        <v>1091</v>
      </c>
      <c r="AC135" s="6"/>
      <c r="AD135" s="6"/>
      <c r="AE135" s="8"/>
      <c r="AF135" s="8"/>
      <c r="AG135" s="8"/>
      <c r="AH135" s="8"/>
      <c r="AU135" s="7"/>
      <c r="AV135" s="7"/>
      <c r="AW135" s="20"/>
      <c r="BE135" t="str">
        <f t="shared" si="322"/>
        <v>NA</v>
      </c>
      <c r="BI135" s="1">
        <v>0</v>
      </c>
      <c r="BJ135">
        <f t="shared" si="324"/>
        <v>0</v>
      </c>
      <c r="BK135">
        <f t="shared" si="325"/>
        <v>0</v>
      </c>
    </row>
    <row r="136" spans="1:70" customFormat="1" x14ac:dyDescent="0.35">
      <c r="A136">
        <v>135</v>
      </c>
      <c r="B136" t="str">
        <f t="shared" si="314"/>
        <v xml:space="preserve">0  in der Ferienwohnung Sie hat die lästigen  </v>
      </c>
      <c r="C136">
        <f t="shared" si="327"/>
        <v>0</v>
      </c>
      <c r="D136" t="str">
        <f t="shared" si="316"/>
        <v xml:space="preserve"> </v>
      </c>
      <c r="F136" t="s">
        <v>1091</v>
      </c>
      <c r="G136" t="s">
        <v>35</v>
      </c>
      <c r="J136" t="s">
        <v>99</v>
      </c>
      <c r="K136" t="s">
        <v>1091</v>
      </c>
      <c r="L136" t="str">
        <f t="shared" si="317"/>
        <v>in der Ferienwohnung</v>
      </c>
      <c r="M136" t="str">
        <f t="shared" si="318"/>
        <v>in der Leipzig</v>
      </c>
      <c r="N136" t="s">
        <v>329</v>
      </c>
      <c r="O136" t="s">
        <v>251</v>
      </c>
      <c r="P136" t="s">
        <v>255</v>
      </c>
      <c r="Q136" t="s">
        <v>348</v>
      </c>
      <c r="R136" t="s">
        <v>1091</v>
      </c>
      <c r="V136" t="s">
        <v>1091</v>
      </c>
      <c r="AC136" s="6"/>
      <c r="AD136" s="6"/>
      <c r="AE136" s="8"/>
      <c r="AF136" s="8"/>
      <c r="AG136" s="8"/>
      <c r="AH136" s="8"/>
      <c r="AU136" s="7"/>
      <c r="AV136" s="7"/>
      <c r="AW136" s="20"/>
      <c r="BE136" t="str">
        <f t="shared" si="322"/>
        <v>NA</v>
      </c>
      <c r="BI136" s="1">
        <v>0</v>
      </c>
      <c r="BJ136">
        <f t="shared" si="324"/>
        <v>0</v>
      </c>
      <c r="BK136">
        <f t="shared" si="325"/>
        <v>0</v>
      </c>
    </row>
    <row r="137" spans="1:70" customFormat="1" x14ac:dyDescent="0.35">
      <c r="A137">
        <v>136</v>
      </c>
      <c r="B137" t="str">
        <f t="shared" si="314"/>
        <v xml:space="preserve">0  imin denaus dem Garten Sie xx xx xx  </v>
      </c>
      <c r="C137">
        <f t="shared" si="327"/>
        <v>0</v>
      </c>
      <c r="D137" t="str">
        <f t="shared" si="316"/>
        <v xml:space="preserve"> </v>
      </c>
      <c r="F137" t="s">
        <v>1091</v>
      </c>
      <c r="G137" t="s">
        <v>38</v>
      </c>
      <c r="H137" t="s">
        <v>39</v>
      </c>
      <c r="I137" t="s">
        <v>40</v>
      </c>
      <c r="J137" t="s">
        <v>113</v>
      </c>
      <c r="K137" t="s">
        <v>1091</v>
      </c>
      <c r="L137" t="str">
        <f t="shared" si="317"/>
        <v>imin denaus dem Garten</v>
      </c>
      <c r="M137" t="str">
        <f t="shared" si="318"/>
        <v>imin denaus dem Leipzig</v>
      </c>
      <c r="N137" t="s">
        <v>329</v>
      </c>
      <c r="O137" t="s">
        <v>285</v>
      </c>
      <c r="P137" t="s">
        <v>285</v>
      </c>
      <c r="Q137" t="s">
        <v>285</v>
      </c>
      <c r="R137" t="s">
        <v>1091</v>
      </c>
      <c r="V137" t="s">
        <v>1091</v>
      </c>
      <c r="AC137" s="6"/>
      <c r="AD137" s="6"/>
      <c r="AE137" s="8"/>
      <c r="AF137" s="8"/>
      <c r="AG137" s="8"/>
      <c r="AH137" s="8"/>
      <c r="AU137" s="7"/>
      <c r="AV137" s="7"/>
      <c r="AW137" s="20"/>
      <c r="BB137" s="1"/>
      <c r="BE137" t="str">
        <f t="shared" si="322"/>
        <v>NA</v>
      </c>
      <c r="BI137" s="1">
        <v>1</v>
      </c>
      <c r="BJ137">
        <f t="shared" si="324"/>
        <v>0</v>
      </c>
      <c r="BK137">
        <f t="shared" si="325"/>
        <v>0</v>
      </c>
    </row>
    <row r="138" spans="1:70" customFormat="1" x14ac:dyDescent="0.35">
      <c r="A138">
        <v>137</v>
      </c>
      <c r="B138" t="str">
        <f t="shared" si="314"/>
        <v xml:space="preserve">0  imin denaus dem Weltraum Sie xx xx xx  </v>
      </c>
      <c r="C138">
        <f t="shared" si="327"/>
        <v>0</v>
      </c>
      <c r="D138" t="str">
        <f t="shared" si="316"/>
        <v xml:space="preserve"> </v>
      </c>
      <c r="F138" t="s">
        <v>1091</v>
      </c>
      <c r="G138" t="s">
        <v>38</v>
      </c>
      <c r="H138" t="s">
        <v>39</v>
      </c>
      <c r="I138" t="s">
        <v>40</v>
      </c>
      <c r="J138" t="s">
        <v>242</v>
      </c>
      <c r="K138" t="s">
        <v>1091</v>
      </c>
      <c r="L138" t="str">
        <f t="shared" si="317"/>
        <v>imin denaus dem Weltraum</v>
      </c>
      <c r="M138" t="str">
        <f t="shared" si="318"/>
        <v>imin denaus dem Leipzig</v>
      </c>
      <c r="N138" t="s">
        <v>329</v>
      </c>
      <c r="O138" t="s">
        <v>285</v>
      </c>
      <c r="P138" t="s">
        <v>285</v>
      </c>
      <c r="Q138" t="s">
        <v>285</v>
      </c>
      <c r="R138" t="s">
        <v>1091</v>
      </c>
      <c r="V138" t="s">
        <v>1091</v>
      </c>
      <c r="AC138" s="6"/>
      <c r="AD138" s="6"/>
      <c r="AE138" s="8"/>
      <c r="AF138" s="8"/>
      <c r="AG138" s="8"/>
      <c r="AH138" s="8"/>
      <c r="AU138" s="7"/>
      <c r="AV138" s="7"/>
      <c r="AW138" s="20"/>
      <c r="BE138" t="str">
        <f t="shared" si="322"/>
        <v>NA</v>
      </c>
      <c r="BI138" s="1">
        <v>1</v>
      </c>
      <c r="BJ138">
        <f t="shared" si="324"/>
        <v>0</v>
      </c>
      <c r="BK138">
        <f t="shared" si="325"/>
        <v>0</v>
      </c>
    </row>
    <row r="139" spans="1:70" customFormat="1" x14ac:dyDescent="0.35">
      <c r="A139">
        <v>138</v>
      </c>
      <c r="B139" t="str">
        <f t="shared" si="314"/>
        <v xml:space="preserve">0  aman den/zumvom Eingang Sie xx xx xx  </v>
      </c>
      <c r="C139">
        <f t="shared" si="327"/>
        <v>0</v>
      </c>
      <c r="D139" t="str">
        <f t="shared" si="316"/>
        <v xml:space="preserve"> </v>
      </c>
      <c r="F139" t="s">
        <v>1091</v>
      </c>
      <c r="G139" t="s">
        <v>62</v>
      </c>
      <c r="H139" t="s">
        <v>89</v>
      </c>
      <c r="I139" t="s">
        <v>31</v>
      </c>
      <c r="J139" t="s">
        <v>90</v>
      </c>
      <c r="K139" t="s">
        <v>1091</v>
      </c>
      <c r="L139" t="str">
        <f t="shared" si="317"/>
        <v>aman den/zumvom Eingang</v>
      </c>
      <c r="M139" t="str">
        <f t="shared" si="318"/>
        <v>aman den/zumvom Leipzig</v>
      </c>
      <c r="N139" t="s">
        <v>329</v>
      </c>
      <c r="O139" t="s">
        <v>285</v>
      </c>
      <c r="P139" t="s">
        <v>285</v>
      </c>
      <c r="Q139" t="s">
        <v>285</v>
      </c>
      <c r="R139" t="s">
        <v>1091</v>
      </c>
      <c r="V139" t="s">
        <v>1091</v>
      </c>
      <c r="AC139" s="6"/>
      <c r="AD139" s="6"/>
      <c r="AE139" s="8"/>
      <c r="AF139" s="8"/>
      <c r="AG139" s="8"/>
      <c r="AH139" s="8"/>
      <c r="AU139" s="7"/>
      <c r="AV139" s="7"/>
      <c r="AW139" s="20"/>
      <c r="BE139" t="str">
        <f t="shared" si="322"/>
        <v>NA</v>
      </c>
      <c r="BI139" s="1">
        <v>0</v>
      </c>
      <c r="BJ139">
        <f t="shared" si="324"/>
        <v>0</v>
      </c>
      <c r="BK139">
        <f t="shared" si="325"/>
        <v>0</v>
      </c>
    </row>
    <row r="140" spans="1:70" customFormat="1" x14ac:dyDescent="0.35">
      <c r="A140">
        <v>139</v>
      </c>
      <c r="B140" t="str">
        <f t="shared" si="314"/>
        <v xml:space="preserve">0  auf derauf die/zurvon der Kundgebung Sie xx xx xx  </v>
      </c>
      <c r="C140">
        <f t="shared" si="327"/>
        <v>0</v>
      </c>
      <c r="D140" t="str">
        <f t="shared" si="316"/>
        <v xml:space="preserve"> </v>
      </c>
      <c r="F140" t="s">
        <v>1091</v>
      </c>
      <c r="G140" t="s">
        <v>59</v>
      </c>
      <c r="H140" t="s">
        <v>64</v>
      </c>
      <c r="I140" t="s">
        <v>44</v>
      </c>
      <c r="J140" t="s">
        <v>150</v>
      </c>
      <c r="K140" t="s">
        <v>1091</v>
      </c>
      <c r="L140" t="str">
        <f t="shared" si="317"/>
        <v>auf derauf die/zurvon der Kundgebung</v>
      </c>
      <c r="M140" t="str">
        <f t="shared" si="318"/>
        <v>auf derauf die/zurvon der Leipzig</v>
      </c>
      <c r="N140" t="s">
        <v>329</v>
      </c>
      <c r="O140" t="s">
        <v>285</v>
      </c>
      <c r="P140" t="s">
        <v>285</v>
      </c>
      <c r="Q140" t="s">
        <v>285</v>
      </c>
      <c r="R140" t="s">
        <v>1091</v>
      </c>
      <c r="V140" t="s">
        <v>1091</v>
      </c>
      <c r="AC140" s="6"/>
      <c r="AD140" s="6"/>
      <c r="AE140" s="8"/>
      <c r="AF140" s="8"/>
      <c r="AG140" s="8"/>
      <c r="AH140" s="8"/>
      <c r="AU140" s="7"/>
      <c r="AV140" s="7"/>
      <c r="AW140" s="20"/>
      <c r="BE140" t="str">
        <f t="shared" si="322"/>
        <v>NA</v>
      </c>
      <c r="BI140" s="1">
        <v>0</v>
      </c>
      <c r="BJ140">
        <f t="shared" si="324"/>
        <v>0</v>
      </c>
      <c r="BK140">
        <f t="shared" si="325"/>
        <v>0</v>
      </c>
    </row>
    <row r="141" spans="1:70" customFormat="1" x14ac:dyDescent="0.35">
      <c r="A141">
        <v>140</v>
      </c>
      <c r="B141" t="str">
        <f t="shared" si="314"/>
        <v xml:space="preserve">0  in derin dieaus der Oper Sie xx xx xx  </v>
      </c>
      <c r="C141">
        <f t="shared" si="327"/>
        <v>0</v>
      </c>
      <c r="D141" t="str">
        <f t="shared" si="316"/>
        <v xml:space="preserve"> </v>
      </c>
      <c r="F141" t="s">
        <v>1091</v>
      </c>
      <c r="G141" t="s">
        <v>35</v>
      </c>
      <c r="H141" t="s">
        <v>36</v>
      </c>
      <c r="I141" t="s">
        <v>37</v>
      </c>
      <c r="J141" t="s">
        <v>175</v>
      </c>
      <c r="K141" t="s">
        <v>1091</v>
      </c>
      <c r="L141" t="str">
        <f t="shared" si="317"/>
        <v>in derin dieaus der Oper</v>
      </c>
      <c r="M141" t="str">
        <f t="shared" si="318"/>
        <v>in derin dieaus der Leipzig</v>
      </c>
      <c r="N141" t="s">
        <v>329</v>
      </c>
      <c r="O141" t="s">
        <v>285</v>
      </c>
      <c r="P141" t="s">
        <v>285</v>
      </c>
      <c r="Q141" t="s">
        <v>285</v>
      </c>
      <c r="R141" t="s">
        <v>1091</v>
      </c>
      <c r="V141" t="s">
        <v>1091</v>
      </c>
      <c r="AC141" s="6"/>
      <c r="AD141" s="6"/>
      <c r="AE141" s="8"/>
      <c r="AF141" s="8"/>
      <c r="AG141" s="8"/>
      <c r="AH141" s="8"/>
      <c r="AU141" s="7"/>
      <c r="AV141" s="7"/>
      <c r="AW141" s="20"/>
      <c r="BB141" s="1"/>
      <c r="BE141" t="str">
        <f t="shared" si="322"/>
        <v>NA</v>
      </c>
      <c r="BI141" s="1">
        <v>0</v>
      </c>
      <c r="BJ141">
        <f t="shared" si="324"/>
        <v>0</v>
      </c>
      <c r="BK141">
        <f t="shared" si="325"/>
        <v>0</v>
      </c>
    </row>
    <row r="142" spans="1:70" customFormat="1" x14ac:dyDescent="0.35">
      <c r="A142">
        <v>141</v>
      </c>
      <c r="B142" t="str">
        <f t="shared" si="314"/>
        <v xml:space="preserve">0  imin denaus dem Lesesaal Sie xx xx xx  </v>
      </c>
      <c r="C142">
        <f t="shared" si="327"/>
        <v>0</v>
      </c>
      <c r="D142" t="str">
        <f t="shared" si="316"/>
        <v xml:space="preserve"> </v>
      </c>
      <c r="F142" t="s">
        <v>1091</v>
      </c>
      <c r="G142" t="s">
        <v>38</v>
      </c>
      <c r="H142" t="s">
        <v>39</v>
      </c>
      <c r="I142" t="s">
        <v>40</v>
      </c>
      <c r="J142" t="s">
        <v>158</v>
      </c>
      <c r="K142" t="s">
        <v>1091</v>
      </c>
      <c r="L142" t="str">
        <f t="shared" si="317"/>
        <v>imin denaus dem Lesesaal</v>
      </c>
      <c r="M142" t="str">
        <f t="shared" si="318"/>
        <v>imin denaus dem Leipzig</v>
      </c>
      <c r="N142" t="s">
        <v>329</v>
      </c>
      <c r="O142" t="s">
        <v>285</v>
      </c>
      <c r="P142" t="s">
        <v>285</v>
      </c>
      <c r="Q142" t="s">
        <v>285</v>
      </c>
      <c r="R142" t="s">
        <v>1091</v>
      </c>
      <c r="V142" t="s">
        <v>1091</v>
      </c>
      <c r="AC142" s="6"/>
      <c r="AD142" s="6"/>
      <c r="AE142" s="8"/>
      <c r="AF142" s="8"/>
      <c r="AG142" s="8"/>
      <c r="AH142" s="8"/>
      <c r="AU142" s="7"/>
      <c r="AV142" s="7"/>
      <c r="AW142" s="20"/>
      <c r="BE142" t="str">
        <f t="shared" si="322"/>
        <v>NA</v>
      </c>
      <c r="BI142" s="1">
        <v>1</v>
      </c>
      <c r="BJ142">
        <f t="shared" si="324"/>
        <v>0</v>
      </c>
      <c r="BK142">
        <f t="shared" si="325"/>
        <v>0</v>
      </c>
    </row>
    <row r="143" spans="1:70" customFormat="1" x14ac:dyDescent="0.35">
      <c r="A143">
        <v>142</v>
      </c>
      <c r="B143" t="str">
        <f t="shared" si="314"/>
        <v xml:space="preserve">0  beim/auf demauf denvom Spaziergang Sie xx xx xx  </v>
      </c>
      <c r="C143">
        <f t="shared" si="327"/>
        <v>0</v>
      </c>
      <c r="D143" t="str">
        <f t="shared" si="316"/>
        <v xml:space="preserve"> </v>
      </c>
      <c r="F143" t="s">
        <v>1091</v>
      </c>
      <c r="G143" t="s">
        <v>203</v>
      </c>
      <c r="H143" t="s">
        <v>34</v>
      </c>
      <c r="I143" t="s">
        <v>31</v>
      </c>
      <c r="J143" t="s">
        <v>204</v>
      </c>
      <c r="K143" t="s">
        <v>1091</v>
      </c>
      <c r="L143" t="str">
        <f t="shared" si="317"/>
        <v>beim/auf demauf denvom Spaziergang</v>
      </c>
      <c r="M143" t="str">
        <f t="shared" si="318"/>
        <v>beim/auf demauf denvom Leipzig</v>
      </c>
      <c r="N143" t="s">
        <v>329</v>
      </c>
      <c r="O143" t="s">
        <v>285</v>
      </c>
      <c r="P143" t="s">
        <v>285</v>
      </c>
      <c r="Q143" t="s">
        <v>285</v>
      </c>
      <c r="R143" t="s">
        <v>1091</v>
      </c>
      <c r="V143" t="s">
        <v>1091</v>
      </c>
      <c r="AC143" s="6"/>
      <c r="AD143" s="6"/>
      <c r="AE143" s="8"/>
      <c r="AF143" s="8"/>
      <c r="AG143" s="8"/>
      <c r="AH143" s="8"/>
      <c r="AU143" s="7"/>
      <c r="AV143" s="7"/>
      <c r="AW143" s="20"/>
      <c r="BE143" t="str">
        <f t="shared" si="322"/>
        <v>NA</v>
      </c>
      <c r="BI143" s="1">
        <v>0</v>
      </c>
      <c r="BJ143">
        <f t="shared" si="324"/>
        <v>0</v>
      </c>
      <c r="BK143">
        <f t="shared" si="325"/>
        <v>0</v>
      </c>
    </row>
    <row r="144" spans="1:70" customFormat="1" x14ac:dyDescent="0.35">
      <c r="A144">
        <v>143</v>
      </c>
      <c r="B144" t="str">
        <f t="shared" si="314"/>
        <v xml:space="preserve">0  in derin dieaus der Synagoge Sie xx xx xx  </v>
      </c>
      <c r="C144">
        <f t="shared" si="327"/>
        <v>0</v>
      </c>
      <c r="D144" t="str">
        <f t="shared" si="316"/>
        <v xml:space="preserve"> </v>
      </c>
      <c r="F144" t="s">
        <v>1091</v>
      </c>
      <c r="G144" t="s">
        <v>35</v>
      </c>
      <c r="H144" t="s">
        <v>36</v>
      </c>
      <c r="I144" t="s">
        <v>37</v>
      </c>
      <c r="J144" t="s">
        <v>211</v>
      </c>
      <c r="K144" t="s">
        <v>1091</v>
      </c>
      <c r="L144" t="str">
        <f t="shared" si="317"/>
        <v>in derin dieaus der Synagoge</v>
      </c>
      <c r="M144" t="str">
        <f t="shared" si="318"/>
        <v>in derin dieaus der Leipzig</v>
      </c>
      <c r="N144" t="s">
        <v>329</v>
      </c>
      <c r="O144" t="s">
        <v>285</v>
      </c>
      <c r="P144" t="s">
        <v>285</v>
      </c>
      <c r="Q144" t="s">
        <v>285</v>
      </c>
      <c r="R144" t="s">
        <v>1091</v>
      </c>
      <c r="V144" t="s">
        <v>1091</v>
      </c>
      <c r="AC144" s="6"/>
      <c r="AD144" s="6"/>
      <c r="AE144" s="8"/>
      <c r="AF144" s="8"/>
      <c r="AG144" s="8"/>
      <c r="AH144" s="8"/>
      <c r="AU144" s="7"/>
      <c r="AV144" s="7"/>
      <c r="AW144" s="20"/>
      <c r="BE144" t="str">
        <f t="shared" si="322"/>
        <v>NA</v>
      </c>
      <c r="BI144" s="1">
        <v>0</v>
      </c>
      <c r="BJ144">
        <f t="shared" si="324"/>
        <v>0</v>
      </c>
      <c r="BK144">
        <f t="shared" si="325"/>
        <v>0</v>
      </c>
    </row>
    <row r="145" spans="1:63" customFormat="1" x14ac:dyDescent="0.35">
      <c r="A145">
        <v>144</v>
      </c>
      <c r="B145" t="str">
        <f t="shared" si="314"/>
        <v xml:space="preserve">0  in derin dieaus der Klasse Sie xx xx xx  </v>
      </c>
      <c r="C145">
        <f t="shared" si="327"/>
        <v>0</v>
      </c>
      <c r="D145" t="str">
        <f t="shared" si="316"/>
        <v xml:space="preserve"> </v>
      </c>
      <c r="F145" t="s">
        <v>1091</v>
      </c>
      <c r="G145" t="s">
        <v>35</v>
      </c>
      <c r="H145" t="s">
        <v>36</v>
      </c>
      <c r="I145" t="s">
        <v>37</v>
      </c>
      <c r="J145" t="s">
        <v>136</v>
      </c>
      <c r="K145" t="s">
        <v>1091</v>
      </c>
      <c r="L145" t="str">
        <f t="shared" si="317"/>
        <v>in derin dieaus der Klasse</v>
      </c>
      <c r="M145" t="str">
        <f t="shared" si="318"/>
        <v>in derin dieaus der Leipzig</v>
      </c>
      <c r="N145" t="s">
        <v>329</v>
      </c>
      <c r="O145" t="s">
        <v>285</v>
      </c>
      <c r="P145" t="s">
        <v>285</v>
      </c>
      <c r="Q145" t="s">
        <v>285</v>
      </c>
      <c r="R145" t="s">
        <v>1091</v>
      </c>
      <c r="V145" t="s">
        <v>1091</v>
      </c>
      <c r="AC145" s="6"/>
      <c r="AD145" s="6"/>
      <c r="AE145" s="8"/>
      <c r="AF145" s="8"/>
      <c r="AG145" s="8"/>
      <c r="AH145" s="8"/>
      <c r="AU145" s="7"/>
      <c r="AV145" s="7"/>
      <c r="AW145" s="20"/>
      <c r="BB145" s="1"/>
      <c r="BE145" t="str">
        <f t="shared" si="322"/>
        <v>NA</v>
      </c>
      <c r="BI145" s="1">
        <v>0</v>
      </c>
      <c r="BJ145">
        <f t="shared" si="324"/>
        <v>0</v>
      </c>
      <c r="BK145">
        <f t="shared" si="325"/>
        <v>0</v>
      </c>
    </row>
    <row r="146" spans="1:63" customFormat="1" x14ac:dyDescent="0.35">
      <c r="A146">
        <v>145</v>
      </c>
      <c r="B146" t="str">
        <f t="shared" si="314"/>
        <v xml:space="preserve">0  iminsaus dem Halteverbot Sie xx xx xx  </v>
      </c>
      <c r="C146">
        <f t="shared" si="327"/>
        <v>0</v>
      </c>
      <c r="D146" t="str">
        <f t="shared" si="316"/>
        <v xml:space="preserve"> </v>
      </c>
      <c r="F146" t="s">
        <v>1091</v>
      </c>
      <c r="G146" t="s">
        <v>38</v>
      </c>
      <c r="H146" t="s">
        <v>51</v>
      </c>
      <c r="I146" t="s">
        <v>40</v>
      </c>
      <c r="J146" t="s">
        <v>119</v>
      </c>
      <c r="K146" t="s">
        <v>1091</v>
      </c>
      <c r="L146" t="str">
        <f t="shared" si="317"/>
        <v>iminsaus dem Halteverbot</v>
      </c>
      <c r="M146" t="str">
        <f t="shared" si="318"/>
        <v>iminsaus dem Leipzig</v>
      </c>
      <c r="N146" t="s">
        <v>329</v>
      </c>
      <c r="O146" t="s">
        <v>285</v>
      </c>
      <c r="P146" t="s">
        <v>285</v>
      </c>
      <c r="Q146" t="s">
        <v>285</v>
      </c>
      <c r="R146" t="s">
        <v>1091</v>
      </c>
      <c r="V146" t="s">
        <v>1091</v>
      </c>
      <c r="AC146" s="6"/>
      <c r="AD146" s="6"/>
      <c r="AE146" s="8"/>
      <c r="AF146" s="8"/>
      <c r="AG146" s="8"/>
      <c r="AH146" s="8"/>
      <c r="AU146" s="7"/>
      <c r="AV146" s="7"/>
      <c r="AW146" s="20"/>
      <c r="BE146" t="str">
        <f t="shared" si="322"/>
        <v>NA</v>
      </c>
      <c r="BI146" s="1">
        <v>1</v>
      </c>
      <c r="BJ146">
        <f t="shared" si="324"/>
        <v>0</v>
      </c>
      <c r="BK146">
        <f t="shared" si="325"/>
        <v>0</v>
      </c>
    </row>
    <row r="147" spans="1:63" customFormat="1" x14ac:dyDescent="0.35">
      <c r="A147">
        <v>146</v>
      </c>
      <c r="B147" t="str">
        <f t="shared" si="314"/>
        <v xml:space="preserve">0  an deran dievon der Küste Sie xx xx xx  </v>
      </c>
      <c r="C147">
        <f t="shared" si="327"/>
        <v>0</v>
      </c>
      <c r="D147" t="str">
        <f t="shared" si="316"/>
        <v xml:space="preserve"> </v>
      </c>
      <c r="F147" t="s">
        <v>1091</v>
      </c>
      <c r="G147" t="s">
        <v>42</v>
      </c>
      <c r="H147" t="s">
        <v>151</v>
      </c>
      <c r="I147" t="s">
        <v>44</v>
      </c>
      <c r="J147" t="s">
        <v>152</v>
      </c>
      <c r="K147" t="s">
        <v>1091</v>
      </c>
      <c r="L147" t="str">
        <f t="shared" si="317"/>
        <v>an deran dievon der Küste</v>
      </c>
      <c r="M147" t="str">
        <f t="shared" si="318"/>
        <v>an deran dievon der Leipzig</v>
      </c>
      <c r="N147" t="s">
        <v>329</v>
      </c>
      <c r="O147" t="s">
        <v>285</v>
      </c>
      <c r="P147" t="s">
        <v>285</v>
      </c>
      <c r="Q147" t="s">
        <v>285</v>
      </c>
      <c r="R147" t="s">
        <v>1091</v>
      </c>
      <c r="V147" t="s">
        <v>1091</v>
      </c>
      <c r="AC147" s="6"/>
      <c r="AD147" s="6"/>
      <c r="AE147" s="8"/>
      <c r="AF147" s="8"/>
      <c r="AG147" s="8"/>
      <c r="AH147" s="8"/>
      <c r="AU147" s="7"/>
      <c r="AV147" s="7"/>
      <c r="AW147" s="20"/>
      <c r="BE147" t="str">
        <f t="shared" si="322"/>
        <v>NA</v>
      </c>
      <c r="BI147" s="1">
        <v>0</v>
      </c>
      <c r="BJ147">
        <f t="shared" si="324"/>
        <v>0</v>
      </c>
      <c r="BK147">
        <f t="shared" si="325"/>
        <v>0</v>
      </c>
    </row>
    <row r="148" spans="1:63" customFormat="1" x14ac:dyDescent="0.35">
      <c r="A148">
        <v>147</v>
      </c>
      <c r="B148" t="str">
        <f t="shared" si="314"/>
        <v xml:space="preserve">0  imin denaus dem Stadtplan Sie xx xx xx  </v>
      </c>
      <c r="C148">
        <f t="shared" si="327"/>
        <v>0</v>
      </c>
      <c r="D148" t="str">
        <f t="shared" si="316"/>
        <v xml:space="preserve"> </v>
      </c>
      <c r="F148" t="s">
        <v>1091</v>
      </c>
      <c r="G148" t="s">
        <v>38</v>
      </c>
      <c r="H148" t="s">
        <v>39</v>
      </c>
      <c r="I148" t="s">
        <v>40</v>
      </c>
      <c r="J148" t="s">
        <v>206</v>
      </c>
      <c r="K148" t="s">
        <v>1091</v>
      </c>
      <c r="L148" t="str">
        <f t="shared" si="317"/>
        <v>imin denaus dem Stadtplan</v>
      </c>
      <c r="M148" t="str">
        <f t="shared" si="318"/>
        <v>imin denaus dem Leipzig</v>
      </c>
      <c r="N148" t="s">
        <v>329</v>
      </c>
      <c r="O148" t="s">
        <v>285</v>
      </c>
      <c r="P148" t="s">
        <v>285</v>
      </c>
      <c r="Q148" t="s">
        <v>285</v>
      </c>
      <c r="R148" t="s">
        <v>1091</v>
      </c>
      <c r="V148" t="s">
        <v>1091</v>
      </c>
      <c r="AC148" s="6"/>
      <c r="AD148" s="6"/>
      <c r="AE148" s="8"/>
      <c r="AF148" s="8"/>
      <c r="AG148" s="8"/>
      <c r="AH148" s="8"/>
      <c r="AU148" s="7"/>
      <c r="AV148" s="7"/>
      <c r="AW148" s="20"/>
      <c r="BE148" t="str">
        <f t="shared" si="322"/>
        <v>NA</v>
      </c>
      <c r="BI148" s="1">
        <v>0</v>
      </c>
      <c r="BJ148">
        <f t="shared" si="324"/>
        <v>0</v>
      </c>
      <c r="BK148">
        <f t="shared" si="325"/>
        <v>0</v>
      </c>
    </row>
    <row r="149" spans="1:63" customFormat="1" x14ac:dyDescent="0.35">
      <c r="A149">
        <v>148</v>
      </c>
      <c r="B149" t="str">
        <f t="shared" si="314"/>
        <v xml:space="preserve">0  im/beim/auf demzum/auf denvom/aus dem Einsatz Sie xx xx xx  </v>
      </c>
      <c r="C149">
        <f t="shared" si="327"/>
        <v>0</v>
      </c>
      <c r="D149" t="str">
        <f t="shared" si="316"/>
        <v xml:space="preserve"> </v>
      </c>
      <c r="F149" t="s">
        <v>1091</v>
      </c>
      <c r="G149" t="s">
        <v>91</v>
      </c>
      <c r="H149" t="s">
        <v>92</v>
      </c>
      <c r="I149" t="s">
        <v>55</v>
      </c>
      <c r="J149" t="s">
        <v>93</v>
      </c>
      <c r="K149" t="s">
        <v>1091</v>
      </c>
      <c r="L149" t="str">
        <f t="shared" si="317"/>
        <v>im/beim/auf demzum/auf denvom/aus dem Einsatz</v>
      </c>
      <c r="M149" t="str">
        <f t="shared" si="318"/>
        <v>im/beim/auf demzum/auf denvom/aus dem Leipzig</v>
      </c>
      <c r="N149" t="s">
        <v>329</v>
      </c>
      <c r="O149" t="s">
        <v>285</v>
      </c>
      <c r="P149" t="s">
        <v>285</v>
      </c>
      <c r="Q149" t="s">
        <v>285</v>
      </c>
      <c r="R149" t="s">
        <v>1091</v>
      </c>
      <c r="V149" t="s">
        <v>1091</v>
      </c>
      <c r="AC149" s="6"/>
      <c r="AD149" s="6"/>
      <c r="AE149" s="8"/>
      <c r="AG149" s="11"/>
      <c r="AH149" s="11"/>
      <c r="AU149" s="7"/>
      <c r="AV149" s="7"/>
      <c r="AW149" s="20"/>
      <c r="BE149" t="str">
        <f t="shared" si="322"/>
        <v>NA</v>
      </c>
      <c r="BI149" s="1">
        <v>0</v>
      </c>
      <c r="BJ149">
        <f t="shared" si="324"/>
        <v>0</v>
      </c>
      <c r="BK149">
        <f t="shared" si="325"/>
        <v>0</v>
      </c>
    </row>
    <row r="150" spans="1:63" customFormat="1" x14ac:dyDescent="0.35">
      <c r="A150">
        <v>149</v>
      </c>
      <c r="B150" t="str">
        <f t="shared" si="314"/>
        <v xml:space="preserve">0  iminsaus dem Kloster Sie xx xx xx  </v>
      </c>
      <c r="C150">
        <f t="shared" si="327"/>
        <v>0</v>
      </c>
      <c r="D150" t="str">
        <f t="shared" si="316"/>
        <v xml:space="preserve"> </v>
      </c>
      <c r="F150" t="s">
        <v>1091</v>
      </c>
      <c r="G150" t="s">
        <v>38</v>
      </c>
      <c r="H150" t="s">
        <v>51</v>
      </c>
      <c r="I150" t="s">
        <v>40</v>
      </c>
      <c r="J150" t="s">
        <v>140</v>
      </c>
      <c r="K150" t="s">
        <v>1091</v>
      </c>
      <c r="L150" t="str">
        <f t="shared" si="317"/>
        <v>iminsaus dem Kloster</v>
      </c>
      <c r="M150" t="str">
        <f t="shared" si="318"/>
        <v>iminsaus dem Leipzig</v>
      </c>
      <c r="N150" t="s">
        <v>329</v>
      </c>
      <c r="O150" t="s">
        <v>285</v>
      </c>
      <c r="P150" t="s">
        <v>285</v>
      </c>
      <c r="Q150" t="s">
        <v>285</v>
      </c>
      <c r="R150" t="s">
        <v>1091</v>
      </c>
      <c r="V150" t="s">
        <v>1091</v>
      </c>
      <c r="AC150" s="6"/>
      <c r="AD150" s="6"/>
      <c r="AE150" s="8"/>
      <c r="AG150" s="11"/>
      <c r="AH150" s="11"/>
      <c r="AU150" s="7"/>
      <c r="AV150" s="7"/>
      <c r="AW150" s="20"/>
      <c r="BE150" t="str">
        <f t="shared" si="322"/>
        <v>NA</v>
      </c>
      <c r="BI150" s="1">
        <v>0</v>
      </c>
      <c r="BJ150">
        <f t="shared" si="324"/>
        <v>0</v>
      </c>
      <c r="BK150">
        <f t="shared" si="325"/>
        <v>0</v>
      </c>
    </row>
    <row r="151" spans="1:63" customFormat="1" x14ac:dyDescent="0.35">
      <c r="A151">
        <v>150</v>
      </c>
      <c r="B151" t="str">
        <f t="shared" si="314"/>
        <v xml:space="preserve">0  auf dem/imaufs/ins/zumvom/aus dem Konzert Sie xx xx xx  </v>
      </c>
      <c r="C151">
        <f t="shared" si="327"/>
        <v>0</v>
      </c>
      <c r="D151" t="str">
        <f t="shared" si="316"/>
        <v xml:space="preserve"> </v>
      </c>
      <c r="F151" t="s">
        <v>1091</v>
      </c>
      <c r="G151" t="s">
        <v>144</v>
      </c>
      <c r="H151" t="s">
        <v>145</v>
      </c>
      <c r="I151" t="s">
        <v>55</v>
      </c>
      <c r="J151" t="s">
        <v>146</v>
      </c>
      <c r="K151" t="s">
        <v>1091</v>
      </c>
      <c r="L151" t="str">
        <f t="shared" si="317"/>
        <v>auf dem/imaufs/ins/zumvom/aus dem Konzert</v>
      </c>
      <c r="M151" t="str">
        <f t="shared" si="318"/>
        <v>auf dem/imaufs/ins/zumvom/aus dem Leipzig</v>
      </c>
      <c r="N151" t="s">
        <v>329</v>
      </c>
      <c r="O151" t="s">
        <v>285</v>
      </c>
      <c r="P151" t="s">
        <v>285</v>
      </c>
      <c r="Q151" t="s">
        <v>285</v>
      </c>
      <c r="R151" t="s">
        <v>1091</v>
      </c>
      <c r="V151" t="s">
        <v>1091</v>
      </c>
      <c r="AC151" s="6"/>
      <c r="AD151" s="6"/>
      <c r="AE151" s="8"/>
      <c r="AG151" s="11"/>
      <c r="AH151" s="11"/>
      <c r="AU151" s="7"/>
      <c r="AV151" s="7"/>
      <c r="AW151" s="20"/>
      <c r="BE151" t="str">
        <f t="shared" si="322"/>
        <v>NA</v>
      </c>
      <c r="BI151" s="1">
        <v>0</v>
      </c>
      <c r="BJ151">
        <f t="shared" si="324"/>
        <v>0</v>
      </c>
      <c r="BK151">
        <f t="shared" si="325"/>
        <v>0</v>
      </c>
    </row>
    <row r="152" spans="1:63" customFormat="1" x14ac:dyDescent="0.35">
      <c r="A152">
        <v>151</v>
      </c>
      <c r="B152" t="str">
        <f t="shared" si="314"/>
        <v xml:space="preserve">0  an deran die/zurvon der Haltestelle Sie xx xx xx  </v>
      </c>
      <c r="C152">
        <f t="shared" si="327"/>
        <v>0</v>
      </c>
      <c r="D152" t="str">
        <f t="shared" si="316"/>
        <v xml:space="preserve"> </v>
      </c>
      <c r="F152" t="s">
        <v>1091</v>
      </c>
      <c r="G152" t="s">
        <v>42</v>
      </c>
      <c r="H152" t="s">
        <v>43</v>
      </c>
      <c r="I152" t="s">
        <v>44</v>
      </c>
      <c r="J152" t="s">
        <v>118</v>
      </c>
      <c r="K152" t="s">
        <v>1091</v>
      </c>
      <c r="L152" t="str">
        <f t="shared" si="317"/>
        <v>an deran die/zurvon der Haltestelle</v>
      </c>
      <c r="M152" t="str">
        <f t="shared" si="318"/>
        <v>an deran die/zurvon der Leipzig</v>
      </c>
      <c r="N152" t="s">
        <v>329</v>
      </c>
      <c r="O152" t="s">
        <v>285</v>
      </c>
      <c r="P152" t="s">
        <v>285</v>
      </c>
      <c r="Q152" t="s">
        <v>285</v>
      </c>
      <c r="R152" t="s">
        <v>1091</v>
      </c>
      <c r="V152" t="s">
        <v>1091</v>
      </c>
      <c r="AC152" s="6"/>
      <c r="AD152" s="6"/>
      <c r="AE152" s="8"/>
      <c r="AG152" s="11"/>
      <c r="AH152" s="11"/>
      <c r="AU152" s="7"/>
      <c r="AV152" s="7"/>
      <c r="AW152" s="20"/>
      <c r="BE152" t="str">
        <f t="shared" si="322"/>
        <v>NA</v>
      </c>
      <c r="BI152" s="1">
        <v>1</v>
      </c>
      <c r="BJ152">
        <f t="shared" si="324"/>
        <v>0</v>
      </c>
      <c r="BK152">
        <f t="shared" si="325"/>
        <v>0</v>
      </c>
    </row>
    <row r="153" spans="1:63" customFormat="1" x14ac:dyDescent="0.35">
      <c r="A153">
        <v>152</v>
      </c>
      <c r="B153" t="str">
        <f t="shared" si="314"/>
        <v xml:space="preserve">0  auf demaufsvom Karussell Sie xx xx xx  </v>
      </c>
      <c r="C153">
        <f t="shared" si="327"/>
        <v>0</v>
      </c>
      <c r="D153" t="str">
        <f t="shared" si="316"/>
        <v xml:space="preserve"> </v>
      </c>
      <c r="F153" t="s">
        <v>1091</v>
      </c>
      <c r="G153" t="s">
        <v>33</v>
      </c>
      <c r="H153" t="s">
        <v>130</v>
      </c>
      <c r="I153" t="s">
        <v>31</v>
      </c>
      <c r="J153" t="s">
        <v>131</v>
      </c>
      <c r="K153" t="s">
        <v>1091</v>
      </c>
      <c r="L153" t="str">
        <f t="shared" si="317"/>
        <v>auf demaufsvom Karussell</v>
      </c>
      <c r="M153" t="str">
        <f t="shared" si="318"/>
        <v>auf demaufsvom Leipzig</v>
      </c>
      <c r="N153" t="s">
        <v>329</v>
      </c>
      <c r="O153" t="s">
        <v>285</v>
      </c>
      <c r="P153" t="s">
        <v>285</v>
      </c>
      <c r="Q153" t="s">
        <v>285</v>
      </c>
      <c r="R153" t="s">
        <v>1091</v>
      </c>
      <c r="V153" t="s">
        <v>1091</v>
      </c>
      <c r="AC153" s="6"/>
      <c r="AD153" s="6"/>
      <c r="AE153" s="8"/>
      <c r="AG153" s="11"/>
      <c r="AH153" s="11"/>
      <c r="AU153" s="7"/>
      <c r="AV153" s="7"/>
      <c r="AW153" s="20"/>
      <c r="BE153" t="str">
        <f t="shared" si="322"/>
        <v>NA</v>
      </c>
      <c r="BI153" s="1">
        <v>0</v>
      </c>
      <c r="BJ153">
        <f t="shared" si="324"/>
        <v>0</v>
      </c>
      <c r="BK153">
        <f t="shared" si="325"/>
        <v>0</v>
      </c>
    </row>
    <row r="154" spans="1:63" customFormat="1" x14ac:dyDescent="0.35">
      <c r="A154">
        <v>153</v>
      </c>
      <c r="B154" t="str">
        <f t="shared" si="314"/>
        <v xml:space="preserve">0  am/iman den/in denvom/aus dem See Sie xx xx xx  </v>
      </c>
      <c r="C154">
        <f t="shared" si="327"/>
        <v>0</v>
      </c>
      <c r="D154" t="str">
        <f t="shared" si="316"/>
        <v xml:space="preserve"> </v>
      </c>
      <c r="F154" t="s">
        <v>1091</v>
      </c>
      <c r="G154" t="s">
        <v>53</v>
      </c>
      <c r="H154" t="s">
        <v>185</v>
      </c>
      <c r="I154" t="s">
        <v>55</v>
      </c>
      <c r="J154" t="s">
        <v>200</v>
      </c>
      <c r="K154" t="s">
        <v>1091</v>
      </c>
      <c r="L154" t="str">
        <f t="shared" si="317"/>
        <v>am/iman den/in denvom/aus dem See</v>
      </c>
      <c r="M154" t="str">
        <f t="shared" si="318"/>
        <v>am/iman den/in denvom/aus dem Leipzig</v>
      </c>
      <c r="N154" t="s">
        <v>329</v>
      </c>
      <c r="O154" t="s">
        <v>285</v>
      </c>
      <c r="P154" t="s">
        <v>285</v>
      </c>
      <c r="Q154" t="s">
        <v>285</v>
      </c>
      <c r="R154" t="s">
        <v>1091</v>
      </c>
      <c r="V154" t="s">
        <v>1091</v>
      </c>
      <c r="AC154" s="6"/>
      <c r="AD154" s="6"/>
      <c r="AE154" s="8"/>
      <c r="AG154" s="11"/>
      <c r="AH154" s="11"/>
      <c r="AU154" s="7"/>
      <c r="AV154" s="7"/>
      <c r="AW154" s="20"/>
      <c r="BE154" t="str">
        <f t="shared" si="322"/>
        <v>NA</v>
      </c>
      <c r="BI154" s="1">
        <v>1</v>
      </c>
      <c r="BJ154">
        <f t="shared" si="324"/>
        <v>0</v>
      </c>
      <c r="BK154">
        <f t="shared" si="325"/>
        <v>0</v>
      </c>
    </row>
    <row r="155" spans="1:63" customFormat="1" x14ac:dyDescent="0.35">
      <c r="A155">
        <v>154</v>
      </c>
      <c r="B155" t="str">
        <f t="shared" si="314"/>
        <v xml:space="preserve">0  iminsaus dem Gebäude Sie xx xx xx  </v>
      </c>
      <c r="C155">
        <f t="shared" si="327"/>
        <v>0</v>
      </c>
      <c r="D155" t="str">
        <f t="shared" si="316"/>
        <v xml:space="preserve"> </v>
      </c>
      <c r="F155" t="s">
        <v>1091</v>
      </c>
      <c r="G155" t="s">
        <v>38</v>
      </c>
      <c r="H155" t="s">
        <v>51</v>
      </c>
      <c r="I155" t="s">
        <v>40</v>
      </c>
      <c r="J155" t="s">
        <v>114</v>
      </c>
      <c r="K155" t="s">
        <v>1091</v>
      </c>
      <c r="L155" t="str">
        <f t="shared" si="317"/>
        <v>iminsaus dem Gebäude</v>
      </c>
      <c r="M155" t="str">
        <f t="shared" si="318"/>
        <v>iminsaus dem Leipzig</v>
      </c>
      <c r="N155" t="s">
        <v>329</v>
      </c>
      <c r="O155" t="s">
        <v>285</v>
      </c>
      <c r="P155" t="s">
        <v>285</v>
      </c>
      <c r="Q155" t="s">
        <v>285</v>
      </c>
      <c r="R155" t="s">
        <v>1091</v>
      </c>
      <c r="V155" t="s">
        <v>1091</v>
      </c>
      <c r="AC155" s="6"/>
      <c r="AD155" s="6"/>
      <c r="AE155" s="8"/>
      <c r="AG155" s="11"/>
      <c r="AH155" s="11"/>
      <c r="AU155" s="7"/>
      <c r="AV155" s="7"/>
      <c r="AW155" s="20"/>
      <c r="BE155" t="str">
        <f t="shared" si="322"/>
        <v>NA</v>
      </c>
      <c r="BI155" s="1">
        <v>0</v>
      </c>
      <c r="BJ155">
        <f t="shared" si="324"/>
        <v>0</v>
      </c>
      <c r="BK155">
        <f t="shared" si="325"/>
        <v>0</v>
      </c>
    </row>
    <row r="156" spans="1:63" customFormat="1" x14ac:dyDescent="0.35">
      <c r="A156">
        <v>155</v>
      </c>
      <c r="B156" t="str">
        <f t="shared" si="314"/>
        <v xml:space="preserve">0  iminsaus dem Krankenhaus Sie xx xx xx  </v>
      </c>
      <c r="C156">
        <f t="shared" si="327"/>
        <v>0</v>
      </c>
      <c r="D156" t="str">
        <f t="shared" si="316"/>
        <v xml:space="preserve"> </v>
      </c>
      <c r="F156" t="s">
        <v>1091</v>
      </c>
      <c r="G156" t="s">
        <v>38</v>
      </c>
      <c r="H156" t="s">
        <v>51</v>
      </c>
      <c r="I156" t="s">
        <v>40</v>
      </c>
      <c r="J156" t="s">
        <v>147</v>
      </c>
      <c r="K156" t="s">
        <v>1091</v>
      </c>
      <c r="L156" t="str">
        <f t="shared" si="317"/>
        <v>iminsaus dem Krankenhaus</v>
      </c>
      <c r="M156" t="str">
        <f t="shared" si="318"/>
        <v>iminsaus dem Leipzig</v>
      </c>
      <c r="N156" t="s">
        <v>329</v>
      </c>
      <c r="O156" t="s">
        <v>285</v>
      </c>
      <c r="P156" t="s">
        <v>285</v>
      </c>
      <c r="Q156" t="s">
        <v>285</v>
      </c>
      <c r="R156" t="s">
        <v>1091</v>
      </c>
      <c r="V156" t="s">
        <v>1091</v>
      </c>
      <c r="AC156" s="6"/>
      <c r="AD156" s="6"/>
      <c r="AE156" s="8"/>
      <c r="AG156" s="11"/>
      <c r="AH156" s="11"/>
      <c r="AU156" s="7"/>
      <c r="AV156" s="7"/>
      <c r="AW156" s="20"/>
      <c r="BE156" t="str">
        <f t="shared" si="322"/>
        <v>NA</v>
      </c>
      <c r="BI156" s="1">
        <v>0</v>
      </c>
      <c r="BJ156">
        <f t="shared" si="324"/>
        <v>0</v>
      </c>
      <c r="BK156">
        <f t="shared" si="325"/>
        <v>0</v>
      </c>
    </row>
    <row r="157" spans="1:63" customFormat="1" x14ac:dyDescent="0.35">
      <c r="A157">
        <v>156</v>
      </c>
      <c r="B157" t="str">
        <f t="shared" si="314"/>
        <v xml:space="preserve">0  am/im/auf deman den/in denvom/aus dem Stausee Sie xx xx xx  </v>
      </c>
      <c r="C157">
        <f t="shared" si="327"/>
        <v>0</v>
      </c>
      <c r="D157" t="str">
        <f t="shared" si="316"/>
        <v xml:space="preserve"> </v>
      </c>
      <c r="F157" t="s">
        <v>1091</v>
      </c>
      <c r="G157" t="s">
        <v>167</v>
      </c>
      <c r="H157" t="s">
        <v>185</v>
      </c>
      <c r="I157" t="s">
        <v>55</v>
      </c>
      <c r="J157" t="s">
        <v>209</v>
      </c>
      <c r="K157" t="s">
        <v>1091</v>
      </c>
      <c r="L157" t="str">
        <f t="shared" si="317"/>
        <v>am/im/auf deman den/in denvom/aus dem Stausee</v>
      </c>
      <c r="M157" t="str">
        <f t="shared" si="318"/>
        <v>am/im/auf deman den/in denvom/aus dem Leipzig</v>
      </c>
      <c r="N157" t="s">
        <v>329</v>
      </c>
      <c r="O157" t="s">
        <v>285</v>
      </c>
      <c r="P157" t="s">
        <v>285</v>
      </c>
      <c r="Q157" t="s">
        <v>285</v>
      </c>
      <c r="R157" t="s">
        <v>1091</v>
      </c>
      <c r="V157" t="s">
        <v>1091</v>
      </c>
      <c r="AC157" s="6"/>
      <c r="AD157" s="6"/>
      <c r="AE157" s="8"/>
      <c r="AG157" s="11"/>
      <c r="AH157" s="11"/>
      <c r="AU157" s="7"/>
      <c r="AV157" s="7"/>
      <c r="AW157" s="20"/>
      <c r="BE157" t="str">
        <f t="shared" si="322"/>
        <v>NA</v>
      </c>
      <c r="BI157" s="1">
        <v>1</v>
      </c>
      <c r="BJ157">
        <f t="shared" si="324"/>
        <v>0</v>
      </c>
      <c r="BK157">
        <f t="shared" si="325"/>
        <v>0</v>
      </c>
    </row>
    <row r="158" spans="1:63" customFormat="1" x14ac:dyDescent="0.35">
      <c r="A158">
        <v>157</v>
      </c>
      <c r="B158" t="str">
        <f t="shared" si="314"/>
        <v xml:space="preserve">0  in derin dieaus der Tanzschule Sie xx xx xx  </v>
      </c>
      <c r="C158">
        <f t="shared" si="327"/>
        <v>0</v>
      </c>
      <c r="D158" t="str">
        <f t="shared" si="316"/>
        <v xml:space="preserve"> </v>
      </c>
      <c r="F158" t="s">
        <v>1091</v>
      </c>
      <c r="G158" t="s">
        <v>35</v>
      </c>
      <c r="H158" t="s">
        <v>36</v>
      </c>
      <c r="I158" t="s">
        <v>37</v>
      </c>
      <c r="J158" t="s">
        <v>214</v>
      </c>
      <c r="K158" t="s">
        <v>1091</v>
      </c>
      <c r="L158" t="str">
        <f t="shared" si="317"/>
        <v>in derin dieaus der Tanzschule</v>
      </c>
      <c r="M158" t="str">
        <f t="shared" si="318"/>
        <v>in derin dieaus der Leipzig</v>
      </c>
      <c r="N158" t="s">
        <v>329</v>
      </c>
      <c r="O158" t="s">
        <v>285</v>
      </c>
      <c r="P158" t="s">
        <v>285</v>
      </c>
      <c r="Q158" t="s">
        <v>285</v>
      </c>
      <c r="R158" t="s">
        <v>1091</v>
      </c>
      <c r="V158" t="s">
        <v>1091</v>
      </c>
      <c r="AC158" s="6"/>
      <c r="AD158" s="6"/>
      <c r="AE158" s="8"/>
      <c r="AG158" s="11"/>
      <c r="AH158" s="11"/>
      <c r="AU158" s="7"/>
      <c r="AV158" s="7"/>
      <c r="AW158" s="20"/>
      <c r="BE158" t="str">
        <f t="shared" si="322"/>
        <v>NA</v>
      </c>
      <c r="BI158" s="1">
        <v>0</v>
      </c>
      <c r="BJ158">
        <f t="shared" si="324"/>
        <v>0</v>
      </c>
      <c r="BK158">
        <f t="shared" si="325"/>
        <v>0</v>
      </c>
    </row>
    <row r="159" spans="1:63" customFormat="1" x14ac:dyDescent="0.35">
      <c r="A159">
        <v>158</v>
      </c>
      <c r="B159" t="str">
        <f t="shared" si="314"/>
        <v xml:space="preserve">0  in/imin/in denaus dem Urlaub Sie xx xx xx  </v>
      </c>
      <c r="C159">
        <f t="shared" si="327"/>
        <v>0</v>
      </c>
      <c r="D159" t="str">
        <f t="shared" si="316"/>
        <v xml:space="preserve"> </v>
      </c>
      <c r="F159" t="s">
        <v>1091</v>
      </c>
      <c r="G159" t="s">
        <v>227</v>
      </c>
      <c r="H159" t="s">
        <v>228</v>
      </c>
      <c r="I159" t="s">
        <v>40</v>
      </c>
      <c r="J159" t="s">
        <v>229</v>
      </c>
      <c r="K159" t="s">
        <v>1091</v>
      </c>
      <c r="L159" t="str">
        <f t="shared" si="317"/>
        <v>in/imin/in denaus dem Urlaub</v>
      </c>
      <c r="M159" t="str">
        <f t="shared" si="318"/>
        <v>in/imin/in denaus dem Leipzig</v>
      </c>
      <c r="N159" t="s">
        <v>329</v>
      </c>
      <c r="O159" t="s">
        <v>285</v>
      </c>
      <c r="P159" t="s">
        <v>285</v>
      </c>
      <c r="Q159" t="s">
        <v>285</v>
      </c>
      <c r="R159" t="s">
        <v>1091</v>
      </c>
      <c r="V159" t="s">
        <v>1091</v>
      </c>
      <c r="AC159" s="6"/>
      <c r="AD159" s="6"/>
      <c r="AE159" s="8"/>
      <c r="AG159" s="11"/>
      <c r="AH159" s="11"/>
      <c r="AU159" s="7"/>
      <c r="AV159" s="7"/>
      <c r="AW159" s="20"/>
      <c r="BE159" t="str">
        <f t="shared" si="322"/>
        <v>NA</v>
      </c>
      <c r="BI159" s="1">
        <v>0</v>
      </c>
      <c r="BJ159">
        <f t="shared" si="324"/>
        <v>0</v>
      </c>
      <c r="BK159">
        <f t="shared" si="325"/>
        <v>0</v>
      </c>
    </row>
    <row r="160" spans="1:63" customFormat="1" x14ac:dyDescent="0.35">
      <c r="A160">
        <v>159</v>
      </c>
      <c r="B160" t="str">
        <f t="shared" si="314"/>
        <v xml:space="preserve">0  auf dem/beimauf das/zumvom Jubiläum Sie xx xx xx  </v>
      </c>
      <c r="C160">
        <f t="shared" si="327"/>
        <v>0</v>
      </c>
      <c r="D160" t="str">
        <f t="shared" si="316"/>
        <v xml:space="preserve"> </v>
      </c>
      <c r="F160" t="s">
        <v>1091</v>
      </c>
      <c r="G160" t="s">
        <v>125</v>
      </c>
      <c r="H160" t="s">
        <v>126</v>
      </c>
      <c r="I160" t="s">
        <v>31</v>
      </c>
      <c r="J160" t="s">
        <v>127</v>
      </c>
      <c r="K160" t="s">
        <v>1091</v>
      </c>
      <c r="L160" t="str">
        <f t="shared" si="317"/>
        <v>auf dem/beimauf das/zumvom Jubiläum</v>
      </c>
      <c r="M160" t="str">
        <f t="shared" si="318"/>
        <v>auf dem/beimauf das/zumvom Leipzig</v>
      </c>
      <c r="N160" t="s">
        <v>329</v>
      </c>
      <c r="O160" t="s">
        <v>285</v>
      </c>
      <c r="P160" t="s">
        <v>285</v>
      </c>
      <c r="Q160" t="s">
        <v>285</v>
      </c>
      <c r="R160" t="s">
        <v>1091</v>
      </c>
      <c r="V160" t="s">
        <v>1091</v>
      </c>
      <c r="AC160" s="6"/>
      <c r="AD160" s="6"/>
      <c r="AE160" s="8"/>
      <c r="AG160" s="11"/>
      <c r="AH160" s="11"/>
      <c r="AU160" s="7"/>
      <c r="AV160" s="7"/>
      <c r="AW160" s="20"/>
      <c r="BE160" t="str">
        <f t="shared" si="322"/>
        <v>NA</v>
      </c>
      <c r="BI160" s="1">
        <v>0</v>
      </c>
      <c r="BJ160">
        <f t="shared" si="324"/>
        <v>0</v>
      </c>
      <c r="BK160">
        <f t="shared" si="325"/>
        <v>0</v>
      </c>
    </row>
    <row r="161" spans="1:63" customFormat="1" x14ac:dyDescent="0.35">
      <c r="A161">
        <v>160</v>
      </c>
      <c r="B161" t="str">
        <f t="shared" si="314"/>
        <v xml:space="preserve">0  beimzumvom Notar Sie xx xx xx  </v>
      </c>
      <c r="C161">
        <f t="shared" si="327"/>
        <v>0</v>
      </c>
      <c r="D161" t="str">
        <f t="shared" si="316"/>
        <v xml:space="preserve"> </v>
      </c>
      <c r="F161" t="s">
        <v>1091</v>
      </c>
      <c r="G161" t="s">
        <v>29</v>
      </c>
      <c r="H161" t="s">
        <v>30</v>
      </c>
      <c r="I161" t="s">
        <v>31</v>
      </c>
      <c r="J161" t="s">
        <v>173</v>
      </c>
      <c r="K161" t="s">
        <v>1091</v>
      </c>
      <c r="L161" t="str">
        <f t="shared" si="317"/>
        <v>beimzumvom Notar</v>
      </c>
      <c r="M161" t="str">
        <f t="shared" si="318"/>
        <v>beimzumvom Leipzig</v>
      </c>
      <c r="N161" t="s">
        <v>329</v>
      </c>
      <c r="O161" t="s">
        <v>285</v>
      </c>
      <c r="P161" t="s">
        <v>285</v>
      </c>
      <c r="Q161" t="s">
        <v>285</v>
      </c>
      <c r="R161" t="s">
        <v>1091</v>
      </c>
      <c r="V161" t="s">
        <v>1091</v>
      </c>
      <c r="AC161" s="6"/>
      <c r="AD161" s="6"/>
      <c r="AE161" s="8"/>
      <c r="AG161" s="11"/>
      <c r="AH161" s="11"/>
      <c r="AU161" s="7"/>
      <c r="AV161" s="7"/>
      <c r="AW161" s="20"/>
      <c r="BE161" t="str">
        <f t="shared" si="322"/>
        <v>NA</v>
      </c>
      <c r="BI161" s="1">
        <v>0</v>
      </c>
      <c r="BJ161">
        <f t="shared" si="324"/>
        <v>0</v>
      </c>
      <c r="BK161">
        <f t="shared" si="325"/>
        <v>0</v>
      </c>
    </row>
    <row r="162" spans="1:63" customFormat="1" x14ac:dyDescent="0.35">
      <c r="A162">
        <v>161</v>
      </c>
      <c r="B162" t="str">
        <f t="shared" si="314"/>
        <v xml:space="preserve">0  bei derzurvon der Verhandlung Sie xx xx xx  </v>
      </c>
      <c r="C162">
        <f t="shared" si="327"/>
        <v>0</v>
      </c>
      <c r="D162" t="str">
        <f t="shared" si="316"/>
        <v xml:space="preserve"> </v>
      </c>
      <c r="F162" t="s">
        <v>1091</v>
      </c>
      <c r="G162" t="s">
        <v>102</v>
      </c>
      <c r="H162" t="s">
        <v>103</v>
      </c>
      <c r="I162" t="s">
        <v>44</v>
      </c>
      <c r="J162" t="s">
        <v>231</v>
      </c>
      <c r="K162" t="s">
        <v>1091</v>
      </c>
      <c r="L162" t="str">
        <f t="shared" si="317"/>
        <v>bei derzurvon der Verhandlung</v>
      </c>
      <c r="M162" t="str">
        <f t="shared" si="318"/>
        <v>bei derzurvon der Leipzig</v>
      </c>
      <c r="N162" t="s">
        <v>329</v>
      </c>
      <c r="O162" t="s">
        <v>285</v>
      </c>
      <c r="P162" t="s">
        <v>285</v>
      </c>
      <c r="Q162" t="s">
        <v>285</v>
      </c>
      <c r="R162" t="s">
        <v>1091</v>
      </c>
      <c r="V162" t="s">
        <v>1091</v>
      </c>
      <c r="AC162" s="6"/>
      <c r="AD162" s="6"/>
      <c r="AE162" s="8"/>
      <c r="AG162" s="11"/>
      <c r="AH162" s="11"/>
      <c r="AU162" s="7"/>
      <c r="AV162" s="7"/>
      <c r="AW162" s="20"/>
      <c r="BE162" t="str">
        <f t="shared" si="322"/>
        <v>NA</v>
      </c>
      <c r="BI162" s="1">
        <v>0</v>
      </c>
      <c r="BJ162">
        <f t="shared" si="324"/>
        <v>0</v>
      </c>
      <c r="BK162">
        <f t="shared" si="325"/>
        <v>0</v>
      </c>
    </row>
    <row r="163" spans="1:63" customFormat="1" x14ac:dyDescent="0.35">
      <c r="A163">
        <v>162</v>
      </c>
      <c r="B163" t="str">
        <f t="shared" si="314"/>
        <v xml:space="preserve">0  aman den/zumvom Geldautomat Sie xx xx xx  </v>
      </c>
      <c r="C163">
        <f t="shared" si="327"/>
        <v>0</v>
      </c>
      <c r="D163" t="str">
        <f t="shared" si="316"/>
        <v xml:space="preserve"> </v>
      </c>
      <c r="F163" t="s">
        <v>1091</v>
      </c>
      <c r="G163" t="s">
        <v>62</v>
      </c>
      <c r="H163" t="s">
        <v>89</v>
      </c>
      <c r="I163" t="s">
        <v>31</v>
      </c>
      <c r="J163" t="s">
        <v>116</v>
      </c>
      <c r="K163" t="s">
        <v>1091</v>
      </c>
      <c r="L163" t="str">
        <f t="shared" si="317"/>
        <v>aman den/zumvom Geldautomat</v>
      </c>
      <c r="M163" t="str">
        <f t="shared" si="318"/>
        <v>aman den/zumvom Leipzig</v>
      </c>
      <c r="N163" t="s">
        <v>329</v>
      </c>
      <c r="O163" t="s">
        <v>285</v>
      </c>
      <c r="P163" t="s">
        <v>285</v>
      </c>
      <c r="Q163" t="s">
        <v>285</v>
      </c>
      <c r="R163" t="s">
        <v>1091</v>
      </c>
      <c r="V163" t="s">
        <v>1091</v>
      </c>
      <c r="AC163" s="6"/>
      <c r="AD163" s="6"/>
      <c r="AE163" s="8"/>
      <c r="AG163" s="11"/>
      <c r="AH163" s="11"/>
      <c r="AU163" s="7"/>
      <c r="AV163" s="7"/>
      <c r="AW163" s="20"/>
      <c r="BE163" t="str">
        <f t="shared" si="322"/>
        <v>NA</v>
      </c>
      <c r="BI163" s="1">
        <v>0</v>
      </c>
      <c r="BJ163">
        <f t="shared" si="324"/>
        <v>0</v>
      </c>
      <c r="BK163">
        <f t="shared" si="325"/>
        <v>0</v>
      </c>
    </row>
    <row r="164" spans="1:63" customFormat="1" x14ac:dyDescent="0.35">
      <c r="A164">
        <v>163</v>
      </c>
      <c r="B164" t="str">
        <f t="shared" si="314"/>
        <v xml:space="preserve">0  imin denaus dem Wolkenkratzer Sie xx xx xx  </v>
      </c>
      <c r="C164">
        <f t="shared" si="327"/>
        <v>0</v>
      </c>
      <c r="D164" t="str">
        <f t="shared" si="316"/>
        <v xml:space="preserve"> </v>
      </c>
      <c r="F164" t="s">
        <v>1091</v>
      </c>
      <c r="G164" t="s">
        <v>38</v>
      </c>
      <c r="H164" t="s">
        <v>39</v>
      </c>
      <c r="I164" t="s">
        <v>40</v>
      </c>
      <c r="J164" t="s">
        <v>246</v>
      </c>
      <c r="K164" t="s">
        <v>1091</v>
      </c>
      <c r="L164" t="str">
        <f t="shared" si="317"/>
        <v>imin denaus dem Wolkenkratzer</v>
      </c>
      <c r="M164" t="str">
        <f t="shared" si="318"/>
        <v>imin denaus dem Leipzig</v>
      </c>
      <c r="N164" t="s">
        <v>329</v>
      </c>
      <c r="O164" t="s">
        <v>285</v>
      </c>
      <c r="P164" t="s">
        <v>285</v>
      </c>
      <c r="Q164" t="s">
        <v>285</v>
      </c>
      <c r="R164" t="s">
        <v>1091</v>
      </c>
      <c r="V164" t="s">
        <v>1091</v>
      </c>
      <c r="AC164" s="6"/>
      <c r="AD164" s="6"/>
      <c r="AE164" s="8"/>
      <c r="AG164" s="11"/>
      <c r="AH164" s="11"/>
      <c r="AU164" s="7"/>
      <c r="AV164" s="7"/>
      <c r="AW164" s="20"/>
      <c r="BE164" t="str">
        <f t="shared" si="322"/>
        <v>NA</v>
      </c>
      <c r="BI164" s="1">
        <v>1</v>
      </c>
      <c r="BJ164">
        <f t="shared" si="324"/>
        <v>0</v>
      </c>
      <c r="BK164">
        <f t="shared" si="325"/>
        <v>0</v>
      </c>
    </row>
    <row r="165" spans="1:63" customFormat="1" x14ac:dyDescent="0.35">
      <c r="A165">
        <v>164</v>
      </c>
      <c r="B165" t="str">
        <f t="shared" si="314"/>
        <v xml:space="preserve">0  iminsaus dem Hotel Sie xx xx xx  </v>
      </c>
      <c r="C165">
        <f t="shared" si="327"/>
        <v>0</v>
      </c>
      <c r="D165" t="str">
        <f t="shared" si="316"/>
        <v xml:space="preserve"> </v>
      </c>
      <c r="F165" t="s">
        <v>1091</v>
      </c>
      <c r="G165" t="s">
        <v>38</v>
      </c>
      <c r="H165" t="s">
        <v>51</v>
      </c>
      <c r="I165" t="s">
        <v>40</v>
      </c>
      <c r="J165" t="s">
        <v>124</v>
      </c>
      <c r="K165" t="s">
        <v>1091</v>
      </c>
      <c r="L165" t="str">
        <f t="shared" si="317"/>
        <v>iminsaus dem Hotel</v>
      </c>
      <c r="M165" t="str">
        <f t="shared" si="318"/>
        <v>iminsaus dem Leipzig</v>
      </c>
      <c r="N165" t="s">
        <v>329</v>
      </c>
      <c r="O165" t="s">
        <v>285</v>
      </c>
      <c r="P165" t="s">
        <v>285</v>
      </c>
      <c r="Q165" t="s">
        <v>285</v>
      </c>
      <c r="R165" t="s">
        <v>1091</v>
      </c>
      <c r="V165" t="s">
        <v>1091</v>
      </c>
      <c r="AC165" s="6"/>
      <c r="AD165" s="6"/>
      <c r="AE165" s="8"/>
      <c r="AG165" s="11"/>
      <c r="AH165" s="11"/>
      <c r="AU165" s="7"/>
      <c r="AV165" s="7"/>
      <c r="AW165" s="20"/>
      <c r="BE165" t="str">
        <f t="shared" si="322"/>
        <v>NA</v>
      </c>
      <c r="BI165" s="1">
        <v>0</v>
      </c>
      <c r="BJ165">
        <f t="shared" si="324"/>
        <v>0</v>
      </c>
      <c r="BK165">
        <f t="shared" si="325"/>
        <v>0</v>
      </c>
    </row>
    <row r="166" spans="1:63" customFormat="1" x14ac:dyDescent="0.35">
      <c r="A166">
        <v>165</v>
      </c>
      <c r="B166" t="str">
        <f t="shared" si="314"/>
        <v xml:space="preserve">0  in derin dieaus der Waschmaschine Sie xx xx xx  </v>
      </c>
      <c r="C166">
        <f t="shared" si="327"/>
        <v>0</v>
      </c>
      <c r="D166" t="str">
        <f t="shared" si="316"/>
        <v xml:space="preserve"> </v>
      </c>
      <c r="F166" t="s">
        <v>1091</v>
      </c>
      <c r="G166" t="s">
        <v>35</v>
      </c>
      <c r="H166" t="s">
        <v>36</v>
      </c>
      <c r="I166" t="s">
        <v>37</v>
      </c>
      <c r="J166" t="s">
        <v>240</v>
      </c>
      <c r="K166" t="s">
        <v>1091</v>
      </c>
      <c r="L166" t="str">
        <f t="shared" si="317"/>
        <v>in derin dieaus der Waschmaschine</v>
      </c>
      <c r="M166" t="str">
        <f t="shared" si="318"/>
        <v>in derin dieaus der Leipzig</v>
      </c>
      <c r="N166" t="s">
        <v>329</v>
      </c>
      <c r="O166" t="s">
        <v>285</v>
      </c>
      <c r="P166" t="s">
        <v>285</v>
      </c>
      <c r="Q166" t="s">
        <v>285</v>
      </c>
      <c r="R166" t="s">
        <v>1091</v>
      </c>
      <c r="V166" t="s">
        <v>1091</v>
      </c>
      <c r="AC166" s="6"/>
      <c r="AD166" s="6"/>
      <c r="AE166" s="8"/>
      <c r="AG166" s="11"/>
      <c r="AH166" s="11"/>
      <c r="AU166" s="7"/>
      <c r="AV166" s="7"/>
      <c r="AW166" s="20"/>
      <c r="BE166" t="str">
        <f t="shared" si="322"/>
        <v>NA</v>
      </c>
      <c r="BI166" s="1">
        <v>0</v>
      </c>
      <c r="BJ166">
        <f t="shared" si="324"/>
        <v>0</v>
      </c>
      <c r="BK166">
        <f t="shared" si="325"/>
        <v>0</v>
      </c>
    </row>
    <row r="167" spans="1:63" customFormat="1" x14ac:dyDescent="0.35">
      <c r="A167">
        <v>166</v>
      </c>
      <c r="B167" t="str">
        <f t="shared" si="314"/>
        <v xml:space="preserve">0  imin denaus dem Sattel Sie xx xx xx  </v>
      </c>
      <c r="C167">
        <f t="shared" si="327"/>
        <v>0</v>
      </c>
      <c r="D167" t="str">
        <f t="shared" si="316"/>
        <v xml:space="preserve"> </v>
      </c>
      <c r="F167" t="s">
        <v>1091</v>
      </c>
      <c r="G167" t="s">
        <v>38</v>
      </c>
      <c r="H167" t="s">
        <v>39</v>
      </c>
      <c r="I167" t="s">
        <v>40</v>
      </c>
      <c r="J167" t="s">
        <v>194</v>
      </c>
      <c r="K167" t="s">
        <v>1091</v>
      </c>
      <c r="L167" t="str">
        <f t="shared" si="317"/>
        <v>imin denaus dem Sattel</v>
      </c>
      <c r="M167" t="str">
        <f t="shared" si="318"/>
        <v>imin denaus dem Leipzig</v>
      </c>
      <c r="N167" t="s">
        <v>329</v>
      </c>
      <c r="O167" t="s">
        <v>285</v>
      </c>
      <c r="P167" t="s">
        <v>285</v>
      </c>
      <c r="Q167" t="s">
        <v>285</v>
      </c>
      <c r="R167" t="s">
        <v>1091</v>
      </c>
      <c r="V167" t="s">
        <v>1091</v>
      </c>
      <c r="AC167" s="6"/>
      <c r="AD167" s="6"/>
      <c r="AE167" s="8"/>
      <c r="AG167" s="11"/>
      <c r="AH167" s="11"/>
      <c r="AU167" s="7"/>
      <c r="AV167" s="7"/>
      <c r="AW167" s="20"/>
      <c r="BE167" t="str">
        <f t="shared" si="322"/>
        <v>NA</v>
      </c>
      <c r="BI167" s="1">
        <v>1</v>
      </c>
      <c r="BJ167">
        <f t="shared" si="324"/>
        <v>0</v>
      </c>
      <c r="BK167">
        <f t="shared" si="325"/>
        <v>0</v>
      </c>
    </row>
    <row r="168" spans="1:63" customFormat="1" x14ac:dyDescent="0.35">
      <c r="A168">
        <v>167</v>
      </c>
      <c r="B168" t="str">
        <f t="shared" si="314"/>
        <v xml:space="preserve">0  iminsaus dem Gebirge Sie xx xx xx  </v>
      </c>
      <c r="C168">
        <f t="shared" si="327"/>
        <v>0</v>
      </c>
      <c r="D168" t="str">
        <f t="shared" si="316"/>
        <v xml:space="preserve"> </v>
      </c>
      <c r="F168" t="s">
        <v>1091</v>
      </c>
      <c r="G168" t="s">
        <v>38</v>
      </c>
      <c r="H168" t="s">
        <v>51</v>
      </c>
      <c r="I168" t="s">
        <v>40</v>
      </c>
      <c r="J168" t="s">
        <v>115</v>
      </c>
      <c r="K168" t="s">
        <v>1091</v>
      </c>
      <c r="L168" t="str">
        <f t="shared" si="317"/>
        <v>iminsaus dem Gebirge</v>
      </c>
      <c r="M168" t="str">
        <f t="shared" si="318"/>
        <v>iminsaus dem Leipzig</v>
      </c>
      <c r="N168" t="s">
        <v>329</v>
      </c>
      <c r="O168" t="s">
        <v>285</v>
      </c>
      <c r="P168" t="s">
        <v>285</v>
      </c>
      <c r="Q168" t="s">
        <v>285</v>
      </c>
      <c r="R168" t="s">
        <v>1091</v>
      </c>
      <c r="V168" t="s">
        <v>1091</v>
      </c>
      <c r="AC168" s="6"/>
      <c r="AD168" s="6"/>
      <c r="AE168" s="8"/>
      <c r="AG168" s="11"/>
      <c r="AH168" s="11"/>
      <c r="AU168" s="7"/>
      <c r="AV168" s="7"/>
      <c r="AW168" s="20"/>
      <c r="BE168" t="str">
        <f t="shared" si="322"/>
        <v>NA</v>
      </c>
      <c r="BI168" s="1">
        <v>0</v>
      </c>
      <c r="BJ168">
        <f t="shared" si="324"/>
        <v>0</v>
      </c>
      <c r="BK168">
        <f t="shared" si="325"/>
        <v>0</v>
      </c>
    </row>
    <row r="169" spans="1:63" customFormat="1" x14ac:dyDescent="0.35">
      <c r="A169">
        <v>168</v>
      </c>
      <c r="B169" t="str">
        <f t="shared" si="314"/>
        <v xml:space="preserve">0  am/iman den/zum/in denvom/aus dem Flughafen Sie xx xx xx  </v>
      </c>
      <c r="C169">
        <f t="shared" si="327"/>
        <v>0</v>
      </c>
      <c r="D169" t="str">
        <f t="shared" si="316"/>
        <v xml:space="preserve"> </v>
      </c>
      <c r="F169" t="s">
        <v>1091</v>
      </c>
      <c r="G169" t="s">
        <v>53</v>
      </c>
      <c r="H169" t="s">
        <v>54</v>
      </c>
      <c r="I169" t="s">
        <v>55</v>
      </c>
      <c r="J169" t="s">
        <v>106</v>
      </c>
      <c r="K169" t="s">
        <v>1091</v>
      </c>
      <c r="L169" t="str">
        <f t="shared" si="317"/>
        <v>am/iman den/zum/in denvom/aus dem Flughafen</v>
      </c>
      <c r="M169" t="str">
        <f t="shared" si="318"/>
        <v>am/iman den/zum/in denvom/aus dem Leipzig</v>
      </c>
      <c r="N169" t="s">
        <v>329</v>
      </c>
      <c r="O169" t="s">
        <v>285</v>
      </c>
      <c r="P169" t="s">
        <v>285</v>
      </c>
      <c r="Q169" t="s">
        <v>285</v>
      </c>
      <c r="R169" t="s">
        <v>1091</v>
      </c>
      <c r="V169" t="s">
        <v>1091</v>
      </c>
      <c r="AC169" s="6"/>
      <c r="AD169" s="6"/>
      <c r="AE169" s="8"/>
      <c r="AG169" s="11"/>
      <c r="AH169" s="11"/>
      <c r="AU169" s="7"/>
      <c r="AV169" s="7"/>
      <c r="AW169" s="20"/>
      <c r="BE169" t="str">
        <f t="shared" si="322"/>
        <v>NA</v>
      </c>
      <c r="BI169" s="1">
        <v>0</v>
      </c>
      <c r="BJ169">
        <f t="shared" si="324"/>
        <v>0</v>
      </c>
      <c r="BK169">
        <f t="shared" si="325"/>
        <v>0</v>
      </c>
    </row>
    <row r="170" spans="1:63" customFormat="1" x14ac:dyDescent="0.35">
      <c r="A170">
        <v>169</v>
      </c>
      <c r="B170" t="str">
        <f t="shared" si="314"/>
        <v xml:space="preserve">0  in derin die/zuraus der Vorlesung Sie xx xx xx  </v>
      </c>
      <c r="C170">
        <f t="shared" si="327"/>
        <v>0</v>
      </c>
      <c r="D170" t="str">
        <f t="shared" si="316"/>
        <v xml:space="preserve"> </v>
      </c>
      <c r="F170" t="s">
        <v>1091</v>
      </c>
      <c r="G170" t="s">
        <v>35</v>
      </c>
      <c r="H170" t="s">
        <v>49</v>
      </c>
      <c r="I170" t="s">
        <v>37</v>
      </c>
      <c r="J170" t="s">
        <v>236</v>
      </c>
      <c r="K170" t="s">
        <v>1091</v>
      </c>
      <c r="L170" t="str">
        <f t="shared" si="317"/>
        <v>in derin die/zuraus der Vorlesung</v>
      </c>
      <c r="M170" t="str">
        <f t="shared" si="318"/>
        <v>in derin die/zuraus der Leipzig</v>
      </c>
      <c r="N170" t="s">
        <v>329</v>
      </c>
      <c r="O170" t="s">
        <v>285</v>
      </c>
      <c r="P170" t="s">
        <v>285</v>
      </c>
      <c r="Q170" t="s">
        <v>285</v>
      </c>
      <c r="R170" t="s">
        <v>1091</v>
      </c>
      <c r="V170" t="s">
        <v>1091</v>
      </c>
      <c r="AC170" s="6"/>
      <c r="AD170" s="6"/>
      <c r="AE170" s="8"/>
      <c r="AG170" s="11"/>
      <c r="AH170" s="11"/>
      <c r="AU170" s="7"/>
      <c r="AV170" s="7"/>
      <c r="AW170" s="20"/>
      <c r="BE170" t="str">
        <f t="shared" si="322"/>
        <v>NA</v>
      </c>
      <c r="BI170" s="1">
        <v>1</v>
      </c>
      <c r="BJ170">
        <f t="shared" si="324"/>
        <v>0</v>
      </c>
      <c r="BK170">
        <f t="shared" si="325"/>
        <v>0</v>
      </c>
    </row>
    <row r="171" spans="1:63" customFormat="1" x14ac:dyDescent="0.35">
      <c r="A171">
        <v>170</v>
      </c>
      <c r="B171" t="str">
        <f t="shared" si="314"/>
        <v xml:space="preserve">0  imin denaus dem Whirlpool Sie xx xx xx  </v>
      </c>
      <c r="C171">
        <f t="shared" si="327"/>
        <v>0</v>
      </c>
      <c r="D171" t="str">
        <f t="shared" si="316"/>
        <v xml:space="preserve"> </v>
      </c>
      <c r="F171" t="s">
        <v>1091</v>
      </c>
      <c r="G171" t="s">
        <v>38</v>
      </c>
      <c r="H171" t="s">
        <v>39</v>
      </c>
      <c r="I171" t="s">
        <v>40</v>
      </c>
      <c r="J171" t="s">
        <v>244</v>
      </c>
      <c r="K171" t="s">
        <v>1091</v>
      </c>
      <c r="L171" t="str">
        <f t="shared" si="317"/>
        <v>imin denaus dem Whirlpool</v>
      </c>
      <c r="M171" t="str">
        <f t="shared" si="318"/>
        <v>imin denaus dem Leipzig</v>
      </c>
      <c r="N171" t="s">
        <v>329</v>
      </c>
      <c r="O171" t="s">
        <v>285</v>
      </c>
      <c r="P171" t="s">
        <v>285</v>
      </c>
      <c r="Q171" t="s">
        <v>285</v>
      </c>
      <c r="R171" t="s">
        <v>1091</v>
      </c>
      <c r="V171" t="s">
        <v>1091</v>
      </c>
      <c r="AC171" s="6"/>
      <c r="AD171" s="6"/>
      <c r="AE171" s="8"/>
      <c r="AG171" s="11"/>
      <c r="AH171" s="11"/>
      <c r="AU171" s="7"/>
      <c r="AV171" s="7"/>
      <c r="AW171" s="20"/>
      <c r="BE171" t="str">
        <f t="shared" si="322"/>
        <v>NA</v>
      </c>
      <c r="BI171" s="1">
        <v>0</v>
      </c>
      <c r="BJ171">
        <f t="shared" si="324"/>
        <v>0</v>
      </c>
      <c r="BK171">
        <f t="shared" si="325"/>
        <v>0</v>
      </c>
    </row>
    <row r="172" spans="1:63" customFormat="1" x14ac:dyDescent="0.35">
      <c r="A172">
        <v>171</v>
      </c>
      <c r="B172" t="str">
        <f t="shared" si="314"/>
        <v xml:space="preserve">0  in derin dieaus der Kantine Sie xx xx xx  </v>
      </c>
      <c r="C172">
        <f t="shared" si="327"/>
        <v>0</v>
      </c>
      <c r="D172" t="str">
        <f t="shared" si="316"/>
        <v xml:space="preserve"> </v>
      </c>
      <c r="F172" t="s">
        <v>1091</v>
      </c>
      <c r="G172" t="s">
        <v>35</v>
      </c>
      <c r="H172" t="s">
        <v>36</v>
      </c>
      <c r="I172" t="s">
        <v>37</v>
      </c>
      <c r="J172" t="s">
        <v>129</v>
      </c>
      <c r="K172" t="s">
        <v>1091</v>
      </c>
      <c r="L172" t="str">
        <f t="shared" si="317"/>
        <v>in derin dieaus der Kantine</v>
      </c>
      <c r="M172" t="str">
        <f t="shared" si="318"/>
        <v>in derin dieaus der Leipzig</v>
      </c>
      <c r="N172" t="s">
        <v>329</v>
      </c>
      <c r="O172" t="s">
        <v>285</v>
      </c>
      <c r="P172" t="s">
        <v>285</v>
      </c>
      <c r="Q172" t="s">
        <v>285</v>
      </c>
      <c r="R172" t="s">
        <v>1091</v>
      </c>
      <c r="V172" t="s">
        <v>1091</v>
      </c>
      <c r="AC172" s="6"/>
      <c r="AD172" s="6"/>
      <c r="AE172" s="8"/>
      <c r="AG172" s="11"/>
      <c r="AH172" s="11"/>
      <c r="AU172" s="7"/>
      <c r="AV172" s="7"/>
      <c r="AW172" s="20"/>
      <c r="BE172" t="str">
        <f t="shared" si="322"/>
        <v>NA</v>
      </c>
      <c r="BI172" s="1">
        <v>0</v>
      </c>
      <c r="BJ172">
        <f t="shared" si="324"/>
        <v>0</v>
      </c>
      <c r="BK172">
        <f t="shared" si="325"/>
        <v>0</v>
      </c>
    </row>
    <row r="173" spans="1:63" customFormat="1" x14ac:dyDescent="0.35">
      <c r="A173">
        <v>172</v>
      </c>
      <c r="B173" t="str">
        <f t="shared" si="314"/>
        <v xml:space="preserve">0  in denin dieaus den Nachrichten Sie xx xx xx  </v>
      </c>
      <c r="C173">
        <f t="shared" si="327"/>
        <v>0</v>
      </c>
      <c r="D173" t="str">
        <f t="shared" si="316"/>
        <v xml:space="preserve"> </v>
      </c>
      <c r="F173" t="s">
        <v>1091</v>
      </c>
      <c r="G173" t="s">
        <v>39</v>
      </c>
      <c r="H173" t="s">
        <v>36</v>
      </c>
      <c r="I173" t="s">
        <v>171</v>
      </c>
      <c r="J173" t="s">
        <v>172</v>
      </c>
      <c r="K173" t="s">
        <v>1091</v>
      </c>
      <c r="L173" t="str">
        <f t="shared" si="317"/>
        <v>in denin dieaus den Nachrichten</v>
      </c>
      <c r="M173" t="str">
        <f t="shared" si="318"/>
        <v>in denin dieaus den Leipzig</v>
      </c>
      <c r="N173" t="s">
        <v>329</v>
      </c>
      <c r="O173" t="s">
        <v>285</v>
      </c>
      <c r="P173" t="s">
        <v>285</v>
      </c>
      <c r="Q173" t="s">
        <v>285</v>
      </c>
      <c r="R173" t="s">
        <v>1091</v>
      </c>
      <c r="V173" t="s">
        <v>1091</v>
      </c>
      <c r="AC173" s="6"/>
      <c r="AD173" s="6"/>
      <c r="AE173" s="8"/>
      <c r="AG173" s="11"/>
      <c r="AH173" s="11"/>
      <c r="AU173" s="7"/>
      <c r="AV173" s="7"/>
      <c r="AW173" s="20"/>
      <c r="BE173" t="str">
        <f t="shared" si="322"/>
        <v>NA</v>
      </c>
      <c r="BI173" s="1">
        <v>1</v>
      </c>
      <c r="BJ173">
        <f t="shared" si="324"/>
        <v>0</v>
      </c>
      <c r="BK173">
        <f t="shared" si="325"/>
        <v>0</v>
      </c>
    </row>
    <row r="174" spans="1:63" customFormat="1" x14ac:dyDescent="0.35">
      <c r="A174">
        <v>173</v>
      </c>
      <c r="B174" t="str">
        <f t="shared" si="314"/>
        <v xml:space="preserve">0  auf der/bei derauf die/zurvon der Tagung Sie xx xx xx  </v>
      </c>
      <c r="C174">
        <f t="shared" si="327"/>
        <v>0</v>
      </c>
      <c r="D174" t="str">
        <f t="shared" si="316"/>
        <v xml:space="preserve"> </v>
      </c>
      <c r="F174" t="s">
        <v>1091</v>
      </c>
      <c r="G174" t="s">
        <v>107</v>
      </c>
      <c r="H174" t="s">
        <v>64</v>
      </c>
      <c r="I174" t="s">
        <v>44</v>
      </c>
      <c r="J174" t="s">
        <v>212</v>
      </c>
      <c r="K174" t="s">
        <v>1091</v>
      </c>
      <c r="L174" t="str">
        <f t="shared" si="317"/>
        <v>auf der/bei derauf die/zurvon der Tagung</v>
      </c>
      <c r="M174" t="str">
        <f t="shared" si="318"/>
        <v>auf der/bei derauf die/zurvon der Leipzig</v>
      </c>
      <c r="N174" t="s">
        <v>329</v>
      </c>
      <c r="O174" t="s">
        <v>285</v>
      </c>
      <c r="P174" t="s">
        <v>285</v>
      </c>
      <c r="Q174" t="s">
        <v>285</v>
      </c>
      <c r="R174" t="s">
        <v>1091</v>
      </c>
      <c r="V174" t="s">
        <v>1091</v>
      </c>
      <c r="AC174" s="6"/>
      <c r="AD174" s="6"/>
      <c r="AE174" s="8"/>
      <c r="AG174" s="11"/>
      <c r="AH174" s="11"/>
      <c r="AU174" s="7"/>
      <c r="AV174" s="7"/>
      <c r="AW174" s="20"/>
      <c r="BE174" t="str">
        <f t="shared" si="322"/>
        <v>NA</v>
      </c>
      <c r="BI174" s="1">
        <v>1</v>
      </c>
      <c r="BJ174">
        <f t="shared" si="324"/>
        <v>0</v>
      </c>
      <c r="BK174">
        <f t="shared" si="325"/>
        <v>0</v>
      </c>
    </row>
    <row r="175" spans="1:63" customFormat="1" x14ac:dyDescent="0.35">
      <c r="A175">
        <v>174</v>
      </c>
      <c r="B175" t="str">
        <f t="shared" si="314"/>
        <v xml:space="preserve">0  beimzumvom Tennis Sie xx xx xx  </v>
      </c>
      <c r="C175">
        <f t="shared" si="327"/>
        <v>0</v>
      </c>
      <c r="D175" t="str">
        <f t="shared" si="316"/>
        <v xml:space="preserve"> </v>
      </c>
      <c r="F175" t="s">
        <v>1091</v>
      </c>
      <c r="G175" t="s">
        <v>29</v>
      </c>
      <c r="H175" t="s">
        <v>30</v>
      </c>
      <c r="I175" t="s">
        <v>31</v>
      </c>
      <c r="J175" t="s">
        <v>215</v>
      </c>
      <c r="K175" t="s">
        <v>1091</v>
      </c>
      <c r="L175" t="str">
        <f t="shared" si="317"/>
        <v>beimzumvom Tennis</v>
      </c>
      <c r="M175" t="str">
        <f t="shared" si="318"/>
        <v>beimzumvom Leipzig</v>
      </c>
      <c r="N175" t="s">
        <v>329</v>
      </c>
      <c r="O175" t="s">
        <v>285</v>
      </c>
      <c r="P175" t="s">
        <v>285</v>
      </c>
      <c r="Q175" t="s">
        <v>285</v>
      </c>
      <c r="R175" t="s">
        <v>1091</v>
      </c>
      <c r="V175" t="s">
        <v>1091</v>
      </c>
      <c r="AC175" s="6"/>
      <c r="AD175" s="6"/>
      <c r="AE175" s="8"/>
      <c r="AG175" s="11"/>
      <c r="AH175" s="11"/>
      <c r="AU175" s="7"/>
      <c r="AV175" s="7"/>
      <c r="AW175" s="20"/>
      <c r="BE175" t="str">
        <f t="shared" si="322"/>
        <v>NA</v>
      </c>
      <c r="BI175" s="1">
        <v>1</v>
      </c>
      <c r="BJ175">
        <f t="shared" si="324"/>
        <v>0</v>
      </c>
      <c r="BK175">
        <f t="shared" si="325"/>
        <v>0</v>
      </c>
    </row>
    <row r="176" spans="1:63" customFormat="1" x14ac:dyDescent="0.35">
      <c r="A176">
        <v>175</v>
      </c>
      <c r="B176" t="str">
        <f t="shared" si="314"/>
        <v xml:space="preserve">0  in derin dieaus der Herberge Sie xx xx xx  </v>
      </c>
      <c r="C176">
        <f t="shared" si="327"/>
        <v>0</v>
      </c>
      <c r="D176" t="str">
        <f t="shared" si="316"/>
        <v xml:space="preserve"> </v>
      </c>
      <c r="F176" t="s">
        <v>1091</v>
      </c>
      <c r="G176" t="s">
        <v>35</v>
      </c>
      <c r="H176" t="s">
        <v>36</v>
      </c>
      <c r="I176" t="s">
        <v>37</v>
      </c>
      <c r="J176" t="s">
        <v>122</v>
      </c>
      <c r="K176" t="s">
        <v>1091</v>
      </c>
      <c r="L176" t="str">
        <f t="shared" si="317"/>
        <v>in derin dieaus der Herberge</v>
      </c>
      <c r="M176" t="str">
        <f t="shared" si="318"/>
        <v>in derin dieaus der Leipzig</v>
      </c>
      <c r="N176" t="s">
        <v>329</v>
      </c>
      <c r="O176" t="s">
        <v>285</v>
      </c>
      <c r="P176" t="s">
        <v>285</v>
      </c>
      <c r="Q176" t="s">
        <v>285</v>
      </c>
      <c r="R176" t="s">
        <v>1091</v>
      </c>
      <c r="V176" t="s">
        <v>1091</v>
      </c>
      <c r="AC176" s="6"/>
      <c r="AD176" s="6"/>
      <c r="AE176" s="8"/>
      <c r="AG176" s="11"/>
      <c r="AH176" s="11"/>
      <c r="AU176" s="7"/>
      <c r="AV176" s="7"/>
      <c r="AW176" s="20"/>
      <c r="BE176" t="str">
        <f t="shared" si="322"/>
        <v>NA</v>
      </c>
      <c r="BI176" s="1">
        <v>1</v>
      </c>
      <c r="BJ176">
        <f t="shared" si="324"/>
        <v>0</v>
      </c>
      <c r="BK176">
        <f t="shared" si="325"/>
        <v>0</v>
      </c>
    </row>
    <row r="177" spans="1:63" customFormat="1" x14ac:dyDescent="0.35">
      <c r="A177">
        <v>176</v>
      </c>
      <c r="B177" t="str">
        <f t="shared" si="314"/>
        <v xml:space="preserve">0  auf der/in derauf die/in dievon der/aus der Polizeiwache Sie xx xx xx  </v>
      </c>
      <c r="C177">
        <f t="shared" si="327"/>
        <v>0</v>
      </c>
      <c r="D177" t="str">
        <f t="shared" si="316"/>
        <v xml:space="preserve"> </v>
      </c>
      <c r="F177" t="s">
        <v>1091</v>
      </c>
      <c r="G177" t="s">
        <v>161</v>
      </c>
      <c r="H177" t="s">
        <v>162</v>
      </c>
      <c r="I177" t="s">
        <v>112</v>
      </c>
      <c r="J177" t="s">
        <v>183</v>
      </c>
      <c r="K177" t="s">
        <v>1091</v>
      </c>
      <c r="L177" t="str">
        <f t="shared" si="317"/>
        <v>auf der/in derauf die/in dievon der/aus der Polizeiwache</v>
      </c>
      <c r="M177" t="str">
        <f t="shared" si="318"/>
        <v>auf der/in derauf die/in dievon der/aus der Leipzig</v>
      </c>
      <c r="N177" t="s">
        <v>329</v>
      </c>
      <c r="O177" t="s">
        <v>285</v>
      </c>
      <c r="P177" t="s">
        <v>285</v>
      </c>
      <c r="Q177" t="s">
        <v>285</v>
      </c>
      <c r="R177" t="s">
        <v>1091</v>
      </c>
      <c r="V177" t="s">
        <v>1091</v>
      </c>
      <c r="AC177" s="6"/>
      <c r="AD177" s="6"/>
      <c r="AE177" s="8"/>
      <c r="AG177" s="11"/>
      <c r="AH177" s="11"/>
      <c r="AU177" s="7"/>
      <c r="AV177" s="7"/>
      <c r="AW177" s="20"/>
      <c r="BE177" t="str">
        <f t="shared" si="322"/>
        <v>NA</v>
      </c>
      <c r="BI177" s="1">
        <v>0</v>
      </c>
      <c r="BJ177">
        <f t="shared" si="324"/>
        <v>0</v>
      </c>
      <c r="BK177">
        <f t="shared" si="325"/>
        <v>0</v>
      </c>
    </row>
    <row r="178" spans="1:63" customFormat="1" x14ac:dyDescent="0.35">
      <c r="A178">
        <v>177</v>
      </c>
      <c r="B178" t="str">
        <f t="shared" si="314"/>
        <v xml:space="preserve">0  iminsaus dem Stadtzentrum Sie xx xx xx  </v>
      </c>
      <c r="C178">
        <f t="shared" si="327"/>
        <v>0</v>
      </c>
      <c r="D178" t="str">
        <f t="shared" si="316"/>
        <v xml:space="preserve"> </v>
      </c>
      <c r="F178" t="s">
        <v>1091</v>
      </c>
      <c r="G178" t="s">
        <v>38</v>
      </c>
      <c r="H178" t="s">
        <v>51</v>
      </c>
      <c r="I178" t="s">
        <v>40</v>
      </c>
      <c r="J178" t="s">
        <v>207</v>
      </c>
      <c r="K178" t="s">
        <v>1091</v>
      </c>
      <c r="L178" t="str">
        <f t="shared" si="317"/>
        <v>iminsaus dem Stadtzentrum</v>
      </c>
      <c r="M178" t="str">
        <f t="shared" si="318"/>
        <v>iminsaus dem Leipzig</v>
      </c>
      <c r="N178" t="s">
        <v>329</v>
      </c>
      <c r="O178" t="s">
        <v>285</v>
      </c>
      <c r="P178" t="s">
        <v>285</v>
      </c>
      <c r="Q178" t="s">
        <v>285</v>
      </c>
      <c r="R178" t="s">
        <v>1091</v>
      </c>
      <c r="V178" t="s">
        <v>1091</v>
      </c>
      <c r="AC178" s="6"/>
      <c r="AD178" s="6"/>
      <c r="AE178" s="8"/>
      <c r="AG178" s="11"/>
      <c r="AH178" s="11"/>
      <c r="AU178" s="7"/>
      <c r="AV178" s="7"/>
      <c r="AW178" s="20"/>
      <c r="BE178" t="str">
        <f t="shared" si="322"/>
        <v>NA</v>
      </c>
      <c r="BI178" s="1">
        <v>0</v>
      </c>
      <c r="BJ178">
        <f t="shared" si="324"/>
        <v>0</v>
      </c>
      <c r="BK178">
        <f t="shared" si="325"/>
        <v>0</v>
      </c>
    </row>
    <row r="179" spans="1:63" customFormat="1" x14ac:dyDescent="0.35">
      <c r="A179">
        <v>178</v>
      </c>
      <c r="B179" t="str">
        <f t="shared" si="314"/>
        <v xml:space="preserve">0  auf der/in derauf die/in die/zurvon der/aus der Versammlung Sie xx xx xx  </v>
      </c>
      <c r="C179">
        <f t="shared" si="327"/>
        <v>0</v>
      </c>
      <c r="D179" t="str">
        <f t="shared" si="316"/>
        <v xml:space="preserve"> </v>
      </c>
      <c r="F179" t="s">
        <v>1091</v>
      </c>
      <c r="G179" t="s">
        <v>161</v>
      </c>
      <c r="H179" t="s">
        <v>233</v>
      </c>
      <c r="I179" t="s">
        <v>112</v>
      </c>
      <c r="J179" t="s">
        <v>234</v>
      </c>
      <c r="K179" t="s">
        <v>1091</v>
      </c>
      <c r="L179" t="str">
        <f t="shared" si="317"/>
        <v>auf der/in derauf die/in die/zurvon der/aus der Versammlung</v>
      </c>
      <c r="M179" t="str">
        <f t="shared" si="318"/>
        <v>auf der/in derauf die/in die/zurvon der/aus der Leipzig</v>
      </c>
      <c r="N179" t="s">
        <v>329</v>
      </c>
      <c r="O179" t="s">
        <v>285</v>
      </c>
      <c r="P179" t="s">
        <v>285</v>
      </c>
      <c r="Q179" t="s">
        <v>285</v>
      </c>
      <c r="R179" t="s">
        <v>1091</v>
      </c>
      <c r="V179" t="s">
        <v>1091</v>
      </c>
      <c r="AC179" s="6"/>
      <c r="AD179" s="6"/>
      <c r="AE179" s="8"/>
      <c r="AG179" s="11"/>
      <c r="AH179" s="11"/>
      <c r="AU179" s="7"/>
      <c r="AV179" s="7"/>
      <c r="AW179" s="20"/>
      <c r="BE179" t="str">
        <f t="shared" si="322"/>
        <v>NA</v>
      </c>
      <c r="BI179" s="1">
        <v>1</v>
      </c>
      <c r="BJ179">
        <f t="shared" si="324"/>
        <v>0</v>
      </c>
      <c r="BK179">
        <f t="shared" si="325"/>
        <v>0</v>
      </c>
    </row>
    <row r="180" spans="1:63" customFormat="1" x14ac:dyDescent="0.35">
      <c r="A180">
        <v>179</v>
      </c>
      <c r="B180" t="str">
        <f t="shared" si="314"/>
        <v xml:space="preserve">0  auf demauf den/zumvom Bücherei Sie xx xx xx  </v>
      </c>
      <c r="C180">
        <f t="shared" si="327"/>
        <v>0</v>
      </c>
      <c r="D180" t="str">
        <f t="shared" si="316"/>
        <v xml:space="preserve"> </v>
      </c>
      <c r="F180" t="s">
        <v>1091</v>
      </c>
      <c r="G180" t="s">
        <v>33</v>
      </c>
      <c r="H180" t="s">
        <v>104</v>
      </c>
      <c r="I180" t="s">
        <v>31</v>
      </c>
      <c r="J180" t="s">
        <v>76</v>
      </c>
      <c r="K180" t="s">
        <v>1091</v>
      </c>
      <c r="L180" t="str">
        <f t="shared" si="317"/>
        <v>auf demauf den/zumvom Bücherei</v>
      </c>
      <c r="M180" t="str">
        <f t="shared" si="318"/>
        <v>auf demauf den/zumvom Leipzig</v>
      </c>
      <c r="N180" t="s">
        <v>329</v>
      </c>
      <c r="O180" t="s">
        <v>285</v>
      </c>
      <c r="P180" t="s">
        <v>285</v>
      </c>
      <c r="Q180" t="s">
        <v>285</v>
      </c>
      <c r="R180" t="s">
        <v>1091</v>
      </c>
      <c r="V180" t="s">
        <v>1091</v>
      </c>
      <c r="AC180" s="6"/>
      <c r="AD180" s="6"/>
      <c r="AE180" s="8"/>
      <c r="AG180" s="11"/>
      <c r="AH180" s="11"/>
      <c r="AU180" s="7"/>
      <c r="AV180" s="7"/>
      <c r="AW180" s="20"/>
      <c r="BE180" t="str">
        <f t="shared" si="322"/>
        <v>NA</v>
      </c>
      <c r="BI180" s="1">
        <v>0</v>
      </c>
      <c r="BJ180">
        <f t="shared" si="324"/>
        <v>0</v>
      </c>
      <c r="BK180">
        <f t="shared" si="325"/>
        <v>0</v>
      </c>
    </row>
    <row r="181" spans="1:63" customFormat="1" x14ac:dyDescent="0.35">
      <c r="A181">
        <v>180</v>
      </c>
      <c r="B181" t="str">
        <f t="shared" si="314"/>
        <v xml:space="preserve">0  beimzumvom Kaffeetrinken Sie xx xx xx  </v>
      </c>
      <c r="C181">
        <f t="shared" si="327"/>
        <v>0</v>
      </c>
      <c r="D181" t="str">
        <f t="shared" si="316"/>
        <v xml:space="preserve"> </v>
      </c>
      <c r="F181" t="s">
        <v>1091</v>
      </c>
      <c r="G181" t="s">
        <v>29</v>
      </c>
      <c r="H181" t="s">
        <v>30</v>
      </c>
      <c r="I181" t="s">
        <v>31</v>
      </c>
      <c r="J181" t="s">
        <v>128</v>
      </c>
      <c r="K181" t="s">
        <v>1091</v>
      </c>
      <c r="L181" t="str">
        <f t="shared" si="317"/>
        <v>beimzumvom Kaffeetrinken</v>
      </c>
      <c r="M181" t="str">
        <f t="shared" si="318"/>
        <v>beimzumvom Leipzig</v>
      </c>
      <c r="N181" t="s">
        <v>329</v>
      </c>
      <c r="O181" t="s">
        <v>285</v>
      </c>
      <c r="P181" t="s">
        <v>285</v>
      </c>
      <c r="Q181" t="s">
        <v>285</v>
      </c>
      <c r="R181" t="s">
        <v>1091</v>
      </c>
      <c r="V181" t="s">
        <v>1091</v>
      </c>
      <c r="AC181" s="6"/>
      <c r="AD181" s="6"/>
      <c r="AE181" s="8"/>
      <c r="AG181" s="11"/>
      <c r="AH181" s="11"/>
      <c r="AU181" s="7"/>
      <c r="AV181" s="7"/>
      <c r="AW181" s="20"/>
      <c r="BE181" t="str">
        <f t="shared" si="322"/>
        <v>NA</v>
      </c>
      <c r="BI181" s="1">
        <v>0</v>
      </c>
      <c r="BJ181">
        <f t="shared" si="324"/>
        <v>0</v>
      </c>
      <c r="BK181">
        <f t="shared" si="325"/>
        <v>0</v>
      </c>
    </row>
    <row r="182" spans="1:63" customFormat="1" x14ac:dyDescent="0.35">
      <c r="A182">
        <v>181</v>
      </c>
      <c r="B182" t="str">
        <f t="shared" si="314"/>
        <v xml:space="preserve">0  auf der/bei derauf die/zurvon der Zeremonie Sie xx xx xx  </v>
      </c>
      <c r="C182">
        <f t="shared" si="327"/>
        <v>0</v>
      </c>
      <c r="D182" t="str">
        <f t="shared" si="316"/>
        <v xml:space="preserve"> </v>
      </c>
      <c r="F182" t="s">
        <v>1091</v>
      </c>
      <c r="G182" t="s">
        <v>107</v>
      </c>
      <c r="H182" t="s">
        <v>64</v>
      </c>
      <c r="I182" t="s">
        <v>44</v>
      </c>
      <c r="J182" t="s">
        <v>248</v>
      </c>
      <c r="K182" t="s">
        <v>1091</v>
      </c>
      <c r="L182" t="str">
        <f t="shared" si="317"/>
        <v>auf der/bei derauf die/zurvon der Zeremonie</v>
      </c>
      <c r="M182" t="str">
        <f t="shared" si="318"/>
        <v>auf der/bei derauf die/zurvon der Leipzig</v>
      </c>
      <c r="N182" t="s">
        <v>329</v>
      </c>
      <c r="O182" t="s">
        <v>285</v>
      </c>
      <c r="P182" t="s">
        <v>285</v>
      </c>
      <c r="Q182" t="s">
        <v>285</v>
      </c>
      <c r="R182" t="s">
        <v>1091</v>
      </c>
      <c r="V182" t="s">
        <v>1091</v>
      </c>
      <c r="AC182" s="6"/>
      <c r="AD182" s="6"/>
      <c r="AE182" s="8"/>
      <c r="AG182" s="11"/>
      <c r="AH182" s="11"/>
      <c r="AU182" s="7"/>
      <c r="AV182" s="7"/>
      <c r="AW182" s="20"/>
      <c r="BE182" t="str">
        <f t="shared" si="322"/>
        <v>NA</v>
      </c>
      <c r="BI182" s="1">
        <v>1</v>
      </c>
      <c r="BJ182">
        <f t="shared" si="324"/>
        <v>0</v>
      </c>
      <c r="BK182">
        <f t="shared" si="325"/>
        <v>0</v>
      </c>
    </row>
    <row r="183" spans="1:63" customFormat="1" x14ac:dyDescent="0.35">
      <c r="A183">
        <v>182</v>
      </c>
      <c r="B183" t="str">
        <f t="shared" si="314"/>
        <v xml:space="preserve">0  bei derzurvon der Massage Sie xx xx xx  </v>
      </c>
      <c r="C183">
        <f t="shared" si="327"/>
        <v>0</v>
      </c>
      <c r="D183" t="str">
        <f t="shared" si="316"/>
        <v xml:space="preserve"> </v>
      </c>
      <c r="F183" t="s">
        <v>1091</v>
      </c>
      <c r="G183" t="s">
        <v>102</v>
      </c>
      <c r="H183" t="s">
        <v>103</v>
      </c>
      <c r="I183" t="s">
        <v>44</v>
      </c>
      <c r="J183" t="s">
        <v>166</v>
      </c>
      <c r="K183" t="s">
        <v>1091</v>
      </c>
      <c r="L183" t="str">
        <f t="shared" si="317"/>
        <v>bei derzurvon der Massage</v>
      </c>
      <c r="M183" t="str">
        <f t="shared" si="318"/>
        <v>bei derzurvon der Leipzig</v>
      </c>
      <c r="N183" t="s">
        <v>329</v>
      </c>
      <c r="O183" t="s">
        <v>285</v>
      </c>
      <c r="P183" t="s">
        <v>285</v>
      </c>
      <c r="Q183" t="s">
        <v>285</v>
      </c>
      <c r="R183" t="s">
        <v>1091</v>
      </c>
      <c r="V183" t="s">
        <v>1091</v>
      </c>
      <c r="AC183" s="6"/>
      <c r="AD183" s="6"/>
      <c r="AE183" s="8"/>
      <c r="AG183" s="11"/>
      <c r="AH183" s="11"/>
      <c r="AU183" s="7"/>
      <c r="AV183" s="7"/>
      <c r="AW183" s="20"/>
      <c r="BE183" t="str">
        <f t="shared" si="322"/>
        <v>NA</v>
      </c>
      <c r="BI183" s="1">
        <v>0</v>
      </c>
      <c r="BJ183">
        <f t="shared" si="324"/>
        <v>0</v>
      </c>
      <c r="BK183">
        <f t="shared" si="325"/>
        <v>0</v>
      </c>
    </row>
    <row r="184" spans="1:63" customFormat="1" x14ac:dyDescent="0.35">
      <c r="A184">
        <v>183</v>
      </c>
      <c r="B184" t="str">
        <f t="shared" si="314"/>
        <v xml:space="preserve">0  an deran die/zurvon der Rezeption Sie xx xx xx  </v>
      </c>
      <c r="C184">
        <f t="shared" si="327"/>
        <v>0</v>
      </c>
      <c r="D184" t="str">
        <f t="shared" si="316"/>
        <v xml:space="preserve"> </v>
      </c>
      <c r="F184" t="s">
        <v>1091</v>
      </c>
      <c r="G184" t="s">
        <v>42</v>
      </c>
      <c r="H184" t="s">
        <v>43</v>
      </c>
      <c r="I184" t="s">
        <v>44</v>
      </c>
      <c r="J184" t="s">
        <v>192</v>
      </c>
      <c r="K184" t="s">
        <v>1091</v>
      </c>
      <c r="L184" t="str">
        <f t="shared" si="317"/>
        <v>an deran die/zurvon der Rezeption</v>
      </c>
      <c r="M184" t="str">
        <f t="shared" si="318"/>
        <v>an deran die/zurvon der Leipzig</v>
      </c>
      <c r="N184" t="s">
        <v>329</v>
      </c>
      <c r="O184" t="s">
        <v>285</v>
      </c>
      <c r="P184" t="s">
        <v>285</v>
      </c>
      <c r="Q184" t="s">
        <v>285</v>
      </c>
      <c r="R184" t="s">
        <v>1091</v>
      </c>
      <c r="U184" t="str">
        <f t="shared" ref="U184:U193" si="328">CONCATENATE(S184,T184)</f>
        <v/>
      </c>
      <c r="V184" t="s">
        <v>1091</v>
      </c>
      <c r="AC184" s="6"/>
      <c r="AD184" s="6"/>
      <c r="AE184" s="8"/>
      <c r="AG184" s="11"/>
      <c r="AH184" s="11"/>
      <c r="AU184" s="7"/>
      <c r="AV184" s="7"/>
      <c r="AW184" s="20"/>
      <c r="BE184" t="str">
        <f t="shared" si="322"/>
        <v>NA</v>
      </c>
      <c r="BI184" s="1">
        <v>1</v>
      </c>
      <c r="BJ184">
        <f t="shared" si="324"/>
        <v>0</v>
      </c>
      <c r="BK184">
        <f t="shared" si="325"/>
        <v>0</v>
      </c>
    </row>
    <row r="185" spans="1:63" customFormat="1" x14ac:dyDescent="0.35">
      <c r="A185">
        <v>184</v>
      </c>
      <c r="B185" t="str">
        <f t="shared" si="314"/>
        <v xml:space="preserve">0  imin denaus dem Wildpark Sie xx xx xx  </v>
      </c>
      <c r="C185">
        <f t="shared" si="327"/>
        <v>0</v>
      </c>
      <c r="D185" t="str">
        <f t="shared" si="316"/>
        <v xml:space="preserve"> </v>
      </c>
      <c r="F185" t="s">
        <v>1091</v>
      </c>
      <c r="G185" t="s">
        <v>38</v>
      </c>
      <c r="H185" t="s">
        <v>39</v>
      </c>
      <c r="I185" t="s">
        <v>40</v>
      </c>
      <c r="J185" t="s">
        <v>245</v>
      </c>
      <c r="K185" t="s">
        <v>1091</v>
      </c>
      <c r="L185" t="str">
        <f t="shared" si="317"/>
        <v>imin denaus dem Wildpark</v>
      </c>
      <c r="M185" t="str">
        <f t="shared" si="318"/>
        <v>imin denaus dem Leipzig</v>
      </c>
      <c r="N185" t="s">
        <v>329</v>
      </c>
      <c r="O185" t="s">
        <v>285</v>
      </c>
      <c r="P185" t="s">
        <v>285</v>
      </c>
      <c r="Q185" t="s">
        <v>285</v>
      </c>
      <c r="R185" t="s">
        <v>1091</v>
      </c>
      <c r="U185" t="str">
        <f t="shared" si="328"/>
        <v/>
      </c>
      <c r="V185" t="s">
        <v>1091</v>
      </c>
      <c r="AC185" s="6"/>
      <c r="AD185" s="6"/>
      <c r="AE185" s="8"/>
      <c r="AG185" s="11"/>
      <c r="AH185" s="11"/>
      <c r="AU185" s="7"/>
      <c r="AV185" s="7"/>
      <c r="AW185" s="20"/>
      <c r="BE185" t="str">
        <f t="shared" si="322"/>
        <v>NA</v>
      </c>
      <c r="BI185" s="1">
        <v>0</v>
      </c>
      <c r="BJ185">
        <f t="shared" si="324"/>
        <v>0</v>
      </c>
      <c r="BK185">
        <f t="shared" si="325"/>
        <v>0</v>
      </c>
    </row>
    <row r="186" spans="1:63" customFormat="1" x14ac:dyDescent="0.35">
      <c r="A186">
        <v>185</v>
      </c>
      <c r="B186" t="str">
        <f t="shared" si="314"/>
        <v xml:space="preserve">0  auf derauf die/zurvon der Einweihung Sie xx xx xx  </v>
      </c>
      <c r="C186">
        <f t="shared" si="327"/>
        <v>0</v>
      </c>
      <c r="D186" t="str">
        <f t="shared" si="316"/>
        <v xml:space="preserve"> </v>
      </c>
      <c r="F186" t="s">
        <v>1091</v>
      </c>
      <c r="G186" t="s">
        <v>59</v>
      </c>
      <c r="H186" t="s">
        <v>64</v>
      </c>
      <c r="I186" t="s">
        <v>44</v>
      </c>
      <c r="J186" t="s">
        <v>94</v>
      </c>
      <c r="K186" t="s">
        <v>1091</v>
      </c>
      <c r="L186" t="str">
        <f t="shared" si="317"/>
        <v>auf derauf die/zurvon der Einweihung</v>
      </c>
      <c r="M186" t="str">
        <f t="shared" si="318"/>
        <v>auf derauf die/zurvon der Leipzig</v>
      </c>
      <c r="N186" t="s">
        <v>329</v>
      </c>
      <c r="O186" t="s">
        <v>285</v>
      </c>
      <c r="P186" t="s">
        <v>285</v>
      </c>
      <c r="Q186" t="s">
        <v>285</v>
      </c>
      <c r="R186" t="s">
        <v>1091</v>
      </c>
      <c r="U186" t="str">
        <f t="shared" si="328"/>
        <v/>
      </c>
      <c r="V186" t="s">
        <v>1091</v>
      </c>
      <c r="AC186" s="6"/>
      <c r="AD186" s="6"/>
      <c r="AE186" s="8"/>
      <c r="AG186" s="11"/>
      <c r="AH186" s="11"/>
      <c r="AU186" s="7"/>
      <c r="AV186" s="7"/>
      <c r="AW186" s="20"/>
      <c r="BE186" t="str">
        <f t="shared" si="322"/>
        <v>NA</v>
      </c>
      <c r="BI186" s="1">
        <v>0</v>
      </c>
      <c r="BJ186">
        <f t="shared" si="324"/>
        <v>0</v>
      </c>
      <c r="BK186">
        <f t="shared" si="325"/>
        <v>0</v>
      </c>
    </row>
    <row r="187" spans="1:63" customFormat="1" x14ac:dyDescent="0.35">
      <c r="A187">
        <v>186</v>
      </c>
      <c r="B187" t="str">
        <f t="shared" si="314"/>
        <v xml:space="preserve">0  iminsaus dem Kino Sie xx xx xx  </v>
      </c>
      <c r="C187">
        <f t="shared" si="327"/>
        <v>0</v>
      </c>
      <c r="D187" t="str">
        <f t="shared" si="316"/>
        <v xml:space="preserve"> </v>
      </c>
      <c r="F187" t="s">
        <v>1091</v>
      </c>
      <c r="G187" t="s">
        <v>38</v>
      </c>
      <c r="H187" t="s">
        <v>51</v>
      </c>
      <c r="I187" t="s">
        <v>40</v>
      </c>
      <c r="J187" t="s">
        <v>133</v>
      </c>
      <c r="K187" t="s">
        <v>1091</v>
      </c>
      <c r="L187" t="str">
        <f t="shared" si="317"/>
        <v>iminsaus dem Kino</v>
      </c>
      <c r="M187" t="str">
        <f t="shared" si="318"/>
        <v>iminsaus dem Leipzig</v>
      </c>
      <c r="N187" t="s">
        <v>329</v>
      </c>
      <c r="O187" t="s">
        <v>285</v>
      </c>
      <c r="P187" t="s">
        <v>285</v>
      </c>
      <c r="Q187" t="s">
        <v>285</v>
      </c>
      <c r="R187" t="s">
        <v>1091</v>
      </c>
      <c r="U187" t="str">
        <f t="shared" si="328"/>
        <v/>
      </c>
      <c r="V187" t="s">
        <v>1091</v>
      </c>
      <c r="AC187" s="6"/>
      <c r="AD187" s="6"/>
      <c r="AE187" s="8"/>
      <c r="AG187" s="11"/>
      <c r="AH187" s="11"/>
      <c r="AU187" s="7"/>
      <c r="AV187" s="7"/>
      <c r="AW187" s="20"/>
      <c r="BE187" t="str">
        <f t="shared" si="322"/>
        <v>NA</v>
      </c>
      <c r="BI187" s="1">
        <v>1</v>
      </c>
      <c r="BJ187">
        <f t="shared" si="324"/>
        <v>0</v>
      </c>
      <c r="BK187">
        <f t="shared" si="325"/>
        <v>0</v>
      </c>
    </row>
    <row r="188" spans="1:63" customFormat="1" x14ac:dyDescent="0.35">
      <c r="A188">
        <v>187</v>
      </c>
      <c r="B188" t="str">
        <f t="shared" si="314"/>
        <v xml:space="preserve">0  iminsaus dem Waisenhaus Sie xx xx xx  </v>
      </c>
      <c r="C188">
        <f t="shared" si="327"/>
        <v>0</v>
      </c>
      <c r="D188" t="str">
        <f t="shared" si="316"/>
        <v xml:space="preserve"> </v>
      </c>
      <c r="F188" t="s">
        <v>1091</v>
      </c>
      <c r="G188" t="s">
        <v>38</v>
      </c>
      <c r="H188" t="s">
        <v>51</v>
      </c>
      <c r="I188" t="s">
        <v>40</v>
      </c>
      <c r="J188" t="s">
        <v>239</v>
      </c>
      <c r="K188" t="s">
        <v>1091</v>
      </c>
      <c r="L188" t="str">
        <f t="shared" si="317"/>
        <v>iminsaus dem Waisenhaus</v>
      </c>
      <c r="M188" t="str">
        <f t="shared" si="318"/>
        <v>iminsaus dem Leipzig</v>
      </c>
      <c r="N188" t="s">
        <v>329</v>
      </c>
      <c r="O188" t="s">
        <v>285</v>
      </c>
      <c r="P188" t="s">
        <v>285</v>
      </c>
      <c r="Q188" t="s">
        <v>285</v>
      </c>
      <c r="R188" t="s">
        <v>1091</v>
      </c>
      <c r="U188" t="str">
        <f t="shared" si="328"/>
        <v/>
      </c>
      <c r="V188" t="s">
        <v>1091</v>
      </c>
      <c r="AC188" s="6"/>
      <c r="AD188" s="6"/>
      <c r="AE188" s="8"/>
      <c r="AG188" s="11"/>
      <c r="AH188" s="11"/>
      <c r="AU188" s="7"/>
      <c r="AV188" s="7"/>
      <c r="AW188" s="20"/>
      <c r="BE188" t="str">
        <f t="shared" si="322"/>
        <v>NA</v>
      </c>
      <c r="BI188" s="1">
        <v>1</v>
      </c>
      <c r="BJ188">
        <f t="shared" si="324"/>
        <v>0</v>
      </c>
      <c r="BK188">
        <f t="shared" si="325"/>
        <v>0</v>
      </c>
    </row>
    <row r="189" spans="1:63" customFormat="1" x14ac:dyDescent="0.35">
      <c r="B189" t="str">
        <f t="shared" si="314"/>
        <v xml:space="preserve">0        </v>
      </c>
      <c r="C189">
        <f t="shared" si="327"/>
        <v>0</v>
      </c>
      <c r="D189" t="str">
        <f t="shared" si="316"/>
        <v xml:space="preserve"> </v>
      </c>
      <c r="F189" t="s">
        <v>1091</v>
      </c>
      <c r="K189" t="s">
        <v>1091</v>
      </c>
      <c r="M189" t="str">
        <f t="shared" si="318"/>
        <v xml:space="preserve"> Leipzig</v>
      </c>
      <c r="R189" t="s">
        <v>1091</v>
      </c>
      <c r="U189" t="str">
        <f t="shared" si="328"/>
        <v/>
      </c>
      <c r="V189" t="s">
        <v>1091</v>
      </c>
      <c r="AC189" s="6"/>
      <c r="AD189" s="6"/>
      <c r="AE189" s="8"/>
      <c r="AG189" s="11"/>
      <c r="AH189" s="11"/>
      <c r="AU189" s="7"/>
      <c r="AV189" s="7"/>
      <c r="AW189" s="20"/>
      <c r="BE189" t="str">
        <f t="shared" si="322"/>
        <v>NA</v>
      </c>
      <c r="BI189" s="1">
        <v>0</v>
      </c>
      <c r="BJ189">
        <f t="shared" si="324"/>
        <v>0</v>
      </c>
      <c r="BK189">
        <f t="shared" si="325"/>
        <v>0</v>
      </c>
    </row>
    <row r="190" spans="1:63" customFormat="1" x14ac:dyDescent="0.35">
      <c r="B190" t="str">
        <f t="shared" si="314"/>
        <v xml:space="preserve">0        </v>
      </c>
      <c r="C190">
        <f t="shared" si="327"/>
        <v>0</v>
      </c>
      <c r="D190" t="str">
        <f t="shared" si="316"/>
        <v xml:space="preserve"> </v>
      </c>
      <c r="F190" t="s">
        <v>1091</v>
      </c>
      <c r="K190" t="s">
        <v>1091</v>
      </c>
      <c r="M190" t="str">
        <f t="shared" si="318"/>
        <v xml:space="preserve"> Leipzig</v>
      </c>
      <c r="R190" t="s">
        <v>1091</v>
      </c>
      <c r="U190" t="str">
        <f t="shared" si="328"/>
        <v/>
      </c>
      <c r="V190" t="s">
        <v>1091</v>
      </c>
      <c r="AC190" s="6"/>
      <c r="AD190" s="6"/>
      <c r="AE190" s="8"/>
      <c r="AG190" s="11"/>
      <c r="AH190" s="11"/>
      <c r="AU190" s="7"/>
      <c r="AV190" s="7"/>
      <c r="AW190" s="20"/>
      <c r="BE190" t="str">
        <f t="shared" si="322"/>
        <v>NA</v>
      </c>
      <c r="BI190" s="1">
        <v>0</v>
      </c>
      <c r="BJ190">
        <f t="shared" si="324"/>
        <v>0</v>
      </c>
      <c r="BK190">
        <f t="shared" si="325"/>
        <v>0</v>
      </c>
    </row>
    <row r="191" spans="1:63" customFormat="1" x14ac:dyDescent="0.35">
      <c r="B191" t="str">
        <f t="shared" si="314"/>
        <v xml:space="preserve">0        </v>
      </c>
      <c r="C191">
        <f t="shared" si="327"/>
        <v>0</v>
      </c>
      <c r="D191" t="str">
        <f t="shared" si="316"/>
        <v xml:space="preserve"> </v>
      </c>
      <c r="F191" t="s">
        <v>1091</v>
      </c>
      <c r="K191" t="s">
        <v>1091</v>
      </c>
      <c r="M191" t="str">
        <f t="shared" si="318"/>
        <v xml:space="preserve"> Leipzig</v>
      </c>
      <c r="R191" t="s">
        <v>1091</v>
      </c>
      <c r="U191" t="str">
        <f t="shared" si="328"/>
        <v/>
      </c>
      <c r="V191" t="s">
        <v>1091</v>
      </c>
      <c r="AC191" s="6"/>
      <c r="AD191" s="6"/>
      <c r="AE191" s="8"/>
      <c r="AG191" s="11"/>
      <c r="AH191" s="11"/>
      <c r="AU191" s="7"/>
      <c r="AV191" s="7"/>
      <c r="AW191" s="20"/>
      <c r="BE191" t="str">
        <f t="shared" si="322"/>
        <v>NA</v>
      </c>
      <c r="BI191" s="1">
        <v>0</v>
      </c>
      <c r="BJ191">
        <f t="shared" si="324"/>
        <v>0</v>
      </c>
      <c r="BK191">
        <f t="shared" si="325"/>
        <v>0</v>
      </c>
    </row>
    <row r="192" spans="1:63" customFormat="1" x14ac:dyDescent="0.35">
      <c r="B192" t="str">
        <f t="shared" si="314"/>
        <v xml:space="preserve">0        </v>
      </c>
      <c r="C192">
        <f t="shared" si="327"/>
        <v>0</v>
      </c>
      <c r="D192" t="str">
        <f t="shared" si="316"/>
        <v xml:space="preserve"> </v>
      </c>
      <c r="F192" t="s">
        <v>1091</v>
      </c>
      <c r="K192" t="s">
        <v>1091</v>
      </c>
      <c r="M192" t="str">
        <f t="shared" si="318"/>
        <v xml:space="preserve"> Leipzig</v>
      </c>
      <c r="R192" t="s">
        <v>1091</v>
      </c>
      <c r="U192" t="str">
        <f t="shared" si="328"/>
        <v/>
      </c>
      <c r="V192" t="s">
        <v>1091</v>
      </c>
      <c r="AC192" s="6"/>
      <c r="AD192" s="6"/>
      <c r="AE192" s="8"/>
      <c r="AG192" s="11"/>
      <c r="AH192" s="11"/>
      <c r="AU192" s="7"/>
      <c r="AV192" s="7"/>
      <c r="AW192" s="20"/>
      <c r="BE192" t="str">
        <f t="shared" si="322"/>
        <v>NA</v>
      </c>
      <c r="BI192" s="1">
        <v>1</v>
      </c>
      <c r="BJ192">
        <f t="shared" si="324"/>
        <v>0</v>
      </c>
      <c r="BK192">
        <f t="shared" si="325"/>
        <v>0</v>
      </c>
    </row>
    <row r="193" spans="2:63" customFormat="1" x14ac:dyDescent="0.35">
      <c r="B193" t="str">
        <f t="shared" si="314"/>
        <v xml:space="preserve">0        </v>
      </c>
      <c r="C193">
        <f t="shared" si="327"/>
        <v>0</v>
      </c>
      <c r="D193" t="str">
        <f t="shared" si="316"/>
        <v xml:space="preserve"> </v>
      </c>
      <c r="F193" t="s">
        <v>1091</v>
      </c>
      <c r="K193" t="s">
        <v>1091</v>
      </c>
      <c r="M193" t="str">
        <f t="shared" si="318"/>
        <v xml:space="preserve"> Leipzig</v>
      </c>
      <c r="R193" t="s">
        <v>1091</v>
      </c>
      <c r="U193" t="str">
        <f t="shared" si="328"/>
        <v/>
      </c>
      <c r="V193" t="s">
        <v>1091</v>
      </c>
      <c r="AC193" s="6"/>
      <c r="AD193" s="6"/>
      <c r="AE193" s="8"/>
      <c r="AG193" s="11"/>
      <c r="AH193" s="11"/>
      <c r="AU193" s="7"/>
      <c r="AV193" s="7"/>
      <c r="AW193" s="20"/>
      <c r="BE193" t="str">
        <f t="shared" si="322"/>
        <v>NA</v>
      </c>
      <c r="BI193" s="1">
        <v>0</v>
      </c>
      <c r="BJ193">
        <f t="shared" si="324"/>
        <v>0</v>
      </c>
      <c r="BK193">
        <f t="shared" si="325"/>
        <v>0</v>
      </c>
    </row>
    <row r="194" spans="2:63" customFormat="1" x14ac:dyDescent="0.35">
      <c r="B194" t="str">
        <f t="shared" si="314"/>
        <v xml:space="preserve">0        </v>
      </c>
      <c r="C194">
        <f t="shared" si="327"/>
        <v>0</v>
      </c>
      <c r="D194" t="str">
        <f t="shared" si="316"/>
        <v xml:space="preserve"> </v>
      </c>
      <c r="F194" t="s">
        <v>1091</v>
      </c>
      <c r="K194" t="s">
        <v>1091</v>
      </c>
      <c r="M194" t="str">
        <f t="shared" si="318"/>
        <v xml:space="preserve"> Leipzig</v>
      </c>
      <c r="R194" t="s">
        <v>1091</v>
      </c>
      <c r="U194" t="str">
        <f t="shared" ref="U194:U238" si="329">CONCATENATE(S194,T194)</f>
        <v/>
      </c>
      <c r="V194" t="s">
        <v>1091</v>
      </c>
      <c r="AC194" s="6"/>
      <c r="AD194" s="6"/>
      <c r="AE194" s="8"/>
      <c r="AG194" s="11"/>
      <c r="AH194" s="11"/>
      <c r="AU194" s="7"/>
      <c r="AV194" s="7"/>
      <c r="AW194" s="20"/>
      <c r="BE194" t="str">
        <f t="shared" si="322"/>
        <v>NA</v>
      </c>
      <c r="BI194" s="1">
        <v>0</v>
      </c>
      <c r="BJ194">
        <f t="shared" si="324"/>
        <v>0</v>
      </c>
      <c r="BK194">
        <f t="shared" si="325"/>
        <v>0</v>
      </c>
    </row>
    <row r="195" spans="2:63" customFormat="1" x14ac:dyDescent="0.35">
      <c r="B195" t="str">
        <f t="shared" ref="B195:B238" si="330">CONCATENATE(C195," ",E195," ",L195," ",N195," ",O195," ",P195," ",Q195," ",U195," ",W195)</f>
        <v xml:space="preserve">0        </v>
      </c>
      <c r="C195">
        <f t="shared" ref="C195:C238" si="331">Z195</f>
        <v>0</v>
      </c>
      <c r="D195" t="str">
        <f t="shared" ref="D195:D238" si="332">IF(AT195="NA",AK195,CONCATENATE(AT195," ",AK195))</f>
        <v xml:space="preserve"> </v>
      </c>
      <c r="F195" t="s">
        <v>1091</v>
      </c>
      <c r="K195" t="s">
        <v>1091</v>
      </c>
      <c r="M195" t="str">
        <f t="shared" ref="M195:M238" si="333">CONCATENATE(G195,H195,I195," ",K195)</f>
        <v xml:space="preserve"> Leipzig</v>
      </c>
      <c r="R195" t="s">
        <v>1091</v>
      </c>
      <c r="U195" t="str">
        <f t="shared" si="329"/>
        <v/>
      </c>
      <c r="V195" t="s">
        <v>1091</v>
      </c>
      <c r="AC195" s="6"/>
      <c r="AD195" s="6"/>
      <c r="AE195" s="8"/>
      <c r="AG195" s="11"/>
      <c r="AH195" s="11"/>
      <c r="AU195" s="7"/>
      <c r="AV195" s="7"/>
      <c r="AW195" s="20"/>
      <c r="BE195" t="str">
        <f t="shared" ref="BE195:BE238" si="334">IF(BD195=1,BC195,"NA")</f>
        <v>NA</v>
      </c>
      <c r="BI195" s="1">
        <v>1</v>
      </c>
      <c r="BJ195">
        <f t="shared" ref="BJ195:BJ238" si="335">IF(BI195=1,BG195,BH195)</f>
        <v>0</v>
      </c>
      <c r="BK195">
        <f t="shared" ref="BK195:BK238" si="336">IF(BI195=0,BG195,BH195)</f>
        <v>0</v>
      </c>
    </row>
    <row r="196" spans="2:63" customFormat="1" x14ac:dyDescent="0.35">
      <c r="B196" t="str">
        <f t="shared" si="330"/>
        <v xml:space="preserve">0        </v>
      </c>
      <c r="C196">
        <f t="shared" si="331"/>
        <v>0</v>
      </c>
      <c r="D196" t="str">
        <f t="shared" si="332"/>
        <v xml:space="preserve"> </v>
      </c>
      <c r="F196" t="s">
        <v>1091</v>
      </c>
      <c r="K196" t="s">
        <v>1091</v>
      </c>
      <c r="M196" t="str">
        <f t="shared" si="333"/>
        <v xml:space="preserve"> Leipzig</v>
      </c>
      <c r="R196" t="s">
        <v>1091</v>
      </c>
      <c r="U196" t="str">
        <f t="shared" si="329"/>
        <v/>
      </c>
      <c r="V196" t="s">
        <v>1091</v>
      </c>
      <c r="AC196" s="6"/>
      <c r="AD196" s="6"/>
      <c r="AE196" s="8"/>
      <c r="AG196" s="11"/>
      <c r="AH196" s="11"/>
      <c r="AU196" s="7"/>
      <c r="AV196" s="7"/>
      <c r="AW196" s="20"/>
      <c r="BE196" t="str">
        <f t="shared" si="334"/>
        <v>NA</v>
      </c>
      <c r="BI196" s="1">
        <v>0</v>
      </c>
      <c r="BJ196">
        <f t="shared" si="335"/>
        <v>0</v>
      </c>
      <c r="BK196">
        <f t="shared" si="336"/>
        <v>0</v>
      </c>
    </row>
    <row r="197" spans="2:63" customFormat="1" x14ac:dyDescent="0.35">
      <c r="B197" t="str">
        <f t="shared" si="330"/>
        <v xml:space="preserve">0        </v>
      </c>
      <c r="C197">
        <f t="shared" si="331"/>
        <v>0</v>
      </c>
      <c r="D197" t="str">
        <f t="shared" si="332"/>
        <v xml:space="preserve"> </v>
      </c>
      <c r="F197" t="s">
        <v>1091</v>
      </c>
      <c r="K197" t="s">
        <v>1091</v>
      </c>
      <c r="M197" t="str">
        <f t="shared" si="333"/>
        <v xml:space="preserve"> Leipzig</v>
      </c>
      <c r="R197" t="s">
        <v>1091</v>
      </c>
      <c r="U197" t="str">
        <f t="shared" si="329"/>
        <v/>
      </c>
      <c r="V197" t="s">
        <v>1091</v>
      </c>
      <c r="AC197" s="6"/>
      <c r="AD197" s="6"/>
      <c r="AE197" s="8"/>
      <c r="AG197" s="11"/>
      <c r="AH197" s="11"/>
      <c r="AU197" s="7"/>
      <c r="AV197" s="7"/>
      <c r="AW197" s="20"/>
      <c r="BE197" t="str">
        <f t="shared" si="334"/>
        <v>NA</v>
      </c>
      <c r="BI197" s="1">
        <v>0</v>
      </c>
      <c r="BJ197">
        <f t="shared" si="335"/>
        <v>0</v>
      </c>
      <c r="BK197">
        <f t="shared" si="336"/>
        <v>0</v>
      </c>
    </row>
    <row r="198" spans="2:63" customFormat="1" x14ac:dyDescent="0.35">
      <c r="B198" t="str">
        <f t="shared" si="330"/>
        <v xml:space="preserve">0        </v>
      </c>
      <c r="C198">
        <f t="shared" si="331"/>
        <v>0</v>
      </c>
      <c r="D198" t="str">
        <f t="shared" si="332"/>
        <v xml:space="preserve"> </v>
      </c>
      <c r="F198" t="s">
        <v>1091</v>
      </c>
      <c r="K198" t="s">
        <v>1091</v>
      </c>
      <c r="M198" t="str">
        <f t="shared" si="333"/>
        <v xml:space="preserve"> Leipzig</v>
      </c>
      <c r="R198" t="s">
        <v>1091</v>
      </c>
      <c r="U198" t="str">
        <f t="shared" si="329"/>
        <v/>
      </c>
      <c r="V198" t="s">
        <v>1091</v>
      </c>
      <c r="AC198" s="6"/>
      <c r="AD198" s="6"/>
      <c r="AE198" s="8"/>
      <c r="AG198" s="11"/>
      <c r="AH198" s="11"/>
      <c r="AU198" s="7"/>
      <c r="AV198" s="7"/>
      <c r="AW198" s="20"/>
      <c r="BE198" t="str">
        <f t="shared" si="334"/>
        <v>NA</v>
      </c>
      <c r="BI198" s="1">
        <v>0</v>
      </c>
      <c r="BJ198">
        <f t="shared" si="335"/>
        <v>0</v>
      </c>
      <c r="BK198">
        <f t="shared" si="336"/>
        <v>0</v>
      </c>
    </row>
    <row r="199" spans="2:63" customFormat="1" x14ac:dyDescent="0.35">
      <c r="B199" t="str">
        <f t="shared" si="330"/>
        <v xml:space="preserve">0        </v>
      </c>
      <c r="C199">
        <f t="shared" si="331"/>
        <v>0</v>
      </c>
      <c r="D199" t="str">
        <f t="shared" si="332"/>
        <v xml:space="preserve"> </v>
      </c>
      <c r="F199" t="s">
        <v>1091</v>
      </c>
      <c r="K199" t="s">
        <v>1091</v>
      </c>
      <c r="M199" t="str">
        <f t="shared" si="333"/>
        <v xml:space="preserve"> Leipzig</v>
      </c>
      <c r="R199" t="s">
        <v>1091</v>
      </c>
      <c r="U199" t="str">
        <f t="shared" si="329"/>
        <v/>
      </c>
      <c r="V199" t="s">
        <v>1091</v>
      </c>
      <c r="AC199" s="6"/>
      <c r="AD199" s="6"/>
      <c r="AE199" s="8"/>
      <c r="AG199" s="11"/>
      <c r="AH199" s="11"/>
      <c r="AU199" s="7"/>
      <c r="AV199" s="7"/>
      <c r="AW199" s="20"/>
      <c r="BE199" t="str">
        <f t="shared" si="334"/>
        <v>NA</v>
      </c>
      <c r="BI199" s="1">
        <v>1</v>
      </c>
      <c r="BJ199">
        <f t="shared" si="335"/>
        <v>0</v>
      </c>
      <c r="BK199">
        <f t="shared" si="336"/>
        <v>0</v>
      </c>
    </row>
    <row r="200" spans="2:63" customFormat="1" x14ac:dyDescent="0.35">
      <c r="B200" t="str">
        <f t="shared" si="330"/>
        <v xml:space="preserve">0        </v>
      </c>
      <c r="C200">
        <f t="shared" si="331"/>
        <v>0</v>
      </c>
      <c r="D200" t="str">
        <f t="shared" si="332"/>
        <v xml:space="preserve"> </v>
      </c>
      <c r="F200" t="s">
        <v>1091</v>
      </c>
      <c r="K200" t="s">
        <v>1091</v>
      </c>
      <c r="M200" t="str">
        <f t="shared" si="333"/>
        <v xml:space="preserve"> Leipzig</v>
      </c>
      <c r="R200" t="s">
        <v>1091</v>
      </c>
      <c r="U200" t="str">
        <f t="shared" si="329"/>
        <v/>
      </c>
      <c r="V200" t="s">
        <v>1091</v>
      </c>
      <c r="AC200" s="6"/>
      <c r="AD200" s="6"/>
      <c r="AE200" s="8"/>
      <c r="AG200" s="11"/>
      <c r="AH200" s="11"/>
      <c r="AU200" s="7"/>
      <c r="AV200" s="7"/>
      <c r="AW200" s="20"/>
      <c r="BE200" t="str">
        <f t="shared" si="334"/>
        <v>NA</v>
      </c>
      <c r="BI200" s="1">
        <v>0</v>
      </c>
      <c r="BJ200">
        <f t="shared" si="335"/>
        <v>0</v>
      </c>
      <c r="BK200">
        <f t="shared" si="336"/>
        <v>0</v>
      </c>
    </row>
    <row r="201" spans="2:63" customFormat="1" x14ac:dyDescent="0.35">
      <c r="B201" t="str">
        <f t="shared" si="330"/>
        <v xml:space="preserve">0        </v>
      </c>
      <c r="C201">
        <f t="shared" si="331"/>
        <v>0</v>
      </c>
      <c r="D201" t="str">
        <f t="shared" si="332"/>
        <v xml:space="preserve"> </v>
      </c>
      <c r="F201" t="s">
        <v>1091</v>
      </c>
      <c r="K201" t="s">
        <v>1091</v>
      </c>
      <c r="M201" t="str">
        <f t="shared" si="333"/>
        <v xml:space="preserve"> Leipzig</v>
      </c>
      <c r="R201" t="s">
        <v>1091</v>
      </c>
      <c r="U201" t="str">
        <f t="shared" si="329"/>
        <v/>
      </c>
      <c r="V201" t="s">
        <v>1091</v>
      </c>
      <c r="AC201" s="6"/>
      <c r="AD201" s="6"/>
      <c r="AE201" s="8"/>
      <c r="AG201" s="11"/>
      <c r="AH201" s="11"/>
      <c r="AU201" s="7"/>
      <c r="AV201" s="7"/>
      <c r="AW201" s="20"/>
      <c r="BE201" t="str">
        <f t="shared" si="334"/>
        <v>NA</v>
      </c>
      <c r="BI201" s="1">
        <v>0</v>
      </c>
      <c r="BJ201">
        <f t="shared" si="335"/>
        <v>0</v>
      </c>
      <c r="BK201">
        <f t="shared" si="336"/>
        <v>0</v>
      </c>
    </row>
    <row r="202" spans="2:63" customFormat="1" x14ac:dyDescent="0.35">
      <c r="B202" t="str">
        <f t="shared" si="330"/>
        <v xml:space="preserve">0        </v>
      </c>
      <c r="C202">
        <f t="shared" si="331"/>
        <v>0</v>
      </c>
      <c r="D202" t="str">
        <f t="shared" si="332"/>
        <v xml:space="preserve"> </v>
      </c>
      <c r="F202" t="s">
        <v>1091</v>
      </c>
      <c r="K202" t="s">
        <v>1091</v>
      </c>
      <c r="M202" t="str">
        <f t="shared" si="333"/>
        <v xml:space="preserve"> Leipzig</v>
      </c>
      <c r="R202" t="s">
        <v>1091</v>
      </c>
      <c r="U202" t="str">
        <f t="shared" si="329"/>
        <v/>
      </c>
      <c r="V202" t="s">
        <v>1091</v>
      </c>
      <c r="AC202" s="6"/>
      <c r="AD202" s="6"/>
      <c r="AE202" s="8"/>
      <c r="AG202" s="11"/>
      <c r="AH202" s="11"/>
      <c r="AU202" s="7"/>
      <c r="AV202" s="7"/>
      <c r="AW202" s="20"/>
      <c r="BE202" t="str">
        <f t="shared" si="334"/>
        <v>NA</v>
      </c>
      <c r="BI202" s="1">
        <v>0</v>
      </c>
      <c r="BJ202">
        <f t="shared" si="335"/>
        <v>0</v>
      </c>
      <c r="BK202">
        <f t="shared" si="336"/>
        <v>0</v>
      </c>
    </row>
    <row r="203" spans="2:63" customFormat="1" x14ac:dyDescent="0.35">
      <c r="B203" t="str">
        <f t="shared" si="330"/>
        <v xml:space="preserve">0        </v>
      </c>
      <c r="C203">
        <f t="shared" si="331"/>
        <v>0</v>
      </c>
      <c r="D203" t="str">
        <f t="shared" si="332"/>
        <v xml:space="preserve"> </v>
      </c>
      <c r="F203" t="s">
        <v>1091</v>
      </c>
      <c r="K203" t="s">
        <v>1091</v>
      </c>
      <c r="M203" t="str">
        <f t="shared" si="333"/>
        <v xml:space="preserve"> Leipzig</v>
      </c>
      <c r="R203" t="s">
        <v>1091</v>
      </c>
      <c r="U203" t="str">
        <f t="shared" si="329"/>
        <v/>
      </c>
      <c r="V203" t="s">
        <v>1091</v>
      </c>
      <c r="AC203" s="6"/>
      <c r="AD203" s="6"/>
      <c r="AE203" s="8"/>
      <c r="AG203" s="11"/>
      <c r="AH203" s="11"/>
      <c r="AU203" s="7"/>
      <c r="AV203" s="7"/>
      <c r="AW203" s="20"/>
      <c r="BE203" t="str">
        <f t="shared" si="334"/>
        <v>NA</v>
      </c>
      <c r="BI203" s="1">
        <v>0</v>
      </c>
      <c r="BJ203">
        <f t="shared" si="335"/>
        <v>0</v>
      </c>
      <c r="BK203">
        <f t="shared" si="336"/>
        <v>0</v>
      </c>
    </row>
    <row r="204" spans="2:63" customFormat="1" x14ac:dyDescent="0.35">
      <c r="B204" t="str">
        <f t="shared" si="330"/>
        <v xml:space="preserve">0        </v>
      </c>
      <c r="C204">
        <f t="shared" si="331"/>
        <v>0</v>
      </c>
      <c r="D204" t="str">
        <f t="shared" si="332"/>
        <v xml:space="preserve"> </v>
      </c>
      <c r="F204" t="s">
        <v>1091</v>
      </c>
      <c r="K204" t="s">
        <v>1091</v>
      </c>
      <c r="M204" t="str">
        <f t="shared" si="333"/>
        <v xml:space="preserve"> Leipzig</v>
      </c>
      <c r="R204" t="s">
        <v>1091</v>
      </c>
      <c r="U204" t="str">
        <f t="shared" si="329"/>
        <v/>
      </c>
      <c r="V204" t="s">
        <v>1091</v>
      </c>
      <c r="AC204" s="6"/>
      <c r="AD204" s="6"/>
      <c r="AE204" s="8"/>
      <c r="AG204" s="11"/>
      <c r="AH204" s="11"/>
      <c r="AU204" s="7"/>
      <c r="AV204" s="7"/>
      <c r="AW204" s="20"/>
      <c r="BE204" t="str">
        <f t="shared" si="334"/>
        <v>NA</v>
      </c>
      <c r="BI204" s="1">
        <v>1</v>
      </c>
      <c r="BJ204">
        <f t="shared" si="335"/>
        <v>0</v>
      </c>
      <c r="BK204">
        <f t="shared" si="336"/>
        <v>0</v>
      </c>
    </row>
    <row r="205" spans="2:63" customFormat="1" x14ac:dyDescent="0.35">
      <c r="B205" t="str">
        <f t="shared" si="330"/>
        <v xml:space="preserve">0        </v>
      </c>
      <c r="C205">
        <f t="shared" si="331"/>
        <v>0</v>
      </c>
      <c r="D205" t="str">
        <f t="shared" si="332"/>
        <v xml:space="preserve"> </v>
      </c>
      <c r="F205" t="s">
        <v>1091</v>
      </c>
      <c r="K205" t="s">
        <v>1091</v>
      </c>
      <c r="M205" t="str">
        <f t="shared" si="333"/>
        <v xml:space="preserve"> Leipzig</v>
      </c>
      <c r="R205" t="s">
        <v>1091</v>
      </c>
      <c r="U205" t="str">
        <f t="shared" si="329"/>
        <v/>
      </c>
      <c r="V205" t="s">
        <v>1091</v>
      </c>
      <c r="AC205" s="6"/>
      <c r="AD205" s="6"/>
      <c r="AE205" s="8"/>
      <c r="AG205" s="11"/>
      <c r="AH205" s="11"/>
      <c r="AU205" s="7"/>
      <c r="AV205" s="7"/>
      <c r="AW205" s="20"/>
      <c r="BE205" t="str">
        <f t="shared" si="334"/>
        <v>NA</v>
      </c>
      <c r="BI205" s="1">
        <v>1</v>
      </c>
      <c r="BJ205">
        <f t="shared" si="335"/>
        <v>0</v>
      </c>
      <c r="BK205">
        <f t="shared" si="336"/>
        <v>0</v>
      </c>
    </row>
    <row r="206" spans="2:63" customFormat="1" x14ac:dyDescent="0.35">
      <c r="B206" t="str">
        <f t="shared" si="330"/>
        <v xml:space="preserve">0        </v>
      </c>
      <c r="C206">
        <f t="shared" si="331"/>
        <v>0</v>
      </c>
      <c r="D206" t="str">
        <f t="shared" si="332"/>
        <v xml:space="preserve"> </v>
      </c>
      <c r="F206" t="s">
        <v>1091</v>
      </c>
      <c r="K206" t="s">
        <v>1091</v>
      </c>
      <c r="M206" t="str">
        <f t="shared" si="333"/>
        <v xml:space="preserve"> Leipzig</v>
      </c>
      <c r="R206" t="s">
        <v>1091</v>
      </c>
      <c r="U206" t="str">
        <f t="shared" si="329"/>
        <v/>
      </c>
      <c r="V206" t="s">
        <v>1091</v>
      </c>
      <c r="AC206" s="6"/>
      <c r="AD206" s="6"/>
      <c r="AE206" s="8"/>
      <c r="AG206" s="11"/>
      <c r="AH206" s="11"/>
      <c r="AU206" s="7"/>
      <c r="AV206" s="7"/>
      <c r="AW206" s="20"/>
      <c r="BE206" t="str">
        <f t="shared" si="334"/>
        <v>NA</v>
      </c>
      <c r="BI206" s="1">
        <v>0</v>
      </c>
      <c r="BJ206">
        <f t="shared" si="335"/>
        <v>0</v>
      </c>
      <c r="BK206">
        <f t="shared" si="336"/>
        <v>0</v>
      </c>
    </row>
    <row r="207" spans="2:63" customFormat="1" x14ac:dyDescent="0.35">
      <c r="B207" t="str">
        <f t="shared" si="330"/>
        <v xml:space="preserve">0        </v>
      </c>
      <c r="C207">
        <f t="shared" si="331"/>
        <v>0</v>
      </c>
      <c r="D207" t="str">
        <f t="shared" si="332"/>
        <v xml:space="preserve"> </v>
      </c>
      <c r="F207" t="s">
        <v>1091</v>
      </c>
      <c r="K207" t="s">
        <v>1091</v>
      </c>
      <c r="M207" t="str">
        <f t="shared" si="333"/>
        <v xml:space="preserve"> Leipzig</v>
      </c>
      <c r="R207" t="s">
        <v>1091</v>
      </c>
      <c r="U207" t="str">
        <f t="shared" si="329"/>
        <v/>
      </c>
      <c r="V207" t="s">
        <v>1091</v>
      </c>
      <c r="AC207" s="6"/>
      <c r="AD207" s="6"/>
      <c r="AE207" s="8"/>
      <c r="AG207" s="11"/>
      <c r="AH207" s="11"/>
      <c r="AU207" s="7"/>
      <c r="AV207" s="7"/>
      <c r="AW207" s="20"/>
      <c r="BE207" t="str">
        <f t="shared" si="334"/>
        <v>NA</v>
      </c>
      <c r="BI207" s="1">
        <v>0</v>
      </c>
      <c r="BJ207">
        <f t="shared" si="335"/>
        <v>0</v>
      </c>
      <c r="BK207">
        <f t="shared" si="336"/>
        <v>0</v>
      </c>
    </row>
    <row r="208" spans="2:63" customFormat="1" x14ac:dyDescent="0.35">
      <c r="B208" t="str">
        <f t="shared" si="330"/>
        <v xml:space="preserve">0        </v>
      </c>
      <c r="C208">
        <f t="shared" si="331"/>
        <v>0</v>
      </c>
      <c r="D208" t="str">
        <f t="shared" si="332"/>
        <v xml:space="preserve"> </v>
      </c>
      <c r="F208" t="s">
        <v>1091</v>
      </c>
      <c r="K208" t="s">
        <v>1091</v>
      </c>
      <c r="M208" t="str">
        <f t="shared" si="333"/>
        <v xml:space="preserve"> Leipzig</v>
      </c>
      <c r="R208" t="s">
        <v>1091</v>
      </c>
      <c r="U208" t="str">
        <f t="shared" si="329"/>
        <v/>
      </c>
      <c r="V208" t="s">
        <v>1091</v>
      </c>
      <c r="AC208" s="6"/>
      <c r="AD208" s="6"/>
      <c r="AE208" s="8"/>
      <c r="AG208" s="11"/>
      <c r="AH208" s="11"/>
      <c r="AU208" s="7"/>
      <c r="AV208" s="7"/>
      <c r="AW208" s="20"/>
      <c r="BE208" t="str">
        <f t="shared" si="334"/>
        <v>NA</v>
      </c>
      <c r="BI208" s="1">
        <v>1</v>
      </c>
      <c r="BJ208">
        <f t="shared" si="335"/>
        <v>0</v>
      </c>
      <c r="BK208">
        <f t="shared" si="336"/>
        <v>0</v>
      </c>
    </row>
    <row r="209" spans="2:63" customFormat="1" x14ac:dyDescent="0.35">
      <c r="B209" t="str">
        <f t="shared" si="330"/>
        <v xml:space="preserve">0        </v>
      </c>
      <c r="C209">
        <f t="shared" si="331"/>
        <v>0</v>
      </c>
      <c r="D209" t="str">
        <f t="shared" si="332"/>
        <v xml:space="preserve"> </v>
      </c>
      <c r="F209" t="s">
        <v>1091</v>
      </c>
      <c r="K209" t="s">
        <v>1091</v>
      </c>
      <c r="M209" t="str">
        <f t="shared" si="333"/>
        <v xml:space="preserve"> Leipzig</v>
      </c>
      <c r="R209" t="s">
        <v>1091</v>
      </c>
      <c r="U209" t="str">
        <f t="shared" si="329"/>
        <v/>
      </c>
      <c r="V209" t="s">
        <v>1091</v>
      </c>
      <c r="AC209" s="6"/>
      <c r="AD209" s="6"/>
      <c r="AE209" s="8"/>
      <c r="AG209" s="11"/>
      <c r="AH209" s="11"/>
      <c r="AU209" s="7"/>
      <c r="AV209" s="7"/>
      <c r="AW209" s="20"/>
      <c r="BE209" t="str">
        <f t="shared" si="334"/>
        <v>NA</v>
      </c>
      <c r="BI209" s="1">
        <v>0</v>
      </c>
      <c r="BJ209">
        <f t="shared" si="335"/>
        <v>0</v>
      </c>
      <c r="BK209">
        <f t="shared" si="336"/>
        <v>0</v>
      </c>
    </row>
    <row r="210" spans="2:63" customFormat="1" x14ac:dyDescent="0.35">
      <c r="B210" t="str">
        <f t="shared" si="330"/>
        <v xml:space="preserve">0        </v>
      </c>
      <c r="C210">
        <f t="shared" si="331"/>
        <v>0</v>
      </c>
      <c r="D210" t="str">
        <f t="shared" si="332"/>
        <v xml:space="preserve"> </v>
      </c>
      <c r="F210" t="s">
        <v>1091</v>
      </c>
      <c r="K210" t="s">
        <v>1091</v>
      </c>
      <c r="M210" t="str">
        <f t="shared" si="333"/>
        <v xml:space="preserve"> Leipzig</v>
      </c>
      <c r="R210" t="s">
        <v>1091</v>
      </c>
      <c r="U210" t="str">
        <f t="shared" si="329"/>
        <v/>
      </c>
      <c r="V210" t="s">
        <v>1091</v>
      </c>
      <c r="AC210" s="6"/>
      <c r="AD210" s="6"/>
      <c r="AE210" s="8"/>
      <c r="AG210" s="11"/>
      <c r="AH210" s="11"/>
      <c r="AU210" s="7"/>
      <c r="AV210" s="7"/>
      <c r="AW210" s="20"/>
      <c r="BE210" t="str">
        <f t="shared" si="334"/>
        <v>NA</v>
      </c>
      <c r="BI210" s="1">
        <v>0</v>
      </c>
      <c r="BJ210">
        <f t="shared" si="335"/>
        <v>0</v>
      </c>
      <c r="BK210">
        <f t="shared" si="336"/>
        <v>0</v>
      </c>
    </row>
    <row r="211" spans="2:63" customFormat="1" x14ac:dyDescent="0.35">
      <c r="B211" t="str">
        <f t="shared" si="330"/>
        <v xml:space="preserve">0        </v>
      </c>
      <c r="C211">
        <f t="shared" si="331"/>
        <v>0</v>
      </c>
      <c r="D211" t="str">
        <f t="shared" si="332"/>
        <v xml:space="preserve"> </v>
      </c>
      <c r="F211" t="s">
        <v>1091</v>
      </c>
      <c r="K211" t="s">
        <v>1091</v>
      </c>
      <c r="M211" t="str">
        <f t="shared" si="333"/>
        <v xml:space="preserve"> Leipzig</v>
      </c>
      <c r="R211" t="s">
        <v>1091</v>
      </c>
      <c r="U211" t="str">
        <f t="shared" si="329"/>
        <v/>
      </c>
      <c r="V211" t="s">
        <v>1091</v>
      </c>
      <c r="AC211" s="6"/>
      <c r="AD211" s="6"/>
      <c r="AE211" s="8"/>
      <c r="AG211" s="11"/>
      <c r="AH211" s="11"/>
      <c r="AU211" s="7"/>
      <c r="AV211" s="7"/>
      <c r="AW211" s="20"/>
      <c r="BE211" t="str">
        <f t="shared" si="334"/>
        <v>NA</v>
      </c>
      <c r="BI211" s="1">
        <v>1</v>
      </c>
      <c r="BJ211">
        <f t="shared" si="335"/>
        <v>0</v>
      </c>
      <c r="BK211">
        <f t="shared" si="336"/>
        <v>0</v>
      </c>
    </row>
    <row r="212" spans="2:63" customFormat="1" x14ac:dyDescent="0.35">
      <c r="B212" t="str">
        <f t="shared" si="330"/>
        <v xml:space="preserve">0        </v>
      </c>
      <c r="C212">
        <f t="shared" si="331"/>
        <v>0</v>
      </c>
      <c r="D212" t="str">
        <f t="shared" si="332"/>
        <v xml:space="preserve"> </v>
      </c>
      <c r="F212" t="s">
        <v>1091</v>
      </c>
      <c r="K212" t="s">
        <v>1091</v>
      </c>
      <c r="M212" t="str">
        <f t="shared" si="333"/>
        <v xml:space="preserve"> Leipzig</v>
      </c>
      <c r="R212" t="s">
        <v>1091</v>
      </c>
      <c r="U212" t="str">
        <f t="shared" si="329"/>
        <v/>
      </c>
      <c r="V212" t="s">
        <v>1091</v>
      </c>
      <c r="AC212" s="6"/>
      <c r="AD212" s="6"/>
      <c r="AE212" s="8"/>
      <c r="AG212" s="11"/>
      <c r="AH212" s="11"/>
      <c r="AU212" s="7"/>
      <c r="AV212" s="7"/>
      <c r="AW212" s="20"/>
      <c r="BE212" t="str">
        <f t="shared" si="334"/>
        <v>NA</v>
      </c>
      <c r="BI212" s="1">
        <v>0</v>
      </c>
      <c r="BJ212">
        <f t="shared" si="335"/>
        <v>0</v>
      </c>
      <c r="BK212">
        <f t="shared" si="336"/>
        <v>0</v>
      </c>
    </row>
    <row r="213" spans="2:63" customFormat="1" x14ac:dyDescent="0.35">
      <c r="B213" t="str">
        <f t="shared" si="330"/>
        <v xml:space="preserve">0        </v>
      </c>
      <c r="C213">
        <f t="shared" si="331"/>
        <v>0</v>
      </c>
      <c r="D213" t="str">
        <f t="shared" si="332"/>
        <v xml:space="preserve"> </v>
      </c>
      <c r="F213" t="s">
        <v>1091</v>
      </c>
      <c r="K213" t="s">
        <v>1091</v>
      </c>
      <c r="M213" t="str">
        <f t="shared" si="333"/>
        <v xml:space="preserve"> Leipzig</v>
      </c>
      <c r="R213" t="s">
        <v>1091</v>
      </c>
      <c r="U213" t="str">
        <f t="shared" si="329"/>
        <v/>
      </c>
      <c r="V213" t="s">
        <v>1091</v>
      </c>
      <c r="AC213" s="6"/>
      <c r="AD213" s="6"/>
      <c r="AE213" s="8"/>
      <c r="AG213" s="11"/>
      <c r="AH213" s="11"/>
      <c r="AU213" s="7"/>
      <c r="AV213" s="7"/>
      <c r="AW213" s="20"/>
      <c r="BE213" t="str">
        <f t="shared" si="334"/>
        <v>NA</v>
      </c>
      <c r="BI213" s="1">
        <v>0</v>
      </c>
      <c r="BJ213">
        <f t="shared" si="335"/>
        <v>0</v>
      </c>
      <c r="BK213">
        <f t="shared" si="336"/>
        <v>0</v>
      </c>
    </row>
    <row r="214" spans="2:63" customFormat="1" x14ac:dyDescent="0.35">
      <c r="B214" t="str">
        <f t="shared" si="330"/>
        <v xml:space="preserve">0        </v>
      </c>
      <c r="C214">
        <f t="shared" si="331"/>
        <v>0</v>
      </c>
      <c r="D214" t="str">
        <f t="shared" si="332"/>
        <v xml:space="preserve"> </v>
      </c>
      <c r="F214" t="s">
        <v>1091</v>
      </c>
      <c r="K214" t="s">
        <v>1091</v>
      </c>
      <c r="M214" t="str">
        <f t="shared" si="333"/>
        <v xml:space="preserve"> Leipzig</v>
      </c>
      <c r="R214" t="s">
        <v>1091</v>
      </c>
      <c r="U214" t="str">
        <f t="shared" si="329"/>
        <v/>
      </c>
      <c r="V214" t="s">
        <v>1091</v>
      </c>
      <c r="AC214" s="6"/>
      <c r="AD214" s="6"/>
      <c r="AE214" s="8"/>
      <c r="AG214" s="11"/>
      <c r="AH214" s="11"/>
      <c r="AU214" s="7"/>
      <c r="AV214" s="7"/>
      <c r="AW214" s="20"/>
      <c r="BE214" t="str">
        <f t="shared" si="334"/>
        <v>NA</v>
      </c>
      <c r="BI214" s="1">
        <v>0</v>
      </c>
      <c r="BJ214">
        <f t="shared" si="335"/>
        <v>0</v>
      </c>
      <c r="BK214">
        <f t="shared" si="336"/>
        <v>0</v>
      </c>
    </row>
    <row r="215" spans="2:63" customFormat="1" x14ac:dyDescent="0.35">
      <c r="B215" t="str">
        <f t="shared" si="330"/>
        <v xml:space="preserve">0        </v>
      </c>
      <c r="C215">
        <f t="shared" si="331"/>
        <v>0</v>
      </c>
      <c r="D215" t="str">
        <f t="shared" si="332"/>
        <v xml:space="preserve"> </v>
      </c>
      <c r="F215" t="s">
        <v>1091</v>
      </c>
      <c r="K215" t="s">
        <v>1091</v>
      </c>
      <c r="M215" t="str">
        <f t="shared" si="333"/>
        <v xml:space="preserve"> Leipzig</v>
      </c>
      <c r="R215" t="s">
        <v>1091</v>
      </c>
      <c r="U215" t="str">
        <f t="shared" si="329"/>
        <v/>
      </c>
      <c r="V215" t="s">
        <v>1091</v>
      </c>
      <c r="AC215" s="6"/>
      <c r="AD215" s="6"/>
      <c r="AE215" s="8"/>
      <c r="AG215" s="11"/>
      <c r="AH215" s="11"/>
      <c r="AU215" s="7"/>
      <c r="AV215" s="7"/>
      <c r="AW215" s="20"/>
      <c r="BE215" t="str">
        <f t="shared" si="334"/>
        <v>NA</v>
      </c>
      <c r="BI215" s="1">
        <v>0</v>
      </c>
      <c r="BJ215">
        <f t="shared" si="335"/>
        <v>0</v>
      </c>
      <c r="BK215">
        <f t="shared" si="336"/>
        <v>0</v>
      </c>
    </row>
    <row r="216" spans="2:63" customFormat="1" x14ac:dyDescent="0.35">
      <c r="B216" t="str">
        <f t="shared" si="330"/>
        <v xml:space="preserve">0        </v>
      </c>
      <c r="C216">
        <f t="shared" si="331"/>
        <v>0</v>
      </c>
      <c r="D216" t="str">
        <f t="shared" si="332"/>
        <v xml:space="preserve"> </v>
      </c>
      <c r="F216" t="s">
        <v>1091</v>
      </c>
      <c r="K216" t="s">
        <v>1091</v>
      </c>
      <c r="M216" t="str">
        <f t="shared" si="333"/>
        <v xml:space="preserve"> Leipzig</v>
      </c>
      <c r="R216" t="s">
        <v>1091</v>
      </c>
      <c r="U216" t="str">
        <f t="shared" si="329"/>
        <v/>
      </c>
      <c r="V216" t="s">
        <v>1091</v>
      </c>
      <c r="AC216" s="6"/>
      <c r="AD216" s="6"/>
      <c r="AE216" s="8"/>
      <c r="AG216" s="11"/>
      <c r="AH216" s="11"/>
      <c r="AU216" s="7"/>
      <c r="AV216" s="7"/>
      <c r="AW216" s="20"/>
      <c r="BE216" t="str">
        <f t="shared" si="334"/>
        <v>NA</v>
      </c>
      <c r="BI216" s="1">
        <v>1</v>
      </c>
      <c r="BJ216">
        <f t="shared" si="335"/>
        <v>0</v>
      </c>
      <c r="BK216">
        <f t="shared" si="336"/>
        <v>0</v>
      </c>
    </row>
    <row r="217" spans="2:63" customFormat="1" x14ac:dyDescent="0.35">
      <c r="B217" t="str">
        <f t="shared" si="330"/>
        <v xml:space="preserve">0        </v>
      </c>
      <c r="C217">
        <f t="shared" si="331"/>
        <v>0</v>
      </c>
      <c r="D217" t="str">
        <f t="shared" si="332"/>
        <v xml:space="preserve"> </v>
      </c>
      <c r="F217" t="s">
        <v>1091</v>
      </c>
      <c r="K217" t="s">
        <v>1091</v>
      </c>
      <c r="M217" t="str">
        <f t="shared" si="333"/>
        <v xml:space="preserve"> Leipzig</v>
      </c>
      <c r="R217" t="s">
        <v>1091</v>
      </c>
      <c r="U217" t="str">
        <f t="shared" si="329"/>
        <v/>
      </c>
      <c r="V217" t="s">
        <v>1091</v>
      </c>
      <c r="AC217" s="6"/>
      <c r="AD217" s="6"/>
      <c r="AE217" s="8"/>
      <c r="AG217" s="11"/>
      <c r="AH217" s="11"/>
      <c r="AU217" s="7"/>
      <c r="AV217" s="7"/>
      <c r="AW217" s="20"/>
      <c r="BE217" t="str">
        <f t="shared" si="334"/>
        <v>NA</v>
      </c>
      <c r="BI217" s="1">
        <v>1</v>
      </c>
      <c r="BJ217">
        <f t="shared" si="335"/>
        <v>0</v>
      </c>
      <c r="BK217">
        <f t="shared" si="336"/>
        <v>0</v>
      </c>
    </row>
    <row r="218" spans="2:63" customFormat="1" x14ac:dyDescent="0.35">
      <c r="B218" t="str">
        <f t="shared" si="330"/>
        <v xml:space="preserve">0        </v>
      </c>
      <c r="C218">
        <f t="shared" si="331"/>
        <v>0</v>
      </c>
      <c r="D218" t="str">
        <f t="shared" si="332"/>
        <v xml:space="preserve"> </v>
      </c>
      <c r="F218" t="s">
        <v>1091</v>
      </c>
      <c r="K218" t="s">
        <v>1091</v>
      </c>
      <c r="M218" t="str">
        <f t="shared" si="333"/>
        <v xml:space="preserve"> Leipzig</v>
      </c>
      <c r="R218" t="s">
        <v>1091</v>
      </c>
      <c r="U218" t="str">
        <f t="shared" si="329"/>
        <v/>
      </c>
      <c r="V218" t="s">
        <v>1091</v>
      </c>
      <c r="AC218" s="6"/>
      <c r="AD218" s="6"/>
      <c r="AE218" s="8"/>
      <c r="AG218" s="11"/>
      <c r="AH218" s="11"/>
      <c r="AU218" s="7"/>
      <c r="AV218" s="7"/>
      <c r="AW218" s="20"/>
      <c r="BE218" t="str">
        <f t="shared" si="334"/>
        <v>NA</v>
      </c>
      <c r="BI218" s="1">
        <v>0</v>
      </c>
      <c r="BJ218">
        <f t="shared" si="335"/>
        <v>0</v>
      </c>
      <c r="BK218">
        <f t="shared" si="336"/>
        <v>0</v>
      </c>
    </row>
    <row r="219" spans="2:63" customFormat="1" x14ac:dyDescent="0.35">
      <c r="B219" t="str">
        <f t="shared" si="330"/>
        <v xml:space="preserve">0        </v>
      </c>
      <c r="C219">
        <f t="shared" si="331"/>
        <v>0</v>
      </c>
      <c r="D219" t="str">
        <f t="shared" si="332"/>
        <v xml:space="preserve"> </v>
      </c>
      <c r="F219" t="s">
        <v>1091</v>
      </c>
      <c r="K219" t="s">
        <v>1091</v>
      </c>
      <c r="M219" t="str">
        <f t="shared" si="333"/>
        <v xml:space="preserve"> Leipzig</v>
      </c>
      <c r="R219" t="s">
        <v>1091</v>
      </c>
      <c r="U219" t="str">
        <f t="shared" si="329"/>
        <v/>
      </c>
      <c r="V219" t="s">
        <v>1091</v>
      </c>
      <c r="AC219" s="6"/>
      <c r="AD219" s="6"/>
      <c r="AE219" s="8"/>
      <c r="AG219" s="11"/>
      <c r="AH219" s="11"/>
      <c r="AU219" s="7"/>
      <c r="AV219" s="7"/>
      <c r="AW219" s="20"/>
      <c r="BE219" t="str">
        <f t="shared" si="334"/>
        <v>NA</v>
      </c>
      <c r="BI219" s="1">
        <v>1</v>
      </c>
      <c r="BJ219">
        <f t="shared" si="335"/>
        <v>0</v>
      </c>
      <c r="BK219">
        <f t="shared" si="336"/>
        <v>0</v>
      </c>
    </row>
    <row r="220" spans="2:63" customFormat="1" x14ac:dyDescent="0.35">
      <c r="B220" t="str">
        <f t="shared" si="330"/>
        <v xml:space="preserve">0        </v>
      </c>
      <c r="C220">
        <f t="shared" si="331"/>
        <v>0</v>
      </c>
      <c r="D220" t="str">
        <f t="shared" si="332"/>
        <v xml:space="preserve"> </v>
      </c>
      <c r="F220" t="s">
        <v>1091</v>
      </c>
      <c r="K220" t="s">
        <v>1091</v>
      </c>
      <c r="M220" t="str">
        <f t="shared" si="333"/>
        <v xml:space="preserve"> Leipzig</v>
      </c>
      <c r="R220" t="s">
        <v>1091</v>
      </c>
      <c r="U220" t="str">
        <f t="shared" si="329"/>
        <v/>
      </c>
      <c r="V220" t="s">
        <v>1091</v>
      </c>
      <c r="AC220" s="6"/>
      <c r="AD220" s="6"/>
      <c r="AE220" s="8"/>
      <c r="AG220" s="11"/>
      <c r="AH220" s="11"/>
      <c r="AU220" s="7"/>
      <c r="AV220" s="7"/>
      <c r="AW220" s="20"/>
      <c r="BE220" t="str">
        <f t="shared" si="334"/>
        <v>NA</v>
      </c>
      <c r="BI220" s="1">
        <v>0</v>
      </c>
      <c r="BJ220">
        <f t="shared" si="335"/>
        <v>0</v>
      </c>
      <c r="BK220">
        <f t="shared" si="336"/>
        <v>0</v>
      </c>
    </row>
    <row r="221" spans="2:63" customFormat="1" x14ac:dyDescent="0.35">
      <c r="B221" t="str">
        <f t="shared" si="330"/>
        <v xml:space="preserve">0        </v>
      </c>
      <c r="C221">
        <f t="shared" si="331"/>
        <v>0</v>
      </c>
      <c r="D221" t="str">
        <f t="shared" si="332"/>
        <v xml:space="preserve"> </v>
      </c>
      <c r="F221" t="s">
        <v>1091</v>
      </c>
      <c r="K221" t="s">
        <v>1091</v>
      </c>
      <c r="M221" t="str">
        <f t="shared" si="333"/>
        <v xml:space="preserve"> Leipzig</v>
      </c>
      <c r="R221" t="s">
        <v>1091</v>
      </c>
      <c r="U221" t="str">
        <f t="shared" si="329"/>
        <v/>
      </c>
      <c r="V221" t="s">
        <v>1091</v>
      </c>
      <c r="AC221" s="6"/>
      <c r="AD221" s="6"/>
      <c r="AE221" s="8"/>
      <c r="AG221" s="11"/>
      <c r="AH221" s="11"/>
      <c r="AU221" s="7"/>
      <c r="AV221" s="7"/>
      <c r="AW221" s="20"/>
      <c r="BE221" t="str">
        <f t="shared" si="334"/>
        <v>NA</v>
      </c>
      <c r="BI221" s="1">
        <v>0</v>
      </c>
      <c r="BJ221">
        <f t="shared" si="335"/>
        <v>0</v>
      </c>
      <c r="BK221">
        <f t="shared" si="336"/>
        <v>0</v>
      </c>
    </row>
    <row r="222" spans="2:63" customFormat="1" x14ac:dyDescent="0.35">
      <c r="B222" t="str">
        <f t="shared" si="330"/>
        <v xml:space="preserve">0        </v>
      </c>
      <c r="C222">
        <f t="shared" si="331"/>
        <v>0</v>
      </c>
      <c r="D222" t="str">
        <f t="shared" si="332"/>
        <v xml:space="preserve"> </v>
      </c>
      <c r="F222" t="s">
        <v>1091</v>
      </c>
      <c r="K222" t="s">
        <v>1091</v>
      </c>
      <c r="M222" t="str">
        <f t="shared" si="333"/>
        <v xml:space="preserve"> Leipzig</v>
      </c>
      <c r="R222" t="s">
        <v>1091</v>
      </c>
      <c r="U222" t="str">
        <f t="shared" si="329"/>
        <v/>
      </c>
      <c r="V222" t="s">
        <v>1091</v>
      </c>
      <c r="AC222" s="6"/>
      <c r="AD222" s="6"/>
      <c r="AE222" s="8"/>
      <c r="AG222" s="11"/>
      <c r="AH222" s="11"/>
      <c r="AU222" s="7"/>
      <c r="AV222" s="7"/>
      <c r="AW222" s="20"/>
      <c r="BE222" t="str">
        <f t="shared" si="334"/>
        <v>NA</v>
      </c>
      <c r="BI222" s="1">
        <v>0</v>
      </c>
      <c r="BJ222">
        <f t="shared" si="335"/>
        <v>0</v>
      </c>
      <c r="BK222">
        <f t="shared" si="336"/>
        <v>0</v>
      </c>
    </row>
    <row r="223" spans="2:63" customFormat="1" x14ac:dyDescent="0.35">
      <c r="B223" t="str">
        <f t="shared" si="330"/>
        <v xml:space="preserve">0        </v>
      </c>
      <c r="C223">
        <f t="shared" si="331"/>
        <v>0</v>
      </c>
      <c r="D223" t="str">
        <f t="shared" si="332"/>
        <v xml:space="preserve"> </v>
      </c>
      <c r="F223" t="s">
        <v>1091</v>
      </c>
      <c r="K223" t="s">
        <v>1091</v>
      </c>
      <c r="M223" t="str">
        <f t="shared" si="333"/>
        <v xml:space="preserve"> Leipzig</v>
      </c>
      <c r="R223" t="s">
        <v>1091</v>
      </c>
      <c r="U223" t="str">
        <f t="shared" si="329"/>
        <v/>
      </c>
      <c r="V223" t="s">
        <v>1091</v>
      </c>
      <c r="AC223" s="6"/>
      <c r="AD223" s="6"/>
      <c r="AE223" s="8"/>
      <c r="AG223" s="11"/>
      <c r="AH223" s="11"/>
      <c r="AU223" s="7"/>
      <c r="AV223" s="7"/>
      <c r="AW223" s="20"/>
      <c r="BE223" t="str">
        <f t="shared" si="334"/>
        <v>NA</v>
      </c>
      <c r="BI223" s="1">
        <v>1</v>
      </c>
      <c r="BJ223">
        <f t="shared" si="335"/>
        <v>0</v>
      </c>
      <c r="BK223">
        <f t="shared" si="336"/>
        <v>0</v>
      </c>
    </row>
    <row r="224" spans="2:63" customFormat="1" x14ac:dyDescent="0.35">
      <c r="B224" t="str">
        <f t="shared" si="330"/>
        <v xml:space="preserve">0        </v>
      </c>
      <c r="C224">
        <f t="shared" si="331"/>
        <v>0</v>
      </c>
      <c r="D224" t="str">
        <f t="shared" si="332"/>
        <v xml:space="preserve"> </v>
      </c>
      <c r="F224" t="s">
        <v>1091</v>
      </c>
      <c r="K224" t="s">
        <v>1091</v>
      </c>
      <c r="M224" t="str">
        <f t="shared" si="333"/>
        <v xml:space="preserve"> Leipzig</v>
      </c>
      <c r="R224" t="s">
        <v>1091</v>
      </c>
      <c r="U224" t="str">
        <f t="shared" si="329"/>
        <v/>
      </c>
      <c r="V224" t="s">
        <v>1091</v>
      </c>
      <c r="AC224" s="6"/>
      <c r="AD224" s="6"/>
      <c r="AE224" s="8"/>
      <c r="AG224" s="11"/>
      <c r="AH224" s="11"/>
      <c r="AU224" s="7"/>
      <c r="AV224" s="7"/>
      <c r="AW224" s="20"/>
      <c r="BE224" t="str">
        <f t="shared" si="334"/>
        <v>NA</v>
      </c>
      <c r="BI224" s="1">
        <v>1</v>
      </c>
      <c r="BJ224">
        <f t="shared" si="335"/>
        <v>0</v>
      </c>
      <c r="BK224">
        <f t="shared" si="336"/>
        <v>0</v>
      </c>
    </row>
    <row r="225" spans="1:71" x14ac:dyDescent="0.35">
      <c r="A225"/>
      <c r="B225" t="str">
        <f t="shared" si="330"/>
        <v xml:space="preserve">0        </v>
      </c>
      <c r="C225">
        <f t="shared" si="331"/>
        <v>0</v>
      </c>
      <c r="D225" t="str">
        <f t="shared" si="332"/>
        <v xml:space="preserve"> </v>
      </c>
      <c r="E225"/>
      <c r="F225" t="s">
        <v>1091</v>
      </c>
      <c r="G225"/>
      <c r="H225"/>
      <c r="I225"/>
      <c r="J225"/>
      <c r="K225" t="s">
        <v>1091</v>
      </c>
      <c r="L225"/>
      <c r="M225" t="str">
        <f t="shared" si="333"/>
        <v xml:space="preserve"> Leipzig</v>
      </c>
      <c r="N225"/>
      <c r="O225"/>
      <c r="P225"/>
      <c r="Q225"/>
      <c r="R225" t="s">
        <v>1091</v>
      </c>
      <c r="S225"/>
      <c r="T225"/>
      <c r="U225" t="str">
        <f t="shared" si="329"/>
        <v/>
      </c>
      <c r="V225" t="s">
        <v>1091</v>
      </c>
      <c r="W225"/>
      <c r="X225"/>
      <c r="Y225"/>
      <c r="Z225"/>
      <c r="AA225"/>
      <c r="AB225"/>
      <c r="AC225" s="6"/>
      <c r="AD225" s="6"/>
      <c r="AE225" s="8"/>
      <c r="AF225"/>
      <c r="AG225" s="11"/>
      <c r="AH225" s="11"/>
      <c r="AI225"/>
      <c r="AJ225"/>
      <c r="AK225"/>
      <c r="AL225"/>
      <c r="AM225"/>
      <c r="AN225"/>
      <c r="AO225"/>
      <c r="AP225"/>
      <c r="AQ225"/>
      <c r="AR225"/>
      <c r="AS225"/>
      <c r="AT225"/>
      <c r="AU225" s="7"/>
      <c r="AV225" s="7"/>
      <c r="AW225" s="20"/>
      <c r="AX225"/>
      <c r="AY225"/>
      <c r="AZ225"/>
      <c r="BA225"/>
      <c r="BB225"/>
      <c r="BC225"/>
      <c r="BD225"/>
      <c r="BE225" t="str">
        <f t="shared" si="334"/>
        <v>NA</v>
      </c>
      <c r="BF225"/>
      <c r="BG225"/>
      <c r="BH225"/>
      <c r="BI225" s="1">
        <v>0</v>
      </c>
      <c r="BJ225">
        <f t="shared" si="335"/>
        <v>0</v>
      </c>
      <c r="BK225">
        <f t="shared" si="336"/>
        <v>0</v>
      </c>
      <c r="BL225"/>
      <c r="BM225"/>
      <c r="BN225"/>
      <c r="BO225"/>
      <c r="BP225"/>
      <c r="BQ225"/>
      <c r="BR225"/>
      <c r="BS225"/>
    </row>
    <row r="226" spans="1:71" x14ac:dyDescent="0.35">
      <c r="A226"/>
      <c r="B226" t="str">
        <f t="shared" si="330"/>
        <v xml:space="preserve">0        </v>
      </c>
      <c r="C226">
        <f t="shared" si="331"/>
        <v>0</v>
      </c>
      <c r="D226" t="str">
        <f t="shared" si="332"/>
        <v xml:space="preserve"> </v>
      </c>
      <c r="E226"/>
      <c r="F226" t="s">
        <v>1091</v>
      </c>
      <c r="G226"/>
      <c r="H226"/>
      <c r="I226"/>
      <c r="J226"/>
      <c r="K226" t="s">
        <v>1091</v>
      </c>
      <c r="L226"/>
      <c r="M226" t="str">
        <f t="shared" si="333"/>
        <v xml:space="preserve"> Leipzig</v>
      </c>
      <c r="N226"/>
      <c r="O226"/>
      <c r="P226"/>
      <c r="Q226"/>
      <c r="R226" t="s">
        <v>1091</v>
      </c>
      <c r="S226"/>
      <c r="T226"/>
      <c r="U226" t="str">
        <f t="shared" si="329"/>
        <v/>
      </c>
      <c r="V226" t="s">
        <v>1091</v>
      </c>
      <c r="W226"/>
      <c r="X226"/>
      <c r="Y226"/>
      <c r="Z226"/>
      <c r="AA226"/>
      <c r="AB226"/>
      <c r="AC226" s="6"/>
      <c r="AD226" s="6"/>
      <c r="AE226" s="8"/>
      <c r="AF226"/>
      <c r="AG226" s="11"/>
      <c r="AH226" s="11"/>
      <c r="AI226"/>
      <c r="AJ226"/>
      <c r="AK226"/>
      <c r="AL226"/>
      <c r="AM226"/>
      <c r="AN226"/>
      <c r="AO226"/>
      <c r="AP226"/>
      <c r="AQ226"/>
      <c r="AR226"/>
      <c r="AS226"/>
      <c r="AT226"/>
      <c r="AU226" s="7"/>
      <c r="AV226" s="7"/>
      <c r="AW226" s="20"/>
      <c r="AX226"/>
      <c r="AY226"/>
      <c r="AZ226"/>
      <c r="BA226"/>
      <c r="BB226"/>
      <c r="BC226"/>
      <c r="BD226"/>
      <c r="BE226" t="str">
        <f t="shared" si="334"/>
        <v>NA</v>
      </c>
      <c r="BF226"/>
      <c r="BG226"/>
      <c r="BH226"/>
      <c r="BI226" s="1">
        <v>1</v>
      </c>
      <c r="BJ226">
        <f t="shared" si="335"/>
        <v>0</v>
      </c>
      <c r="BK226">
        <f t="shared" si="336"/>
        <v>0</v>
      </c>
      <c r="BL226"/>
      <c r="BM226"/>
      <c r="BN226"/>
      <c r="BO226"/>
      <c r="BP226"/>
      <c r="BQ226"/>
      <c r="BR226"/>
      <c r="BS226"/>
    </row>
    <row r="227" spans="1:71" x14ac:dyDescent="0.35">
      <c r="A227"/>
      <c r="B227" t="str">
        <f t="shared" si="330"/>
        <v xml:space="preserve">0        </v>
      </c>
      <c r="C227">
        <f t="shared" si="331"/>
        <v>0</v>
      </c>
      <c r="D227" t="str">
        <f t="shared" si="332"/>
        <v xml:space="preserve"> </v>
      </c>
      <c r="E227"/>
      <c r="F227" t="s">
        <v>1091</v>
      </c>
      <c r="G227"/>
      <c r="H227"/>
      <c r="I227"/>
      <c r="J227"/>
      <c r="K227" t="s">
        <v>1091</v>
      </c>
      <c r="L227"/>
      <c r="M227" t="str">
        <f t="shared" si="333"/>
        <v xml:space="preserve"> Leipzig</v>
      </c>
      <c r="N227"/>
      <c r="O227"/>
      <c r="P227"/>
      <c r="Q227"/>
      <c r="R227" t="s">
        <v>1091</v>
      </c>
      <c r="S227"/>
      <c r="T227"/>
      <c r="U227" t="str">
        <f t="shared" si="329"/>
        <v/>
      </c>
      <c r="V227" t="s">
        <v>1091</v>
      </c>
      <c r="W227"/>
      <c r="X227"/>
      <c r="Y227"/>
      <c r="Z227"/>
      <c r="AA227"/>
      <c r="AB227"/>
      <c r="AC227" s="6"/>
      <c r="AD227" s="6"/>
      <c r="AE227" s="8"/>
      <c r="AF227"/>
      <c r="AG227" s="11"/>
      <c r="AH227" s="11"/>
      <c r="AI227"/>
      <c r="AJ227"/>
      <c r="AK227"/>
      <c r="AL227"/>
      <c r="AM227"/>
      <c r="AN227"/>
      <c r="AO227"/>
      <c r="AP227"/>
      <c r="AQ227"/>
      <c r="AR227"/>
      <c r="AS227"/>
      <c r="AT227"/>
      <c r="AU227" s="7"/>
      <c r="AV227" s="7"/>
      <c r="AW227" s="20"/>
      <c r="AX227"/>
      <c r="AY227"/>
      <c r="AZ227"/>
      <c r="BA227"/>
      <c r="BB227"/>
      <c r="BC227"/>
      <c r="BD227"/>
      <c r="BE227" t="str">
        <f t="shared" si="334"/>
        <v>NA</v>
      </c>
      <c r="BF227"/>
      <c r="BG227"/>
      <c r="BH227"/>
      <c r="BI227" s="1">
        <v>1</v>
      </c>
      <c r="BJ227">
        <f t="shared" si="335"/>
        <v>0</v>
      </c>
      <c r="BK227">
        <f t="shared" si="336"/>
        <v>0</v>
      </c>
      <c r="BL227"/>
      <c r="BM227"/>
      <c r="BN227"/>
      <c r="BO227"/>
      <c r="BP227"/>
      <c r="BQ227"/>
      <c r="BR227"/>
      <c r="BS227"/>
    </row>
    <row r="228" spans="1:71" x14ac:dyDescent="0.35">
      <c r="A228"/>
      <c r="B228" t="str">
        <f t="shared" si="330"/>
        <v xml:space="preserve">0        </v>
      </c>
      <c r="C228">
        <f t="shared" si="331"/>
        <v>0</v>
      </c>
      <c r="D228" t="str">
        <f t="shared" si="332"/>
        <v xml:space="preserve"> </v>
      </c>
      <c r="E228"/>
      <c r="F228" t="s">
        <v>1091</v>
      </c>
      <c r="G228"/>
      <c r="H228"/>
      <c r="I228"/>
      <c r="J228"/>
      <c r="K228" t="s">
        <v>1091</v>
      </c>
      <c r="L228"/>
      <c r="M228" t="str">
        <f t="shared" si="333"/>
        <v xml:space="preserve"> Leipzig</v>
      </c>
      <c r="N228"/>
      <c r="O228"/>
      <c r="P228"/>
      <c r="Q228"/>
      <c r="R228" t="s">
        <v>1091</v>
      </c>
      <c r="S228"/>
      <c r="T228"/>
      <c r="U228" t="str">
        <f t="shared" si="329"/>
        <v/>
      </c>
      <c r="V228" t="s">
        <v>1091</v>
      </c>
      <c r="W228"/>
      <c r="X228"/>
      <c r="Y228"/>
      <c r="Z228"/>
      <c r="AA228"/>
      <c r="AB228"/>
      <c r="AC228" s="6"/>
      <c r="AD228" s="6"/>
      <c r="AE228" s="8"/>
      <c r="AF228"/>
      <c r="AG228" s="11"/>
      <c r="AH228" s="11"/>
      <c r="AI228"/>
      <c r="AJ228"/>
      <c r="AK228"/>
      <c r="AL228"/>
      <c r="AM228"/>
      <c r="AN228"/>
      <c r="AO228"/>
      <c r="AP228"/>
      <c r="AQ228"/>
      <c r="AR228"/>
      <c r="AS228"/>
      <c r="AT228"/>
      <c r="AU228" s="7"/>
      <c r="AV228" s="7"/>
      <c r="AW228" s="20"/>
      <c r="AX228"/>
      <c r="AY228"/>
      <c r="AZ228"/>
      <c r="BA228"/>
      <c r="BB228"/>
      <c r="BC228"/>
      <c r="BD228"/>
      <c r="BE228" t="str">
        <f t="shared" si="334"/>
        <v>NA</v>
      </c>
      <c r="BF228"/>
      <c r="BG228"/>
      <c r="BH228"/>
      <c r="BI228" s="1">
        <v>0</v>
      </c>
      <c r="BJ228">
        <f t="shared" si="335"/>
        <v>0</v>
      </c>
      <c r="BK228">
        <f t="shared" si="336"/>
        <v>0</v>
      </c>
      <c r="BL228"/>
      <c r="BM228"/>
      <c r="BN228"/>
      <c r="BO228"/>
      <c r="BP228"/>
      <c r="BQ228"/>
      <c r="BR228"/>
      <c r="BS228"/>
    </row>
    <row r="229" spans="1:71" x14ac:dyDescent="0.35">
      <c r="A229"/>
      <c r="B229" t="str">
        <f t="shared" si="330"/>
        <v xml:space="preserve">0        </v>
      </c>
      <c r="C229">
        <f t="shared" si="331"/>
        <v>0</v>
      </c>
      <c r="D229" t="str">
        <f t="shared" si="332"/>
        <v xml:space="preserve"> </v>
      </c>
      <c r="E229"/>
      <c r="F229" t="s">
        <v>1091</v>
      </c>
      <c r="G229"/>
      <c r="H229"/>
      <c r="I229"/>
      <c r="J229"/>
      <c r="K229" t="s">
        <v>1091</v>
      </c>
      <c r="L229"/>
      <c r="M229" t="str">
        <f t="shared" si="333"/>
        <v xml:space="preserve"> Leipzig</v>
      </c>
      <c r="N229"/>
      <c r="O229"/>
      <c r="P229"/>
      <c r="Q229"/>
      <c r="R229" t="s">
        <v>1091</v>
      </c>
      <c r="S229"/>
      <c r="T229"/>
      <c r="U229" t="str">
        <f t="shared" si="329"/>
        <v/>
      </c>
      <c r="V229" t="s">
        <v>1091</v>
      </c>
      <c r="W229"/>
      <c r="X229"/>
      <c r="Y229"/>
      <c r="Z229"/>
      <c r="AA229"/>
      <c r="AB229"/>
      <c r="AC229" s="6"/>
      <c r="AD229" s="6"/>
      <c r="AE229" s="8"/>
      <c r="AF229"/>
      <c r="AG229" s="11"/>
      <c r="AH229" s="11"/>
      <c r="AI229"/>
      <c r="AJ229"/>
      <c r="AK229"/>
      <c r="AL229"/>
      <c r="AM229"/>
      <c r="AN229"/>
      <c r="AO229"/>
      <c r="AP229"/>
      <c r="AQ229"/>
      <c r="AR229"/>
      <c r="AS229"/>
      <c r="AT229"/>
      <c r="AU229" s="7"/>
      <c r="AV229" s="7"/>
      <c r="AW229" s="20"/>
      <c r="AX229"/>
      <c r="AY229"/>
      <c r="AZ229"/>
      <c r="BA229"/>
      <c r="BB229"/>
      <c r="BC229"/>
      <c r="BD229"/>
      <c r="BE229" t="str">
        <f t="shared" si="334"/>
        <v>NA</v>
      </c>
      <c r="BF229"/>
      <c r="BG229"/>
      <c r="BH229"/>
      <c r="BI229" s="1">
        <v>1</v>
      </c>
      <c r="BJ229">
        <f t="shared" si="335"/>
        <v>0</v>
      </c>
      <c r="BK229">
        <f t="shared" si="336"/>
        <v>0</v>
      </c>
      <c r="BL229"/>
      <c r="BM229"/>
      <c r="BN229"/>
      <c r="BO229"/>
      <c r="BP229"/>
      <c r="BQ229"/>
      <c r="BR229"/>
      <c r="BS229"/>
    </row>
    <row r="230" spans="1:71" x14ac:dyDescent="0.35">
      <c r="A230"/>
      <c r="B230" t="str">
        <f t="shared" si="330"/>
        <v xml:space="preserve">0        </v>
      </c>
      <c r="C230">
        <f t="shared" si="331"/>
        <v>0</v>
      </c>
      <c r="D230" t="str">
        <f t="shared" si="332"/>
        <v xml:space="preserve"> </v>
      </c>
      <c r="E230"/>
      <c r="F230" t="s">
        <v>1091</v>
      </c>
      <c r="G230"/>
      <c r="H230"/>
      <c r="I230"/>
      <c r="J230"/>
      <c r="K230" t="s">
        <v>1091</v>
      </c>
      <c r="L230"/>
      <c r="M230" t="str">
        <f t="shared" si="333"/>
        <v xml:space="preserve"> Leipzig</v>
      </c>
      <c r="N230"/>
      <c r="O230"/>
      <c r="P230"/>
      <c r="Q230"/>
      <c r="R230" t="s">
        <v>1091</v>
      </c>
      <c r="S230"/>
      <c r="T230"/>
      <c r="U230" t="str">
        <f t="shared" si="329"/>
        <v/>
      </c>
      <c r="V230" t="s">
        <v>1091</v>
      </c>
      <c r="W230"/>
      <c r="X230"/>
      <c r="Y230"/>
      <c r="Z230"/>
      <c r="AA230"/>
      <c r="AB230"/>
      <c r="AC230" s="6"/>
      <c r="AD230" s="6"/>
      <c r="AE230" s="8"/>
      <c r="AF230"/>
      <c r="AG230" s="11"/>
      <c r="AH230" s="11"/>
      <c r="AI230"/>
      <c r="AJ230"/>
      <c r="AK230"/>
      <c r="AL230"/>
      <c r="AM230"/>
      <c r="AN230"/>
      <c r="AO230"/>
      <c r="AP230"/>
      <c r="AQ230"/>
      <c r="AR230"/>
      <c r="AS230"/>
      <c r="AT230"/>
      <c r="AU230" s="7"/>
      <c r="AV230" s="7"/>
      <c r="AW230" s="20"/>
      <c r="AX230"/>
      <c r="AY230"/>
      <c r="AZ230"/>
      <c r="BA230"/>
      <c r="BB230"/>
      <c r="BC230"/>
      <c r="BD230"/>
      <c r="BE230" t="str">
        <f t="shared" si="334"/>
        <v>NA</v>
      </c>
      <c r="BF230"/>
      <c r="BG230"/>
      <c r="BH230"/>
      <c r="BI230" s="1">
        <v>1</v>
      </c>
      <c r="BJ230">
        <f t="shared" si="335"/>
        <v>0</v>
      </c>
      <c r="BK230">
        <f t="shared" si="336"/>
        <v>0</v>
      </c>
      <c r="BL230"/>
      <c r="BM230"/>
      <c r="BN230"/>
      <c r="BO230"/>
      <c r="BP230"/>
      <c r="BQ230"/>
      <c r="BR230"/>
      <c r="BS230"/>
    </row>
    <row r="231" spans="1:71" x14ac:dyDescent="0.35">
      <c r="A231"/>
      <c r="B231" t="str">
        <f t="shared" si="330"/>
        <v xml:space="preserve">0        </v>
      </c>
      <c r="C231">
        <f t="shared" si="331"/>
        <v>0</v>
      </c>
      <c r="D231" t="str">
        <f t="shared" si="332"/>
        <v xml:space="preserve"> </v>
      </c>
      <c r="E231"/>
      <c r="F231" t="s">
        <v>1091</v>
      </c>
      <c r="G231"/>
      <c r="H231"/>
      <c r="I231"/>
      <c r="J231"/>
      <c r="K231" t="s">
        <v>1091</v>
      </c>
      <c r="L231"/>
      <c r="M231" t="str">
        <f t="shared" si="333"/>
        <v xml:space="preserve"> Leipzig</v>
      </c>
      <c r="N231"/>
      <c r="O231"/>
      <c r="P231"/>
      <c r="Q231"/>
      <c r="R231" t="s">
        <v>1091</v>
      </c>
      <c r="S231"/>
      <c r="T231"/>
      <c r="U231" t="str">
        <f t="shared" si="329"/>
        <v/>
      </c>
      <c r="V231" t="s">
        <v>1091</v>
      </c>
      <c r="W231"/>
      <c r="X231"/>
      <c r="Y231"/>
      <c r="Z231"/>
      <c r="AA231"/>
      <c r="AB231"/>
      <c r="AC231" s="6"/>
      <c r="AD231" s="6"/>
      <c r="AE231" s="8"/>
      <c r="AF231"/>
      <c r="AG231" s="11"/>
      <c r="AH231" s="11"/>
      <c r="AI231"/>
      <c r="AJ231"/>
      <c r="AK231"/>
      <c r="AL231"/>
      <c r="AM231"/>
      <c r="AN231"/>
      <c r="AO231"/>
      <c r="AP231"/>
      <c r="AQ231"/>
      <c r="AR231"/>
      <c r="AS231"/>
      <c r="AT231"/>
      <c r="AU231" s="7"/>
      <c r="AV231" s="7"/>
      <c r="AW231" s="20"/>
      <c r="AX231"/>
      <c r="AY231"/>
      <c r="AZ231"/>
      <c r="BA231"/>
      <c r="BB231"/>
      <c r="BC231"/>
      <c r="BD231"/>
      <c r="BE231" t="str">
        <f t="shared" si="334"/>
        <v>NA</v>
      </c>
      <c r="BF231"/>
      <c r="BG231"/>
      <c r="BH231"/>
      <c r="BI231" s="1">
        <v>0</v>
      </c>
      <c r="BJ231">
        <f t="shared" si="335"/>
        <v>0</v>
      </c>
      <c r="BK231">
        <f t="shared" si="336"/>
        <v>0</v>
      </c>
      <c r="BL231"/>
      <c r="BM231"/>
      <c r="BN231"/>
      <c r="BO231"/>
      <c r="BP231"/>
      <c r="BQ231"/>
      <c r="BR231"/>
      <c r="BS231"/>
    </row>
    <row r="232" spans="1:71" x14ac:dyDescent="0.35">
      <c r="A232"/>
      <c r="B232" t="str">
        <f t="shared" si="330"/>
        <v xml:space="preserve">0        </v>
      </c>
      <c r="C232">
        <f t="shared" si="331"/>
        <v>0</v>
      </c>
      <c r="D232" t="str">
        <f t="shared" si="332"/>
        <v xml:space="preserve"> </v>
      </c>
      <c r="E232"/>
      <c r="F232" t="s">
        <v>1091</v>
      </c>
      <c r="G232"/>
      <c r="H232"/>
      <c r="I232"/>
      <c r="J232"/>
      <c r="K232" t="s">
        <v>1091</v>
      </c>
      <c r="L232"/>
      <c r="M232" t="str">
        <f t="shared" si="333"/>
        <v xml:space="preserve"> Leipzig</v>
      </c>
      <c r="N232"/>
      <c r="O232"/>
      <c r="P232"/>
      <c r="Q232"/>
      <c r="R232" t="s">
        <v>1091</v>
      </c>
      <c r="S232"/>
      <c r="T232"/>
      <c r="U232" t="str">
        <f t="shared" si="329"/>
        <v/>
      </c>
      <c r="V232" t="s">
        <v>1091</v>
      </c>
      <c r="W232"/>
      <c r="X232"/>
      <c r="Y232"/>
      <c r="Z232"/>
      <c r="AA232"/>
      <c r="AB232"/>
      <c r="AC232" s="6"/>
      <c r="AD232" s="6"/>
      <c r="AE232" s="8"/>
      <c r="AF232"/>
      <c r="AG232" s="11"/>
      <c r="AH232" s="11"/>
      <c r="AI232"/>
      <c r="AJ232"/>
      <c r="AK232"/>
      <c r="AL232"/>
      <c r="AM232"/>
      <c r="AN232"/>
      <c r="AO232"/>
      <c r="AP232"/>
      <c r="AQ232"/>
      <c r="AR232"/>
      <c r="AS232"/>
      <c r="AT232"/>
      <c r="AU232" s="7"/>
      <c r="AV232" s="7"/>
      <c r="AW232" s="20"/>
      <c r="AX232"/>
      <c r="AY232"/>
      <c r="AZ232"/>
      <c r="BA232"/>
      <c r="BB232"/>
      <c r="BC232"/>
      <c r="BD232"/>
      <c r="BE232" t="str">
        <f t="shared" si="334"/>
        <v>NA</v>
      </c>
      <c r="BF232"/>
      <c r="BG232"/>
      <c r="BH232"/>
      <c r="BI232" s="1">
        <v>1</v>
      </c>
      <c r="BJ232">
        <f t="shared" si="335"/>
        <v>0</v>
      </c>
      <c r="BK232">
        <f t="shared" si="336"/>
        <v>0</v>
      </c>
      <c r="BL232"/>
      <c r="BM232"/>
      <c r="BN232"/>
      <c r="BO232"/>
      <c r="BP232"/>
      <c r="BQ232"/>
      <c r="BR232"/>
      <c r="BS232"/>
    </row>
    <row r="233" spans="1:71" x14ac:dyDescent="0.35">
      <c r="A233"/>
      <c r="B233" t="str">
        <f t="shared" si="330"/>
        <v xml:space="preserve">0        </v>
      </c>
      <c r="C233">
        <f t="shared" si="331"/>
        <v>0</v>
      </c>
      <c r="D233" t="str">
        <f t="shared" si="332"/>
        <v xml:space="preserve"> </v>
      </c>
      <c r="E233"/>
      <c r="F233" t="s">
        <v>1091</v>
      </c>
      <c r="G233"/>
      <c r="H233"/>
      <c r="I233"/>
      <c r="J233"/>
      <c r="K233" t="s">
        <v>1091</v>
      </c>
      <c r="L233"/>
      <c r="M233" t="str">
        <f t="shared" si="333"/>
        <v xml:space="preserve"> Leipzig</v>
      </c>
      <c r="N233"/>
      <c r="O233"/>
      <c r="P233"/>
      <c r="Q233"/>
      <c r="R233" t="s">
        <v>1091</v>
      </c>
      <c r="S233"/>
      <c r="T233"/>
      <c r="U233" t="str">
        <f t="shared" si="329"/>
        <v/>
      </c>
      <c r="V233" t="s">
        <v>1091</v>
      </c>
      <c r="W233"/>
      <c r="X233"/>
      <c r="Y233"/>
      <c r="Z233"/>
      <c r="AA233"/>
      <c r="AB233"/>
      <c r="AC233" s="6"/>
      <c r="AD233" s="6"/>
      <c r="AE233" s="8"/>
      <c r="AF233"/>
      <c r="AG233" s="11"/>
      <c r="AH233" s="11"/>
      <c r="AI233"/>
      <c r="AJ233"/>
      <c r="AK233"/>
      <c r="AL233"/>
      <c r="AM233"/>
      <c r="AN233"/>
      <c r="AO233"/>
      <c r="AP233"/>
      <c r="AQ233"/>
      <c r="AR233"/>
      <c r="AS233"/>
      <c r="AT233"/>
      <c r="AU233" s="7"/>
      <c r="AV233" s="7"/>
      <c r="AW233" s="20"/>
      <c r="AX233"/>
      <c r="AY233"/>
      <c r="AZ233"/>
      <c r="BA233"/>
      <c r="BB233"/>
      <c r="BC233"/>
      <c r="BD233"/>
      <c r="BE233" t="str">
        <f t="shared" si="334"/>
        <v>NA</v>
      </c>
      <c r="BF233"/>
      <c r="BG233"/>
      <c r="BH233"/>
      <c r="BI233" s="1">
        <v>1</v>
      </c>
      <c r="BJ233">
        <f t="shared" si="335"/>
        <v>0</v>
      </c>
      <c r="BK233">
        <f t="shared" si="336"/>
        <v>0</v>
      </c>
      <c r="BL233"/>
      <c r="BM233"/>
      <c r="BN233"/>
      <c r="BO233"/>
      <c r="BP233"/>
      <c r="BQ233"/>
      <c r="BR233"/>
      <c r="BS233"/>
    </row>
    <row r="234" spans="1:71" x14ac:dyDescent="0.35">
      <c r="A234"/>
      <c r="B234" t="str">
        <f t="shared" si="330"/>
        <v xml:space="preserve">0        </v>
      </c>
      <c r="C234">
        <f t="shared" si="331"/>
        <v>0</v>
      </c>
      <c r="D234" t="str">
        <f t="shared" si="332"/>
        <v xml:space="preserve"> </v>
      </c>
      <c r="E234"/>
      <c r="F234" t="s">
        <v>1091</v>
      </c>
      <c r="G234"/>
      <c r="H234"/>
      <c r="I234"/>
      <c r="J234"/>
      <c r="K234" t="s">
        <v>1091</v>
      </c>
      <c r="L234"/>
      <c r="M234" t="str">
        <f t="shared" si="333"/>
        <v xml:space="preserve"> Leipzig</v>
      </c>
      <c r="N234"/>
      <c r="O234"/>
      <c r="P234"/>
      <c r="Q234"/>
      <c r="R234" t="s">
        <v>1091</v>
      </c>
      <c r="S234"/>
      <c r="T234"/>
      <c r="U234" t="str">
        <f t="shared" si="329"/>
        <v/>
      </c>
      <c r="V234" t="s">
        <v>1091</v>
      </c>
      <c r="W234"/>
      <c r="X234"/>
      <c r="Y234"/>
      <c r="Z234"/>
      <c r="AA234"/>
      <c r="AB234"/>
      <c r="AC234" s="6"/>
      <c r="AD234" s="6"/>
      <c r="AE234" s="8"/>
      <c r="AF234"/>
      <c r="AG234" s="11"/>
      <c r="AH234" s="11"/>
      <c r="AI234"/>
      <c r="AJ234"/>
      <c r="AK234"/>
      <c r="AL234"/>
      <c r="AM234"/>
      <c r="AN234"/>
      <c r="AO234"/>
      <c r="AP234"/>
      <c r="AQ234"/>
      <c r="AR234"/>
      <c r="AS234"/>
      <c r="AT234"/>
      <c r="AU234" s="7"/>
      <c r="AV234" s="7"/>
      <c r="AW234" s="20"/>
      <c r="AX234"/>
      <c r="AY234"/>
      <c r="AZ234"/>
      <c r="BA234"/>
      <c r="BB234"/>
      <c r="BC234"/>
      <c r="BD234"/>
      <c r="BE234" t="str">
        <f t="shared" si="334"/>
        <v>NA</v>
      </c>
      <c r="BF234"/>
      <c r="BG234"/>
      <c r="BH234"/>
      <c r="BI234" s="1">
        <v>1</v>
      </c>
      <c r="BJ234">
        <f t="shared" si="335"/>
        <v>0</v>
      </c>
      <c r="BK234">
        <f t="shared" si="336"/>
        <v>0</v>
      </c>
      <c r="BL234"/>
      <c r="BM234"/>
      <c r="BN234"/>
      <c r="BO234"/>
      <c r="BP234"/>
      <c r="BQ234"/>
      <c r="BR234"/>
      <c r="BS234"/>
    </row>
    <row r="235" spans="1:71" x14ac:dyDescent="0.35">
      <c r="A235"/>
      <c r="B235" t="str">
        <f t="shared" si="330"/>
        <v xml:space="preserve">0        </v>
      </c>
      <c r="C235">
        <f t="shared" si="331"/>
        <v>0</v>
      </c>
      <c r="D235" t="str">
        <f t="shared" si="332"/>
        <v xml:space="preserve"> </v>
      </c>
      <c r="E235"/>
      <c r="F235" t="s">
        <v>1091</v>
      </c>
      <c r="G235"/>
      <c r="H235"/>
      <c r="I235"/>
      <c r="J235"/>
      <c r="K235" t="s">
        <v>1091</v>
      </c>
      <c r="L235"/>
      <c r="M235" t="str">
        <f t="shared" si="333"/>
        <v xml:space="preserve"> Leipzig</v>
      </c>
      <c r="N235"/>
      <c r="O235"/>
      <c r="P235"/>
      <c r="Q235"/>
      <c r="R235" t="s">
        <v>1091</v>
      </c>
      <c r="S235"/>
      <c r="T235"/>
      <c r="U235" t="str">
        <f t="shared" si="329"/>
        <v/>
      </c>
      <c r="V235" t="s">
        <v>1091</v>
      </c>
      <c r="W235"/>
      <c r="X235"/>
      <c r="Y235"/>
      <c r="Z235"/>
      <c r="AA235"/>
      <c r="AB235"/>
      <c r="AC235" s="6"/>
      <c r="AD235" s="6"/>
      <c r="AE235" s="8"/>
      <c r="AF235"/>
      <c r="AG235" s="11"/>
      <c r="AH235" s="11"/>
      <c r="AI235"/>
      <c r="AJ235"/>
      <c r="AK235"/>
      <c r="AL235"/>
      <c r="AM235"/>
      <c r="AN235"/>
      <c r="AO235"/>
      <c r="AP235"/>
      <c r="AQ235"/>
      <c r="AR235"/>
      <c r="AS235"/>
      <c r="AT235"/>
      <c r="AU235" s="7"/>
      <c r="AV235" s="7"/>
      <c r="AW235" s="20"/>
      <c r="AX235"/>
      <c r="AY235"/>
      <c r="AZ235"/>
      <c r="BA235"/>
      <c r="BB235"/>
      <c r="BC235"/>
      <c r="BD235"/>
      <c r="BE235" t="str">
        <f t="shared" si="334"/>
        <v>NA</v>
      </c>
      <c r="BF235"/>
      <c r="BG235"/>
      <c r="BH235"/>
      <c r="BI235" s="1">
        <v>1</v>
      </c>
      <c r="BJ235">
        <f t="shared" si="335"/>
        <v>0</v>
      </c>
      <c r="BK235">
        <f t="shared" si="336"/>
        <v>0</v>
      </c>
      <c r="BL235"/>
      <c r="BM235"/>
      <c r="BN235"/>
      <c r="BO235"/>
      <c r="BP235"/>
      <c r="BQ235"/>
      <c r="BR235"/>
      <c r="BS235"/>
    </row>
    <row r="236" spans="1:71" x14ac:dyDescent="0.35">
      <c r="A236"/>
      <c r="B236" t="str">
        <f t="shared" si="330"/>
        <v xml:space="preserve">0        </v>
      </c>
      <c r="C236">
        <f t="shared" si="331"/>
        <v>0</v>
      </c>
      <c r="D236" t="str">
        <f t="shared" si="332"/>
        <v xml:space="preserve"> </v>
      </c>
      <c r="E236"/>
      <c r="F236" t="s">
        <v>1091</v>
      </c>
      <c r="G236"/>
      <c r="H236"/>
      <c r="I236"/>
      <c r="J236"/>
      <c r="K236" t="s">
        <v>1091</v>
      </c>
      <c r="L236"/>
      <c r="M236" t="str">
        <f t="shared" si="333"/>
        <v xml:space="preserve"> Leipzig</v>
      </c>
      <c r="N236"/>
      <c r="O236"/>
      <c r="P236"/>
      <c r="Q236"/>
      <c r="R236" t="s">
        <v>1091</v>
      </c>
      <c r="S236"/>
      <c r="T236"/>
      <c r="U236" t="str">
        <f t="shared" si="329"/>
        <v/>
      </c>
      <c r="V236" t="s">
        <v>1091</v>
      </c>
      <c r="W236"/>
      <c r="X236"/>
      <c r="Y236"/>
      <c r="Z236"/>
      <c r="AA236"/>
      <c r="AB236"/>
      <c r="AC236" s="6"/>
      <c r="AD236" s="6"/>
      <c r="AE236" s="8"/>
      <c r="AF236"/>
      <c r="AG236" s="11"/>
      <c r="AH236" s="11"/>
      <c r="AI236"/>
      <c r="AJ236"/>
      <c r="AK236"/>
      <c r="AL236"/>
      <c r="AM236"/>
      <c r="AN236"/>
      <c r="AO236"/>
      <c r="AP236"/>
      <c r="AQ236"/>
      <c r="AR236"/>
      <c r="AS236"/>
      <c r="AT236"/>
      <c r="AU236" s="7"/>
      <c r="AV236" s="7"/>
      <c r="AW236" s="20"/>
      <c r="AX236"/>
      <c r="AY236"/>
      <c r="AZ236"/>
      <c r="BA236"/>
      <c r="BB236"/>
      <c r="BC236"/>
      <c r="BD236"/>
      <c r="BE236" t="str">
        <f t="shared" si="334"/>
        <v>NA</v>
      </c>
      <c r="BF236"/>
      <c r="BG236"/>
      <c r="BH236"/>
      <c r="BI236" s="1">
        <v>1</v>
      </c>
      <c r="BJ236">
        <f t="shared" si="335"/>
        <v>0</v>
      </c>
      <c r="BK236">
        <f t="shared" si="336"/>
        <v>0</v>
      </c>
      <c r="BL236"/>
      <c r="BM236"/>
      <c r="BN236"/>
      <c r="BO236"/>
      <c r="BP236"/>
      <c r="BQ236"/>
      <c r="BR236"/>
      <c r="BS236"/>
    </row>
    <row r="237" spans="1:71" x14ac:dyDescent="0.35">
      <c r="A237"/>
      <c r="B237" t="str">
        <f t="shared" si="330"/>
        <v xml:space="preserve">0        </v>
      </c>
      <c r="C237">
        <f t="shared" si="331"/>
        <v>0</v>
      </c>
      <c r="D237" t="str">
        <f t="shared" si="332"/>
        <v xml:space="preserve"> </v>
      </c>
      <c r="E237"/>
      <c r="F237" t="s">
        <v>1091</v>
      </c>
      <c r="G237"/>
      <c r="H237"/>
      <c r="I237"/>
      <c r="J237"/>
      <c r="K237" t="s">
        <v>1091</v>
      </c>
      <c r="L237"/>
      <c r="M237" t="str">
        <f t="shared" si="333"/>
        <v xml:space="preserve"> Leipzig</v>
      </c>
      <c r="N237"/>
      <c r="O237"/>
      <c r="P237"/>
      <c r="Q237"/>
      <c r="R237" t="s">
        <v>1091</v>
      </c>
      <c r="S237"/>
      <c r="T237"/>
      <c r="U237" t="str">
        <f t="shared" si="329"/>
        <v/>
      </c>
      <c r="V237" t="s">
        <v>1091</v>
      </c>
      <c r="W237"/>
      <c r="X237"/>
      <c r="Y237"/>
      <c r="Z237"/>
      <c r="AA237"/>
      <c r="AB237"/>
      <c r="AC237" s="6"/>
      <c r="AD237" s="6"/>
      <c r="AE237" s="8"/>
      <c r="AF237"/>
      <c r="AG237" s="11"/>
      <c r="AH237" s="11"/>
      <c r="AI237"/>
      <c r="AJ237"/>
      <c r="AK237"/>
      <c r="AL237"/>
      <c r="AM237"/>
      <c r="AN237"/>
      <c r="AO237"/>
      <c r="AP237"/>
      <c r="AQ237"/>
      <c r="AR237"/>
      <c r="AS237"/>
      <c r="AT237"/>
      <c r="AU237" s="7"/>
      <c r="AV237" s="7"/>
      <c r="AW237" s="20"/>
      <c r="AX237"/>
      <c r="AY237"/>
      <c r="AZ237"/>
      <c r="BA237"/>
      <c r="BB237"/>
      <c r="BC237"/>
      <c r="BD237"/>
      <c r="BE237" t="str">
        <f t="shared" si="334"/>
        <v>NA</v>
      </c>
      <c r="BF237"/>
      <c r="BG237"/>
      <c r="BH237"/>
      <c r="BI237" s="1">
        <v>1</v>
      </c>
      <c r="BJ237">
        <f t="shared" si="335"/>
        <v>0</v>
      </c>
      <c r="BK237">
        <f t="shared" si="336"/>
        <v>0</v>
      </c>
      <c r="BL237"/>
      <c r="BM237"/>
      <c r="BN237"/>
      <c r="BO237"/>
      <c r="BP237"/>
      <c r="BQ237"/>
      <c r="BR237"/>
      <c r="BS237"/>
    </row>
    <row r="238" spans="1:71" x14ac:dyDescent="0.35">
      <c r="A238"/>
      <c r="B238" t="str">
        <f t="shared" si="330"/>
        <v xml:space="preserve">0        </v>
      </c>
      <c r="C238">
        <f t="shared" si="331"/>
        <v>0</v>
      </c>
      <c r="D238" t="str">
        <f t="shared" si="332"/>
        <v xml:space="preserve"> </v>
      </c>
      <c r="E238"/>
      <c r="F238" t="s">
        <v>1091</v>
      </c>
      <c r="G238"/>
      <c r="H238"/>
      <c r="I238"/>
      <c r="J238"/>
      <c r="K238" t="s">
        <v>1091</v>
      </c>
      <c r="L238"/>
      <c r="M238" t="str">
        <f t="shared" si="333"/>
        <v xml:space="preserve"> Leipzig</v>
      </c>
      <c r="N238"/>
      <c r="O238"/>
      <c r="P238"/>
      <c r="Q238"/>
      <c r="R238" t="s">
        <v>1091</v>
      </c>
      <c r="S238"/>
      <c r="T238"/>
      <c r="U238" t="str">
        <f t="shared" si="329"/>
        <v/>
      </c>
      <c r="V238" t="s">
        <v>1091</v>
      </c>
      <c r="W238"/>
      <c r="X238"/>
      <c r="Y238"/>
      <c r="Z238"/>
      <c r="AA238"/>
      <c r="AB238"/>
      <c r="AC238" s="6"/>
      <c r="AD238" s="6"/>
      <c r="AE238" s="8"/>
      <c r="AF238"/>
      <c r="AG238" s="11"/>
      <c r="AH238" s="11"/>
      <c r="AI238"/>
      <c r="AJ238"/>
      <c r="AK238"/>
      <c r="AL238"/>
      <c r="AM238"/>
      <c r="AN238"/>
      <c r="AO238"/>
      <c r="AP238"/>
      <c r="AQ238"/>
      <c r="AR238"/>
      <c r="AS238"/>
      <c r="AT238"/>
      <c r="AU238" s="7"/>
      <c r="AV238" s="7"/>
      <c r="AW238" s="20"/>
      <c r="AX238"/>
      <c r="AY238"/>
      <c r="AZ238"/>
      <c r="BA238"/>
      <c r="BB238"/>
      <c r="BC238"/>
      <c r="BD238"/>
      <c r="BE238" t="str">
        <f t="shared" si="334"/>
        <v>NA</v>
      </c>
      <c r="BF238"/>
      <c r="BG238"/>
      <c r="BH238"/>
      <c r="BI238" s="1">
        <v>0</v>
      </c>
      <c r="BJ238">
        <f t="shared" si="335"/>
        <v>0</v>
      </c>
      <c r="BK238">
        <f t="shared" si="336"/>
        <v>0</v>
      </c>
      <c r="BL238"/>
      <c r="BM238"/>
      <c r="BN238"/>
      <c r="BO238"/>
      <c r="BP238"/>
      <c r="BQ238"/>
      <c r="BR238"/>
      <c r="BS238"/>
    </row>
    <row r="239" spans="1:71" x14ac:dyDescent="0.35">
      <c r="AC239" s="6"/>
      <c r="AD239" s="6"/>
      <c r="AE239" s="8"/>
    </row>
    <row r="240" spans="1:71" x14ac:dyDescent="0.35">
      <c r="Y240" s="6"/>
      <c r="Z240" s="6"/>
      <c r="AA240" s="6"/>
      <c r="AB240" s="6"/>
      <c r="AC240" s="6"/>
      <c r="AD240" s="6"/>
      <c r="AE240" s="8"/>
      <c r="AF240" s="7"/>
      <c r="AG240" s="9"/>
      <c r="AH240" s="9"/>
    </row>
    <row r="241" spans="29:35" x14ac:dyDescent="0.35">
      <c r="AC241" s="6"/>
      <c r="AD241" s="6"/>
      <c r="AE241" s="8"/>
      <c r="AF241" s="8"/>
      <c r="AG241" s="8"/>
      <c r="AH241" s="8"/>
      <c r="AI241" s="8"/>
    </row>
  </sheetData>
  <autoFilter ref="A1:AI238" xr:uid="{F402EC68-7E73-463F-8291-08356E03AB75}"/>
  <sortState xmlns:xlrd2="http://schemas.microsoft.com/office/spreadsheetml/2017/richdata2" ref="A2:AI178">
    <sortCondition ref="A2:A178"/>
  </sortState>
  <phoneticPr fontId="1" type="noConversion"/>
  <conditionalFormatting sqref="O2:Q2 P3 O242:X1048576 W2:X29 T3 O1:X1 O239:T241 S134:T238 O134:Q188 BB5 BB9 W134:X241 W31:X131 O4:Q131 S2 BA1:BK1 S4:T131">
    <cfRule type="containsText" dxfId="39" priority="29" operator="containsText" text="xx">
      <formula>NOT(ISERROR(SEARCH("xx",O1)))</formula>
    </cfRule>
  </conditionalFormatting>
  <conditionalFormatting sqref="E17 E20 E28 E22:E26">
    <cfRule type="containsText" dxfId="38" priority="28" operator="containsText" text="xx">
      <formula>NOT(ISERROR(SEARCH("xx",E17)))</formula>
    </cfRule>
  </conditionalFormatting>
  <conditionalFormatting sqref="AX1:AZ1">
    <cfRule type="containsText" dxfId="37" priority="27" operator="containsText" text="xx">
      <formula>NOT(ISERROR(SEARCH("xx",AX1)))</formula>
    </cfRule>
  </conditionalFormatting>
  <conditionalFormatting sqref="BL1:BR1">
    <cfRule type="containsText" dxfId="36" priority="26" operator="containsText" text="xx">
      <formula>NOT(ISERROR(SEARCH("xx",BL1)))</formula>
    </cfRule>
  </conditionalFormatting>
  <conditionalFormatting sqref="Q3 S3">
    <cfRule type="containsText" dxfId="35" priority="23" operator="containsText" text="xx">
      <formula>NOT(ISERROR(SEARCH("xx",Q3)))</formula>
    </cfRule>
  </conditionalFormatting>
  <conditionalFormatting sqref="BB13 BB17">
    <cfRule type="containsText" dxfId="34" priority="20" operator="containsText" text="xx">
      <formula>NOT(ISERROR(SEARCH("xx",BB13)))</formula>
    </cfRule>
  </conditionalFormatting>
  <conditionalFormatting sqref="BB21 BB25">
    <cfRule type="containsText" dxfId="33" priority="19" operator="containsText" text="xx">
      <formula>NOT(ISERROR(SEARCH("xx",BB21)))</formula>
    </cfRule>
  </conditionalFormatting>
  <conditionalFormatting sqref="BB29 BB33">
    <cfRule type="containsText" dxfId="32" priority="18" operator="containsText" text="xx">
      <formula>NOT(ISERROR(SEARCH("xx",BB29)))</formula>
    </cfRule>
  </conditionalFormatting>
  <conditionalFormatting sqref="BB37 BB41">
    <cfRule type="containsText" dxfId="31" priority="17" operator="containsText" text="xx">
      <formula>NOT(ISERROR(SEARCH("xx",BB37)))</formula>
    </cfRule>
  </conditionalFormatting>
  <conditionalFormatting sqref="BB45 BB49">
    <cfRule type="containsText" dxfId="30" priority="16" operator="containsText" text="xx">
      <formula>NOT(ISERROR(SEARCH("xx",BB45)))</formula>
    </cfRule>
  </conditionalFormatting>
  <conditionalFormatting sqref="BB53 BB57">
    <cfRule type="containsText" dxfId="29" priority="15" operator="containsText" text="xx">
      <formula>NOT(ISERROR(SEARCH("xx",BB53)))</formula>
    </cfRule>
  </conditionalFormatting>
  <conditionalFormatting sqref="BB61 BB65">
    <cfRule type="containsText" dxfId="28" priority="14" operator="containsText" text="xx">
      <formula>NOT(ISERROR(SEARCH("xx",BB61)))</formula>
    </cfRule>
  </conditionalFormatting>
  <conditionalFormatting sqref="BB69 BB73">
    <cfRule type="containsText" dxfId="27" priority="13" operator="containsText" text="xx">
      <formula>NOT(ISERROR(SEARCH("xx",BB69)))</formula>
    </cfRule>
  </conditionalFormatting>
  <conditionalFormatting sqref="BB77 BB81">
    <cfRule type="containsText" dxfId="26" priority="12" operator="containsText" text="xx">
      <formula>NOT(ISERROR(SEARCH("xx",BB77)))</formula>
    </cfRule>
  </conditionalFormatting>
  <conditionalFormatting sqref="BB85 BB89">
    <cfRule type="containsText" dxfId="25" priority="11" operator="containsText" text="xx">
      <formula>NOT(ISERROR(SEARCH("xx",BB85)))</formula>
    </cfRule>
  </conditionalFormatting>
  <conditionalFormatting sqref="BB93 BB97">
    <cfRule type="containsText" dxfId="24" priority="10" operator="containsText" text="xx">
      <formula>NOT(ISERROR(SEARCH("xx",BB93)))</formula>
    </cfRule>
  </conditionalFormatting>
  <conditionalFormatting sqref="BB101 BB105">
    <cfRule type="containsText" dxfId="23" priority="9" operator="containsText" text="xx">
      <formula>NOT(ISERROR(SEARCH("xx",BB101)))</formula>
    </cfRule>
  </conditionalFormatting>
  <conditionalFormatting sqref="BB109 BB113">
    <cfRule type="containsText" dxfId="22" priority="8" operator="containsText" text="xx">
      <formula>NOT(ISERROR(SEARCH("xx",BB109)))</formula>
    </cfRule>
  </conditionalFormatting>
  <conditionalFormatting sqref="BB117 BB121">
    <cfRule type="containsText" dxfId="21" priority="7" operator="containsText" text="xx">
      <formula>NOT(ISERROR(SEARCH("xx",BB117)))</formula>
    </cfRule>
  </conditionalFormatting>
  <conditionalFormatting sqref="BB125 BB129">
    <cfRule type="containsText" dxfId="20" priority="6" operator="containsText" text="xx">
      <formula>NOT(ISERROR(SEARCH("xx",BB125)))</formula>
    </cfRule>
  </conditionalFormatting>
  <conditionalFormatting sqref="BB133 BB137">
    <cfRule type="containsText" dxfId="19" priority="5" operator="containsText" text="xx">
      <formula>NOT(ISERROR(SEARCH("xx",BB133)))</formula>
    </cfRule>
  </conditionalFormatting>
  <conditionalFormatting sqref="BB141 BB145">
    <cfRule type="containsText" dxfId="18" priority="4" operator="containsText" text="xx">
      <formula>NOT(ISERROR(SEARCH("xx",BB141)))</formula>
    </cfRule>
  </conditionalFormatting>
  <conditionalFormatting sqref="AF1:AG1">
    <cfRule type="containsText" dxfId="17" priority="2" operator="containsText" text="xx">
      <formula>NOT(ISERROR(SEARCH("xx",AF1)))</formula>
    </cfRule>
  </conditionalFormatting>
  <conditionalFormatting sqref="AQ1:AR1">
    <cfRule type="containsText" dxfId="16" priority="1" operator="containsText" text="xx">
      <formula>NOT(ISERROR(SEARCH("xx",AQ1)))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7EB8-9ED2-4F8E-BA51-A3F9B28347AA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432</v>
      </c>
      <c r="B1" t="s">
        <v>439</v>
      </c>
      <c r="C1" t="s">
        <v>440</v>
      </c>
      <c r="D1" t="s">
        <v>286</v>
      </c>
      <c r="E1" t="s">
        <v>25</v>
      </c>
      <c r="F1" t="s">
        <v>328</v>
      </c>
      <c r="G1" t="s">
        <v>325</v>
      </c>
      <c r="H1" t="s">
        <v>326</v>
      </c>
      <c r="I1" t="s">
        <v>282</v>
      </c>
      <c r="J1" t="s">
        <v>283</v>
      </c>
      <c r="K1" t="s">
        <v>281</v>
      </c>
      <c r="L1" t="s">
        <v>280</v>
      </c>
      <c r="M1" t="s">
        <v>279</v>
      </c>
      <c r="N1" s="2" t="s">
        <v>26</v>
      </c>
      <c r="O1" s="2" t="s">
        <v>27</v>
      </c>
      <c r="P1" s="2" t="s">
        <v>28</v>
      </c>
      <c r="Q1" s="2" t="s">
        <v>288</v>
      </c>
      <c r="R1" s="2" t="s">
        <v>410</v>
      </c>
    </row>
    <row r="2" spans="1:18" x14ac:dyDescent="0.35">
      <c r="A2" t="str">
        <f>CONCATENATE(B2,"_",C2,"_",D2,"_",H2)</f>
        <v>L3_S1_N_m</v>
      </c>
      <c r="B2" t="s">
        <v>435</v>
      </c>
      <c r="C2" t="s">
        <v>424</v>
      </c>
      <c r="D2" t="s">
        <v>431</v>
      </c>
      <c r="E2" t="s">
        <v>335</v>
      </c>
      <c r="F2" t="str">
        <f t="shared" ref="F2:F7" si="0">CONCATENATE(N2,O2,P2)</f>
        <v>auf dem</v>
      </c>
      <c r="G2" t="s">
        <v>84</v>
      </c>
      <c r="H2" t="s">
        <v>332</v>
      </c>
      <c r="I2" t="s">
        <v>251</v>
      </c>
      <c r="J2" t="s">
        <v>261</v>
      </c>
      <c r="K2" t="s">
        <v>307</v>
      </c>
      <c r="L2" t="str">
        <f t="shared" ref="L2:L7" si="1">CONCATENATE(Q2,R2)</f>
        <v>Steinofen</v>
      </c>
      <c r="M2" t="s">
        <v>337</v>
      </c>
      <c r="N2" t="s">
        <v>33</v>
      </c>
      <c r="Q2" t="s">
        <v>336</v>
      </c>
    </row>
    <row r="3" spans="1:18" x14ac:dyDescent="0.35">
      <c r="A3" t="str">
        <f t="shared" ref="A3:A7" si="2">CONCATENATE(B3,"_",C3,"_",D3,"_",H3)</f>
        <v>L3_S2_N_f</v>
      </c>
      <c r="B3" t="s">
        <v>435</v>
      </c>
      <c r="C3" t="s">
        <v>425</v>
      </c>
      <c r="D3" t="s">
        <v>431</v>
      </c>
      <c r="E3" t="s">
        <v>7</v>
      </c>
      <c r="F3" t="str">
        <f t="shared" si="0"/>
        <v>auf das</v>
      </c>
      <c r="G3" t="s">
        <v>47</v>
      </c>
      <c r="H3" t="s">
        <v>331</v>
      </c>
      <c r="I3" t="s">
        <v>252</v>
      </c>
      <c r="J3" t="s">
        <v>259</v>
      </c>
      <c r="K3" t="s">
        <v>265</v>
      </c>
      <c r="L3" t="str">
        <f t="shared" si="1"/>
        <v>Anlage</v>
      </c>
      <c r="M3" t="s">
        <v>267</v>
      </c>
      <c r="O3" t="s">
        <v>46</v>
      </c>
      <c r="Q3" t="s">
        <v>266</v>
      </c>
    </row>
    <row r="4" spans="1:18" x14ac:dyDescent="0.35">
      <c r="A4" t="str">
        <f t="shared" si="2"/>
        <v>L3_S3_F_m</v>
      </c>
      <c r="B4" t="s">
        <v>435</v>
      </c>
      <c r="C4" t="s">
        <v>426</v>
      </c>
      <c r="D4" t="s">
        <v>423</v>
      </c>
      <c r="E4" t="s">
        <v>8</v>
      </c>
      <c r="F4" t="str">
        <f t="shared" si="0"/>
        <v>am</v>
      </c>
      <c r="G4" t="s">
        <v>56</v>
      </c>
      <c r="H4" t="s">
        <v>332</v>
      </c>
      <c r="I4" t="s">
        <v>257</v>
      </c>
      <c r="J4" t="s">
        <v>254</v>
      </c>
      <c r="K4" t="s">
        <v>277</v>
      </c>
      <c r="L4" t="str">
        <f t="shared" si="1"/>
        <v>Nachtzug</v>
      </c>
      <c r="M4" t="s">
        <v>270</v>
      </c>
      <c r="N4" t="s">
        <v>62</v>
      </c>
      <c r="Q4" t="s">
        <v>268</v>
      </c>
    </row>
    <row r="5" spans="1:18" x14ac:dyDescent="0.35">
      <c r="A5" t="str">
        <f t="shared" si="2"/>
        <v>L3_S4_F_f</v>
      </c>
      <c r="B5" t="s">
        <v>435</v>
      </c>
      <c r="C5" t="s">
        <v>427</v>
      </c>
      <c r="D5" t="s">
        <v>423</v>
      </c>
      <c r="E5" t="s">
        <v>8</v>
      </c>
      <c r="F5" t="str">
        <f t="shared" si="0"/>
        <v>von der</v>
      </c>
      <c r="G5" t="s">
        <v>241</v>
      </c>
      <c r="H5" t="s">
        <v>331</v>
      </c>
      <c r="I5" t="s">
        <v>252</v>
      </c>
      <c r="J5" t="s">
        <v>261</v>
      </c>
      <c r="K5" t="s">
        <v>376</v>
      </c>
      <c r="L5" t="str">
        <f t="shared" si="1"/>
        <v>Abend</v>
      </c>
      <c r="M5" t="s">
        <v>303</v>
      </c>
      <c r="P5" t="s">
        <v>44</v>
      </c>
      <c r="Q5" t="s">
        <v>377</v>
      </c>
    </row>
    <row r="6" spans="1:18" x14ac:dyDescent="0.35">
      <c r="A6" t="str">
        <f t="shared" si="2"/>
        <v>L3_S5_M_m</v>
      </c>
      <c r="B6" t="s">
        <v>435</v>
      </c>
      <c r="C6" t="s">
        <v>428</v>
      </c>
      <c r="D6" t="s">
        <v>430</v>
      </c>
      <c r="E6" t="s">
        <v>8</v>
      </c>
      <c r="F6" t="str">
        <f t="shared" si="0"/>
        <v>in der</v>
      </c>
      <c r="G6" t="s">
        <v>88</v>
      </c>
      <c r="H6" t="s">
        <v>332</v>
      </c>
      <c r="I6" t="s">
        <v>251</v>
      </c>
      <c r="J6" t="s">
        <v>256</v>
      </c>
      <c r="K6" t="s">
        <v>362</v>
      </c>
      <c r="L6" t="str">
        <f t="shared" si="1"/>
        <v>Haustürschlüssel</v>
      </c>
      <c r="M6" t="s">
        <v>258</v>
      </c>
      <c r="N6" t="s">
        <v>35</v>
      </c>
      <c r="Q6" t="s">
        <v>363</v>
      </c>
    </row>
    <row r="7" spans="1:18" x14ac:dyDescent="0.35">
      <c r="A7" t="str">
        <f t="shared" si="2"/>
        <v>L3_S6_M_f</v>
      </c>
      <c r="B7" t="s">
        <v>435</v>
      </c>
      <c r="C7" t="s">
        <v>429</v>
      </c>
      <c r="D7" t="s">
        <v>430</v>
      </c>
      <c r="E7" t="s">
        <v>9</v>
      </c>
      <c r="F7" t="str">
        <f t="shared" si="0"/>
        <v>von der</v>
      </c>
      <c r="G7" t="s">
        <v>58</v>
      </c>
      <c r="H7" t="s">
        <v>331</v>
      </c>
      <c r="I7" t="s">
        <v>251</v>
      </c>
      <c r="J7" t="s">
        <v>253</v>
      </c>
      <c r="K7" t="s">
        <v>289</v>
      </c>
      <c r="L7" t="str">
        <f t="shared" si="1"/>
        <v>Solo</v>
      </c>
      <c r="M7" t="s">
        <v>273</v>
      </c>
      <c r="P7" t="s">
        <v>44</v>
      </c>
      <c r="Q7" t="s">
        <v>272</v>
      </c>
    </row>
  </sheetData>
  <phoneticPr fontId="1" type="noConversion"/>
  <conditionalFormatting sqref="M2:M7 L1:M1 Q1:R1 I1:K2 Q2 J3:K3 I4:K7 Q3:R7">
    <cfRule type="containsText" dxfId="3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5F0E-8F95-465D-8B71-517084C8C7D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432</v>
      </c>
      <c r="B1" t="s">
        <v>439</v>
      </c>
      <c r="C1" t="s">
        <v>440</v>
      </c>
      <c r="D1" t="s">
        <v>286</v>
      </c>
      <c r="E1" t="s">
        <v>25</v>
      </c>
      <c r="F1" t="s">
        <v>328</v>
      </c>
      <c r="G1" t="s">
        <v>325</v>
      </c>
      <c r="H1" t="s">
        <v>326</v>
      </c>
      <c r="I1" t="s">
        <v>282</v>
      </c>
      <c r="J1" t="s">
        <v>283</v>
      </c>
      <c r="K1" t="s">
        <v>281</v>
      </c>
      <c r="L1" t="s">
        <v>280</v>
      </c>
      <c r="M1" t="s">
        <v>279</v>
      </c>
      <c r="N1" s="2" t="s">
        <v>26</v>
      </c>
      <c r="O1" s="2" t="s">
        <v>27</v>
      </c>
      <c r="P1" s="2" t="s">
        <v>28</v>
      </c>
      <c r="Q1" s="2" t="s">
        <v>288</v>
      </c>
      <c r="R1" s="2" t="s">
        <v>410</v>
      </c>
    </row>
    <row r="2" spans="1:18" x14ac:dyDescent="0.35">
      <c r="A2" t="str">
        <f>CONCATENATE(B2,"_",C2,"_",D2,"_",H2)</f>
        <v>L4_S1_N_f</v>
      </c>
      <c r="B2" t="s">
        <v>436</v>
      </c>
      <c r="C2" t="s">
        <v>424</v>
      </c>
      <c r="D2" t="s">
        <v>431</v>
      </c>
      <c r="E2" t="s">
        <v>335</v>
      </c>
      <c r="F2" t="str">
        <f t="shared" ref="F2:F7" si="0">CONCATENATE(N2,O2,P2)</f>
        <v>auf dem</v>
      </c>
      <c r="G2" t="s">
        <v>84</v>
      </c>
      <c r="H2" t="s">
        <v>331</v>
      </c>
      <c r="I2" t="s">
        <v>251</v>
      </c>
      <c r="J2" t="s">
        <v>261</v>
      </c>
      <c r="K2" t="s">
        <v>307</v>
      </c>
      <c r="L2" t="str">
        <f t="shared" ref="L2:L7" si="1">CONCATENATE(Q2,R2)</f>
        <v>Steinofen</v>
      </c>
      <c r="M2" t="s">
        <v>337</v>
      </c>
      <c r="N2" t="s">
        <v>33</v>
      </c>
      <c r="Q2" t="s">
        <v>336</v>
      </c>
    </row>
    <row r="3" spans="1:18" x14ac:dyDescent="0.35">
      <c r="A3" t="str">
        <f t="shared" ref="A3:A7" si="2">CONCATENATE(B3,"_",C3,"_",D3,"_",H3)</f>
        <v>L4_S2_N_m</v>
      </c>
      <c r="B3" t="s">
        <v>436</v>
      </c>
      <c r="C3" t="s">
        <v>425</v>
      </c>
      <c r="D3" t="s">
        <v>431</v>
      </c>
      <c r="E3" t="s">
        <v>7</v>
      </c>
      <c r="F3" t="str">
        <f t="shared" si="0"/>
        <v>auf das</v>
      </c>
      <c r="G3" t="s">
        <v>47</v>
      </c>
      <c r="H3" t="s">
        <v>332</v>
      </c>
      <c r="I3" t="s">
        <v>252</v>
      </c>
      <c r="J3" t="s">
        <v>259</v>
      </c>
      <c r="K3" t="s">
        <v>265</v>
      </c>
      <c r="L3" t="str">
        <f t="shared" si="1"/>
        <v>Anlage</v>
      </c>
      <c r="M3" t="s">
        <v>267</v>
      </c>
      <c r="O3" t="s">
        <v>46</v>
      </c>
      <c r="Q3" t="s">
        <v>266</v>
      </c>
    </row>
    <row r="4" spans="1:18" x14ac:dyDescent="0.35">
      <c r="A4" t="str">
        <f t="shared" si="2"/>
        <v>L4_S3_F_f</v>
      </c>
      <c r="B4" t="s">
        <v>436</v>
      </c>
      <c r="C4" t="s">
        <v>426</v>
      </c>
      <c r="D4" t="s">
        <v>423</v>
      </c>
      <c r="E4" t="s">
        <v>8</v>
      </c>
      <c r="F4" t="str">
        <f t="shared" si="0"/>
        <v>am</v>
      </c>
      <c r="G4" t="s">
        <v>56</v>
      </c>
      <c r="H4" t="s">
        <v>331</v>
      </c>
      <c r="I4" t="s">
        <v>257</v>
      </c>
      <c r="J4" t="s">
        <v>254</v>
      </c>
      <c r="K4" t="s">
        <v>277</v>
      </c>
      <c r="L4" t="str">
        <f t="shared" si="1"/>
        <v>Nachtzug</v>
      </c>
      <c r="M4" t="s">
        <v>270</v>
      </c>
      <c r="N4" t="s">
        <v>62</v>
      </c>
      <c r="Q4" t="s">
        <v>268</v>
      </c>
    </row>
    <row r="5" spans="1:18" x14ac:dyDescent="0.35">
      <c r="A5" t="str">
        <f t="shared" si="2"/>
        <v>L4_S4_F_m</v>
      </c>
      <c r="B5" t="s">
        <v>436</v>
      </c>
      <c r="C5" t="s">
        <v>427</v>
      </c>
      <c r="D5" t="s">
        <v>423</v>
      </c>
      <c r="E5" t="s">
        <v>8</v>
      </c>
      <c r="F5" t="str">
        <f t="shared" si="0"/>
        <v>von der</v>
      </c>
      <c r="G5" t="s">
        <v>241</v>
      </c>
      <c r="H5" t="s">
        <v>332</v>
      </c>
      <c r="I5" t="s">
        <v>252</v>
      </c>
      <c r="J5" t="s">
        <v>261</v>
      </c>
      <c r="K5" t="s">
        <v>376</v>
      </c>
      <c r="L5" t="str">
        <f t="shared" si="1"/>
        <v>Abend</v>
      </c>
      <c r="M5" t="s">
        <v>303</v>
      </c>
      <c r="P5" t="s">
        <v>44</v>
      </c>
      <c r="Q5" t="s">
        <v>377</v>
      </c>
    </row>
    <row r="6" spans="1:18" x14ac:dyDescent="0.35">
      <c r="A6" t="str">
        <f t="shared" si="2"/>
        <v>L4_S5_M_f</v>
      </c>
      <c r="B6" t="s">
        <v>436</v>
      </c>
      <c r="C6" t="s">
        <v>428</v>
      </c>
      <c r="D6" t="s">
        <v>430</v>
      </c>
      <c r="E6" t="s">
        <v>8</v>
      </c>
      <c r="F6" t="str">
        <f t="shared" si="0"/>
        <v>in der</v>
      </c>
      <c r="G6" t="s">
        <v>88</v>
      </c>
      <c r="H6" t="s">
        <v>331</v>
      </c>
      <c r="I6" t="s">
        <v>251</v>
      </c>
      <c r="J6" t="s">
        <v>256</v>
      </c>
      <c r="K6" t="s">
        <v>362</v>
      </c>
      <c r="L6" t="str">
        <f t="shared" si="1"/>
        <v>Haustürschlüssel</v>
      </c>
      <c r="M6" t="s">
        <v>258</v>
      </c>
      <c r="N6" t="s">
        <v>35</v>
      </c>
      <c r="Q6" t="s">
        <v>363</v>
      </c>
    </row>
    <row r="7" spans="1:18" x14ac:dyDescent="0.35">
      <c r="A7" t="str">
        <f t="shared" si="2"/>
        <v>L4_S6_M_m</v>
      </c>
      <c r="B7" t="s">
        <v>436</v>
      </c>
      <c r="C7" t="s">
        <v>429</v>
      </c>
      <c r="D7" t="s">
        <v>430</v>
      </c>
      <c r="E7" t="s">
        <v>9</v>
      </c>
      <c r="F7" t="str">
        <f t="shared" si="0"/>
        <v>von der</v>
      </c>
      <c r="G7" t="s">
        <v>58</v>
      </c>
      <c r="H7" t="s">
        <v>332</v>
      </c>
      <c r="I7" t="s">
        <v>251</v>
      </c>
      <c r="J7" t="s">
        <v>253</v>
      </c>
      <c r="K7" t="s">
        <v>289</v>
      </c>
      <c r="L7" t="str">
        <f t="shared" si="1"/>
        <v>Solo</v>
      </c>
      <c r="M7" t="s">
        <v>273</v>
      </c>
      <c r="P7" t="s">
        <v>44</v>
      </c>
      <c r="Q7" t="s">
        <v>272</v>
      </c>
    </row>
  </sheetData>
  <phoneticPr fontId="1" type="noConversion"/>
  <conditionalFormatting sqref="M2:M11 L1:M1 Q1:R1 I1:K2 Q2 J3:K3 I4:K11 Q3:R11">
    <cfRule type="containsText" dxfId="2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1050-AA07-4936-9946-3D24B3FF5AB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432</v>
      </c>
      <c r="B1" t="s">
        <v>439</v>
      </c>
      <c r="C1" t="s">
        <v>440</v>
      </c>
      <c r="D1" t="s">
        <v>286</v>
      </c>
      <c r="E1" t="s">
        <v>25</v>
      </c>
      <c r="F1" t="s">
        <v>328</v>
      </c>
      <c r="G1" t="s">
        <v>325</v>
      </c>
      <c r="H1" t="s">
        <v>326</v>
      </c>
      <c r="I1" t="s">
        <v>282</v>
      </c>
      <c r="J1" t="s">
        <v>283</v>
      </c>
      <c r="K1" t="s">
        <v>281</v>
      </c>
      <c r="L1" t="s">
        <v>280</v>
      </c>
      <c r="M1" t="s">
        <v>279</v>
      </c>
      <c r="N1" s="2" t="s">
        <v>26</v>
      </c>
      <c r="O1" s="2" t="s">
        <v>27</v>
      </c>
      <c r="P1" s="2" t="s">
        <v>28</v>
      </c>
      <c r="Q1" s="2" t="s">
        <v>288</v>
      </c>
      <c r="R1" s="2" t="s">
        <v>410</v>
      </c>
    </row>
    <row r="2" spans="1:18" x14ac:dyDescent="0.35">
      <c r="A2" t="str">
        <f>CONCATENATE(B2,"_",C2,"_",D4,"_",H2)</f>
        <v>L5_S1_M_m</v>
      </c>
      <c r="B2" t="s">
        <v>437</v>
      </c>
      <c r="C2" t="s">
        <v>424</v>
      </c>
      <c r="D2" t="s">
        <v>423</v>
      </c>
      <c r="E2" t="s">
        <v>335</v>
      </c>
      <c r="F2" t="str">
        <f t="shared" ref="F2:F7" si="0">CONCATENATE(N2,O2,P2)</f>
        <v>auf dem</v>
      </c>
      <c r="G2" t="s">
        <v>84</v>
      </c>
      <c r="H2" t="s">
        <v>332</v>
      </c>
      <c r="I2" t="s">
        <v>251</v>
      </c>
      <c r="J2" t="s">
        <v>261</v>
      </c>
      <c r="K2" t="s">
        <v>307</v>
      </c>
      <c r="L2" t="str">
        <f t="shared" ref="L2:L7" si="1">CONCATENATE(Q2,R2)</f>
        <v>Steinofen</v>
      </c>
      <c r="M2" t="s">
        <v>337</v>
      </c>
      <c r="N2" t="s">
        <v>33</v>
      </c>
      <c r="Q2" t="s">
        <v>336</v>
      </c>
    </row>
    <row r="3" spans="1:18" x14ac:dyDescent="0.35">
      <c r="A3" t="str">
        <f>CONCATENATE(B3,"_",C3,"_",D5,"_",H3)</f>
        <v>L5_S2_M_f</v>
      </c>
      <c r="B3" t="s">
        <v>437</v>
      </c>
      <c r="C3" t="s">
        <v>425</v>
      </c>
      <c r="D3" t="s">
        <v>423</v>
      </c>
      <c r="E3" t="s">
        <v>7</v>
      </c>
      <c r="F3" t="str">
        <f t="shared" si="0"/>
        <v>auf das</v>
      </c>
      <c r="G3" t="s">
        <v>47</v>
      </c>
      <c r="H3" t="s">
        <v>331</v>
      </c>
      <c r="I3" t="s">
        <v>252</v>
      </c>
      <c r="J3" t="s">
        <v>259</v>
      </c>
      <c r="K3" t="s">
        <v>265</v>
      </c>
      <c r="L3" t="str">
        <f t="shared" si="1"/>
        <v>Anlage</v>
      </c>
      <c r="M3" t="s">
        <v>267</v>
      </c>
      <c r="O3" t="s">
        <v>46</v>
      </c>
      <c r="Q3" t="s">
        <v>266</v>
      </c>
    </row>
    <row r="4" spans="1:18" x14ac:dyDescent="0.35">
      <c r="A4" t="str">
        <f>CONCATENATE(B4,"_",C4,"_",D6,"_",H4)</f>
        <v>L5_S3_N_m</v>
      </c>
      <c r="B4" t="s">
        <v>437</v>
      </c>
      <c r="C4" t="s">
        <v>426</v>
      </c>
      <c r="D4" t="s">
        <v>430</v>
      </c>
      <c r="E4" t="s">
        <v>8</v>
      </c>
      <c r="F4" t="str">
        <f t="shared" si="0"/>
        <v>am</v>
      </c>
      <c r="G4" t="s">
        <v>56</v>
      </c>
      <c r="H4" t="s">
        <v>332</v>
      </c>
      <c r="I4" t="s">
        <v>257</v>
      </c>
      <c r="J4" t="s">
        <v>254</v>
      </c>
      <c r="K4" t="s">
        <v>277</v>
      </c>
      <c r="L4" t="str">
        <f t="shared" si="1"/>
        <v>Nachtzug</v>
      </c>
      <c r="M4" t="s">
        <v>270</v>
      </c>
      <c r="N4" t="s">
        <v>62</v>
      </c>
      <c r="Q4" t="s">
        <v>268</v>
      </c>
    </row>
    <row r="5" spans="1:18" x14ac:dyDescent="0.35">
      <c r="A5" t="str">
        <f>CONCATENATE(B5,"_",C5,"_",D7,"_",H5)</f>
        <v>L5_S4_N_f</v>
      </c>
      <c r="B5" t="s">
        <v>437</v>
      </c>
      <c r="C5" t="s">
        <v>427</v>
      </c>
      <c r="D5" t="s">
        <v>430</v>
      </c>
      <c r="E5" t="s">
        <v>8</v>
      </c>
      <c r="F5" t="str">
        <f t="shared" si="0"/>
        <v>von der</v>
      </c>
      <c r="G5" t="s">
        <v>241</v>
      </c>
      <c r="H5" t="s">
        <v>331</v>
      </c>
      <c r="I5" t="s">
        <v>252</v>
      </c>
      <c r="J5" t="s">
        <v>261</v>
      </c>
      <c r="K5" t="s">
        <v>376</v>
      </c>
      <c r="L5" t="str">
        <f t="shared" si="1"/>
        <v>Abend</v>
      </c>
      <c r="M5" t="s">
        <v>303</v>
      </c>
      <c r="P5" t="s">
        <v>44</v>
      </c>
      <c r="Q5" t="s">
        <v>377</v>
      </c>
    </row>
    <row r="6" spans="1:18" x14ac:dyDescent="0.35">
      <c r="A6" t="str">
        <f>CONCATENATE(B6,"_",C6,"_",D2,"_",H6)</f>
        <v>L5_S5_F_m</v>
      </c>
      <c r="B6" t="s">
        <v>437</v>
      </c>
      <c r="C6" t="s">
        <v>428</v>
      </c>
      <c r="D6" t="s">
        <v>431</v>
      </c>
      <c r="E6" t="s">
        <v>8</v>
      </c>
      <c r="F6" t="str">
        <f t="shared" si="0"/>
        <v>in der</v>
      </c>
      <c r="G6" t="s">
        <v>88</v>
      </c>
      <c r="H6" t="s">
        <v>332</v>
      </c>
      <c r="I6" t="s">
        <v>251</v>
      </c>
      <c r="J6" t="s">
        <v>256</v>
      </c>
      <c r="K6" t="s">
        <v>362</v>
      </c>
      <c r="L6" t="str">
        <f t="shared" si="1"/>
        <v>Haustürschlüssel</v>
      </c>
      <c r="M6" t="s">
        <v>258</v>
      </c>
      <c r="N6" t="s">
        <v>35</v>
      </c>
      <c r="Q6" t="s">
        <v>363</v>
      </c>
    </row>
    <row r="7" spans="1:18" x14ac:dyDescent="0.35">
      <c r="A7" t="str">
        <f>CONCATENATE(B7,"_",C7,"_",D3,"_",H7)</f>
        <v>L5_S6_F_f</v>
      </c>
      <c r="B7" t="s">
        <v>437</v>
      </c>
      <c r="C7" t="s">
        <v>429</v>
      </c>
      <c r="D7" t="s">
        <v>431</v>
      </c>
      <c r="E7" t="s">
        <v>9</v>
      </c>
      <c r="F7" t="str">
        <f t="shared" si="0"/>
        <v>von der</v>
      </c>
      <c r="G7" t="s">
        <v>58</v>
      </c>
      <c r="H7" t="s">
        <v>331</v>
      </c>
      <c r="I7" t="s">
        <v>251</v>
      </c>
      <c r="J7" t="s">
        <v>253</v>
      </c>
      <c r="K7" t="s">
        <v>289</v>
      </c>
      <c r="L7" t="str">
        <f t="shared" si="1"/>
        <v>Solo</v>
      </c>
      <c r="M7" t="s">
        <v>273</v>
      </c>
      <c r="P7" t="s">
        <v>44</v>
      </c>
      <c r="Q7" t="s">
        <v>272</v>
      </c>
    </row>
  </sheetData>
  <phoneticPr fontId="1" type="noConversion"/>
  <conditionalFormatting sqref="M2:M7 L1:M1 Q1:R1 I1:K2 Q2 J3:K3 I4:K7 Q3:R7">
    <cfRule type="containsText" dxfId="1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2C80-68D0-4F8A-84FD-239F56B5F96F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432</v>
      </c>
      <c r="B1" t="s">
        <v>439</v>
      </c>
      <c r="C1" t="s">
        <v>440</v>
      </c>
      <c r="D1" t="s">
        <v>286</v>
      </c>
      <c r="E1" t="s">
        <v>25</v>
      </c>
      <c r="F1" t="s">
        <v>328</v>
      </c>
      <c r="G1" t="s">
        <v>325</v>
      </c>
      <c r="H1" t="s">
        <v>326</v>
      </c>
      <c r="I1" t="s">
        <v>282</v>
      </c>
      <c r="J1" t="s">
        <v>283</v>
      </c>
      <c r="K1" t="s">
        <v>281</v>
      </c>
      <c r="L1" t="s">
        <v>280</v>
      </c>
      <c r="M1" t="s">
        <v>279</v>
      </c>
      <c r="N1" s="2" t="s">
        <v>26</v>
      </c>
      <c r="O1" s="2" t="s">
        <v>27</v>
      </c>
      <c r="P1" s="2" t="s">
        <v>28</v>
      </c>
      <c r="Q1" s="2" t="s">
        <v>288</v>
      </c>
      <c r="R1" s="2" t="s">
        <v>410</v>
      </c>
    </row>
    <row r="2" spans="1:18" x14ac:dyDescent="0.35">
      <c r="A2" t="str">
        <f>CONCATENATE(B2,"_",C2,"_",D4,"_",H2)</f>
        <v>L6_S1_M_f</v>
      </c>
      <c r="B2" t="s">
        <v>438</v>
      </c>
      <c r="C2" t="s">
        <v>424</v>
      </c>
      <c r="D2" t="s">
        <v>423</v>
      </c>
      <c r="E2" t="s">
        <v>335</v>
      </c>
      <c r="F2" t="str">
        <f t="shared" ref="F2:F7" si="0">CONCATENATE(N2,O2,P2)</f>
        <v>auf dem</v>
      </c>
      <c r="G2" t="s">
        <v>84</v>
      </c>
      <c r="H2" t="s">
        <v>331</v>
      </c>
      <c r="I2" t="s">
        <v>251</v>
      </c>
      <c r="J2" t="s">
        <v>261</v>
      </c>
      <c r="K2" t="s">
        <v>307</v>
      </c>
      <c r="L2" t="str">
        <f t="shared" ref="L2:L7" si="1">CONCATENATE(Q2,R2)</f>
        <v>Steinofen</v>
      </c>
      <c r="M2" t="s">
        <v>337</v>
      </c>
      <c r="N2" t="s">
        <v>33</v>
      </c>
      <c r="Q2" t="s">
        <v>336</v>
      </c>
    </row>
    <row r="3" spans="1:18" x14ac:dyDescent="0.35">
      <c r="A3" t="str">
        <f>CONCATENATE(B3,"_",C3,"_",D5,"_",H3)</f>
        <v>L6_S2_M_m</v>
      </c>
      <c r="B3" t="s">
        <v>438</v>
      </c>
      <c r="C3" t="s">
        <v>425</v>
      </c>
      <c r="D3" t="s">
        <v>423</v>
      </c>
      <c r="E3" t="s">
        <v>7</v>
      </c>
      <c r="F3" t="str">
        <f t="shared" si="0"/>
        <v>auf das</v>
      </c>
      <c r="G3" t="s">
        <v>47</v>
      </c>
      <c r="H3" t="s">
        <v>332</v>
      </c>
      <c r="I3" t="s">
        <v>252</v>
      </c>
      <c r="J3" t="s">
        <v>259</v>
      </c>
      <c r="K3" t="s">
        <v>265</v>
      </c>
      <c r="L3" t="str">
        <f t="shared" si="1"/>
        <v>Anlage</v>
      </c>
      <c r="M3" t="s">
        <v>267</v>
      </c>
      <c r="O3" t="s">
        <v>46</v>
      </c>
      <c r="Q3" t="s">
        <v>266</v>
      </c>
    </row>
    <row r="4" spans="1:18" x14ac:dyDescent="0.35">
      <c r="A4" t="str">
        <f>CONCATENATE(B4,"_",C4,"_",D6,"_",H4)</f>
        <v>L6_S3_N_f</v>
      </c>
      <c r="B4" t="s">
        <v>438</v>
      </c>
      <c r="C4" t="s">
        <v>426</v>
      </c>
      <c r="D4" t="s">
        <v>430</v>
      </c>
      <c r="E4" t="s">
        <v>8</v>
      </c>
      <c r="F4" t="str">
        <f t="shared" si="0"/>
        <v>am</v>
      </c>
      <c r="G4" t="s">
        <v>56</v>
      </c>
      <c r="H4" t="s">
        <v>331</v>
      </c>
      <c r="I4" t="s">
        <v>257</v>
      </c>
      <c r="J4" t="s">
        <v>254</v>
      </c>
      <c r="K4" t="s">
        <v>277</v>
      </c>
      <c r="L4" t="str">
        <f t="shared" si="1"/>
        <v>Nachtzug</v>
      </c>
      <c r="M4" t="s">
        <v>270</v>
      </c>
      <c r="N4" t="s">
        <v>62</v>
      </c>
      <c r="Q4" t="s">
        <v>268</v>
      </c>
    </row>
    <row r="5" spans="1:18" x14ac:dyDescent="0.35">
      <c r="A5" t="str">
        <f>CONCATENATE(B5,"_",C5,"_",D7,"_",H5)</f>
        <v>L6_S4_N_m</v>
      </c>
      <c r="B5" t="s">
        <v>438</v>
      </c>
      <c r="C5" t="s">
        <v>427</v>
      </c>
      <c r="D5" t="s">
        <v>430</v>
      </c>
      <c r="E5" t="s">
        <v>8</v>
      </c>
      <c r="F5" t="str">
        <f t="shared" si="0"/>
        <v>von der</v>
      </c>
      <c r="G5" t="s">
        <v>241</v>
      </c>
      <c r="H5" t="s">
        <v>332</v>
      </c>
      <c r="I5" t="s">
        <v>252</v>
      </c>
      <c r="J5" t="s">
        <v>261</v>
      </c>
      <c r="K5" t="s">
        <v>376</v>
      </c>
      <c r="L5" t="str">
        <f t="shared" si="1"/>
        <v>Abend</v>
      </c>
      <c r="M5" t="s">
        <v>303</v>
      </c>
      <c r="P5" t="s">
        <v>44</v>
      </c>
      <c r="Q5" t="s">
        <v>377</v>
      </c>
    </row>
    <row r="6" spans="1:18" x14ac:dyDescent="0.35">
      <c r="A6" t="str">
        <f>CONCATENATE(B6,"_",C6,"_",D2,"_",H6)</f>
        <v>L6_S5_F_f</v>
      </c>
      <c r="B6" t="s">
        <v>438</v>
      </c>
      <c r="C6" t="s">
        <v>428</v>
      </c>
      <c r="D6" t="s">
        <v>431</v>
      </c>
      <c r="E6" t="s">
        <v>8</v>
      </c>
      <c r="F6" t="str">
        <f t="shared" si="0"/>
        <v>in der</v>
      </c>
      <c r="G6" t="s">
        <v>88</v>
      </c>
      <c r="H6" t="s">
        <v>331</v>
      </c>
      <c r="I6" t="s">
        <v>251</v>
      </c>
      <c r="J6" t="s">
        <v>256</v>
      </c>
      <c r="K6" t="s">
        <v>362</v>
      </c>
      <c r="L6" t="str">
        <f t="shared" si="1"/>
        <v>Haustürschlüssel</v>
      </c>
      <c r="M6" t="s">
        <v>258</v>
      </c>
      <c r="N6" t="s">
        <v>35</v>
      </c>
      <c r="Q6" t="s">
        <v>363</v>
      </c>
    </row>
    <row r="7" spans="1:18" x14ac:dyDescent="0.35">
      <c r="A7" t="str">
        <f>CONCATENATE(B7,"_",C7,"_",D3,"_",H7)</f>
        <v>L6_S6_F_m</v>
      </c>
      <c r="B7" t="s">
        <v>438</v>
      </c>
      <c r="C7" t="s">
        <v>429</v>
      </c>
      <c r="D7" t="s">
        <v>431</v>
      </c>
      <c r="E7" t="s">
        <v>9</v>
      </c>
      <c r="F7" t="str">
        <f t="shared" si="0"/>
        <v>von der</v>
      </c>
      <c r="G7" t="s">
        <v>58</v>
      </c>
      <c r="H7" t="s">
        <v>332</v>
      </c>
      <c r="I7" t="s">
        <v>251</v>
      </c>
      <c r="J7" t="s">
        <v>253</v>
      </c>
      <c r="K7" t="s">
        <v>289</v>
      </c>
      <c r="L7" t="str">
        <f t="shared" si="1"/>
        <v>Solo</v>
      </c>
      <c r="M7" t="s">
        <v>273</v>
      </c>
      <c r="P7" t="s">
        <v>44</v>
      </c>
      <c r="Q7" t="s">
        <v>272</v>
      </c>
    </row>
  </sheetData>
  <phoneticPr fontId="1" type="noConversion"/>
  <conditionalFormatting sqref="M2:M11 L1:M1 Q1:R1 I1:K2 Q2 J3:K3 I4:K11 Q3:R11">
    <cfRule type="containsText" dxfId="0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9B30-2B09-4760-95FE-785EE3F6C69A}">
  <dimension ref="A1:O16"/>
  <sheetViews>
    <sheetView workbookViewId="0">
      <selection activeCell="L24" sqref="L24"/>
    </sheetView>
  </sheetViews>
  <sheetFormatPr baseColWidth="10" defaultRowHeight="14.5" x14ac:dyDescent="0.35"/>
  <cols>
    <col min="1" max="2" width="4.1796875" bestFit="1" customWidth="1"/>
    <col min="3" max="3" width="3.1796875" bestFit="1" customWidth="1"/>
    <col min="4" max="4" width="3.7265625" bestFit="1" customWidth="1"/>
    <col min="5" max="5" width="2.7265625" bestFit="1" customWidth="1"/>
    <col min="6" max="6" width="3.36328125" bestFit="1" customWidth="1"/>
    <col min="7" max="7" width="2.36328125" bestFit="1" customWidth="1"/>
    <col min="9" max="9" width="4.1796875" bestFit="1" customWidth="1"/>
  </cols>
  <sheetData>
    <row r="1" spans="1:15" x14ac:dyDescent="0.35"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J1" t="s">
        <v>477</v>
      </c>
      <c r="K1" t="s">
        <v>478</v>
      </c>
      <c r="L1" t="s">
        <v>479</v>
      </c>
      <c r="M1" t="s">
        <v>480</v>
      </c>
      <c r="N1" t="s">
        <v>481</v>
      </c>
      <c r="O1" t="s">
        <v>482</v>
      </c>
    </row>
    <row r="2" spans="1:15" x14ac:dyDescent="0.35">
      <c r="A2" t="s">
        <v>477</v>
      </c>
      <c r="B2" t="s">
        <v>418</v>
      </c>
      <c r="C2" t="s">
        <v>419</v>
      </c>
      <c r="D2" t="s">
        <v>420</v>
      </c>
      <c r="E2" t="s">
        <v>421</v>
      </c>
      <c r="F2" t="s">
        <v>422</v>
      </c>
      <c r="G2" t="s">
        <v>423</v>
      </c>
      <c r="I2" t="s">
        <v>477</v>
      </c>
      <c r="J2" t="s">
        <v>441</v>
      </c>
      <c r="K2" t="s">
        <v>447</v>
      </c>
      <c r="L2" t="s">
        <v>459</v>
      </c>
      <c r="M2" t="s">
        <v>453</v>
      </c>
      <c r="N2" t="s">
        <v>465</v>
      </c>
      <c r="O2" t="s">
        <v>471</v>
      </c>
    </row>
    <row r="3" spans="1:15" x14ac:dyDescent="0.35">
      <c r="A3" t="s">
        <v>478</v>
      </c>
      <c r="B3" t="s">
        <v>419</v>
      </c>
      <c r="C3" t="s">
        <v>420</v>
      </c>
      <c r="D3" t="s">
        <v>421</v>
      </c>
      <c r="E3" t="s">
        <v>422</v>
      </c>
      <c r="F3" t="s">
        <v>423</v>
      </c>
      <c r="G3" t="s">
        <v>418</v>
      </c>
      <c r="I3" t="s">
        <v>478</v>
      </c>
      <c r="J3" t="s">
        <v>442</v>
      </c>
      <c r="K3" t="s">
        <v>448</v>
      </c>
      <c r="L3" t="s">
        <v>460</v>
      </c>
      <c r="M3" t="s">
        <v>454</v>
      </c>
      <c r="N3" t="s">
        <v>466</v>
      </c>
      <c r="O3" t="s">
        <v>472</v>
      </c>
    </row>
    <row r="4" spans="1:15" x14ac:dyDescent="0.35">
      <c r="A4" t="s">
        <v>479</v>
      </c>
      <c r="B4" t="s">
        <v>420</v>
      </c>
      <c r="C4" t="s">
        <v>421</v>
      </c>
      <c r="D4" t="s">
        <v>422</v>
      </c>
      <c r="E4" t="s">
        <v>423</v>
      </c>
      <c r="F4" t="s">
        <v>418</v>
      </c>
      <c r="G4" t="s">
        <v>419</v>
      </c>
      <c r="I4" t="s">
        <v>479</v>
      </c>
      <c r="J4" t="s">
        <v>443</v>
      </c>
      <c r="K4" t="s">
        <v>449</v>
      </c>
      <c r="L4" t="s">
        <v>461</v>
      </c>
      <c r="M4" t="s">
        <v>455</v>
      </c>
      <c r="N4" t="s">
        <v>467</v>
      </c>
      <c r="O4" t="s">
        <v>473</v>
      </c>
    </row>
    <row r="5" spans="1:15" x14ac:dyDescent="0.35">
      <c r="A5" t="s">
        <v>480</v>
      </c>
      <c r="B5" t="s">
        <v>421</v>
      </c>
      <c r="C5" t="s">
        <v>422</v>
      </c>
      <c r="D5" t="s">
        <v>423</v>
      </c>
      <c r="E5" t="s">
        <v>418</v>
      </c>
      <c r="F5" t="s">
        <v>419</v>
      </c>
      <c r="G5" t="s">
        <v>420</v>
      </c>
      <c r="I5" t="s">
        <v>480</v>
      </c>
      <c r="J5" t="s">
        <v>444</v>
      </c>
      <c r="K5" t="s">
        <v>450</v>
      </c>
      <c r="L5" t="s">
        <v>462</v>
      </c>
      <c r="M5" t="s">
        <v>456</v>
      </c>
      <c r="N5" t="s">
        <v>468</v>
      </c>
      <c r="O5" t="s">
        <v>474</v>
      </c>
    </row>
    <row r="6" spans="1:15" x14ac:dyDescent="0.35">
      <c r="A6" t="s">
        <v>481</v>
      </c>
      <c r="B6" t="s">
        <v>422</v>
      </c>
      <c r="C6" t="s">
        <v>423</v>
      </c>
      <c r="D6" t="s">
        <v>418</v>
      </c>
      <c r="E6" t="s">
        <v>419</v>
      </c>
      <c r="F6" t="s">
        <v>420</v>
      </c>
      <c r="G6" t="s">
        <v>421</v>
      </c>
      <c r="I6" t="s">
        <v>481</v>
      </c>
      <c r="J6" t="s">
        <v>445</v>
      </c>
      <c r="K6" t="s">
        <v>451</v>
      </c>
      <c r="L6" t="s">
        <v>463</v>
      </c>
      <c r="M6" t="s">
        <v>457</v>
      </c>
      <c r="N6" t="s">
        <v>469</v>
      </c>
      <c r="O6" t="s">
        <v>475</v>
      </c>
    </row>
    <row r="7" spans="1:15" x14ac:dyDescent="0.35">
      <c r="A7" t="s">
        <v>482</v>
      </c>
      <c r="B7" t="s">
        <v>423</v>
      </c>
      <c r="C7" t="s">
        <v>418</v>
      </c>
      <c r="D7" t="s">
        <v>419</v>
      </c>
      <c r="E7" t="s">
        <v>420</v>
      </c>
      <c r="F7" t="s">
        <v>421</v>
      </c>
      <c r="G7" t="s">
        <v>422</v>
      </c>
      <c r="I7" t="s">
        <v>482</v>
      </c>
      <c r="J7" t="s">
        <v>446</v>
      </c>
      <c r="K7" t="s">
        <v>452</v>
      </c>
      <c r="L7" t="s">
        <v>464</v>
      </c>
      <c r="M7" t="s">
        <v>458</v>
      </c>
      <c r="N7" t="s">
        <v>470</v>
      </c>
      <c r="O7" t="s">
        <v>476</v>
      </c>
    </row>
    <row r="10" spans="1:15" x14ac:dyDescent="0.35">
      <c r="B10" t="s">
        <v>412</v>
      </c>
      <c r="C10" t="s">
        <v>413</v>
      </c>
      <c r="D10" t="s">
        <v>414</v>
      </c>
      <c r="E10" t="s">
        <v>415</v>
      </c>
      <c r="F10" t="s">
        <v>416</v>
      </c>
      <c r="G10" t="s">
        <v>417</v>
      </c>
    </row>
    <row r="11" spans="1:15" x14ac:dyDescent="0.35">
      <c r="A11" t="s">
        <v>412</v>
      </c>
      <c r="B11" t="s">
        <v>422</v>
      </c>
      <c r="C11" t="s">
        <v>419</v>
      </c>
      <c r="D11" t="s">
        <v>423</v>
      </c>
      <c r="E11" t="s">
        <v>418</v>
      </c>
      <c r="F11" t="s">
        <v>420</v>
      </c>
      <c r="G11" t="s">
        <v>421</v>
      </c>
    </row>
    <row r="12" spans="1:15" x14ac:dyDescent="0.35">
      <c r="A12" t="s">
        <v>413</v>
      </c>
      <c r="B12" t="s">
        <v>419</v>
      </c>
      <c r="C12" t="s">
        <v>420</v>
      </c>
      <c r="D12" t="s">
        <v>421</v>
      </c>
      <c r="E12" t="s">
        <v>422</v>
      </c>
      <c r="F12" t="s">
        <v>423</v>
      </c>
      <c r="G12" t="s">
        <v>418</v>
      </c>
    </row>
    <row r="13" spans="1:15" x14ac:dyDescent="0.35">
      <c r="A13" t="s">
        <v>414</v>
      </c>
      <c r="B13" t="s">
        <v>418</v>
      </c>
      <c r="C13" t="s">
        <v>422</v>
      </c>
      <c r="D13" t="s">
        <v>420</v>
      </c>
      <c r="E13" t="s">
        <v>419</v>
      </c>
      <c r="F13" t="s">
        <v>421</v>
      </c>
      <c r="G13" t="s">
        <v>417</v>
      </c>
    </row>
    <row r="14" spans="1:15" x14ac:dyDescent="0.35">
      <c r="A14" t="s">
        <v>415</v>
      </c>
      <c r="B14" t="s">
        <v>423</v>
      </c>
      <c r="C14" t="s">
        <v>421</v>
      </c>
      <c r="D14" t="s">
        <v>422</v>
      </c>
      <c r="E14" t="s">
        <v>420</v>
      </c>
      <c r="F14" t="s">
        <v>418</v>
      </c>
      <c r="G14" t="s">
        <v>419</v>
      </c>
    </row>
    <row r="15" spans="1:15" x14ac:dyDescent="0.35">
      <c r="A15" t="s">
        <v>416</v>
      </c>
      <c r="B15" t="s">
        <v>421</v>
      </c>
      <c r="C15" t="s">
        <v>418</v>
      </c>
      <c r="D15" t="s">
        <v>419</v>
      </c>
      <c r="E15" t="s">
        <v>423</v>
      </c>
      <c r="F15" t="s">
        <v>422</v>
      </c>
      <c r="G15" t="s">
        <v>420</v>
      </c>
    </row>
    <row r="16" spans="1:15" x14ac:dyDescent="0.35">
      <c r="A16" t="s">
        <v>417</v>
      </c>
      <c r="B16" t="s">
        <v>420</v>
      </c>
      <c r="C16" t="s">
        <v>423</v>
      </c>
      <c r="D16" t="s">
        <v>418</v>
      </c>
      <c r="E16" t="s">
        <v>421</v>
      </c>
      <c r="F16" t="s">
        <v>419</v>
      </c>
      <c r="G16" t="s">
        <v>422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3FA7-D80F-43AF-A485-D84D730E3232}">
  <dimension ref="A1:J144"/>
  <sheetViews>
    <sheetView workbookViewId="0">
      <selection sqref="A1:J144"/>
    </sheetView>
  </sheetViews>
  <sheetFormatPr baseColWidth="10" defaultRowHeight="14.5" x14ac:dyDescent="0.35"/>
  <sheetData>
    <row r="1" spans="1:10" x14ac:dyDescent="0.35">
      <c r="A1" s="6" t="s">
        <v>601</v>
      </c>
      <c r="B1" s="6" t="s">
        <v>506</v>
      </c>
      <c r="C1" t="s">
        <v>896</v>
      </c>
      <c r="D1" s="6" t="s">
        <v>897</v>
      </c>
      <c r="E1" s="6" t="s">
        <v>898</v>
      </c>
      <c r="F1" t="s">
        <v>899</v>
      </c>
      <c r="G1" s="6" t="s">
        <v>900</v>
      </c>
      <c r="H1" s="6" t="s">
        <v>507</v>
      </c>
      <c r="I1" s="6" t="s">
        <v>600</v>
      </c>
      <c r="J1" s="6" t="s">
        <v>505</v>
      </c>
    </row>
    <row r="2" spans="1:10" x14ac:dyDescent="0.35">
      <c r="A2">
        <v>1</v>
      </c>
      <c r="B2" t="s">
        <v>544</v>
      </c>
      <c r="C2" t="s">
        <v>332</v>
      </c>
      <c r="D2">
        <v>1.0571428570000001</v>
      </c>
      <c r="E2">
        <v>0.33806170200000002</v>
      </c>
      <c r="F2">
        <v>1</v>
      </c>
      <c r="G2" s="6" t="s">
        <v>332</v>
      </c>
      <c r="H2" s="12" t="s">
        <v>518</v>
      </c>
      <c r="I2" s="8" t="s">
        <v>599</v>
      </c>
      <c r="J2" s="7">
        <v>1470000000</v>
      </c>
    </row>
    <row r="3" spans="1:10" x14ac:dyDescent="0.35">
      <c r="A3">
        <v>2</v>
      </c>
      <c r="B3" t="s">
        <v>545</v>
      </c>
      <c r="C3" t="s">
        <v>332</v>
      </c>
      <c r="D3">
        <v>1.085714286</v>
      </c>
      <c r="E3">
        <v>0.37349136300000002</v>
      </c>
      <c r="F3">
        <v>1</v>
      </c>
      <c r="G3" s="6" t="s">
        <v>332</v>
      </c>
      <c r="H3" s="12" t="s">
        <v>518</v>
      </c>
      <c r="I3" s="8" t="s">
        <v>599</v>
      </c>
      <c r="J3" s="7">
        <v>1970000000</v>
      </c>
    </row>
    <row r="4" spans="1:10" x14ac:dyDescent="0.35">
      <c r="A4">
        <v>3</v>
      </c>
      <c r="B4" t="s">
        <v>546</v>
      </c>
      <c r="C4" t="s">
        <v>332</v>
      </c>
      <c r="D4">
        <v>1.085714286</v>
      </c>
      <c r="E4">
        <v>0.37349136300000002</v>
      </c>
      <c r="F4">
        <v>1</v>
      </c>
      <c r="G4" s="6" t="s">
        <v>332</v>
      </c>
      <c r="H4" s="12" t="s">
        <v>518</v>
      </c>
      <c r="I4" s="8" t="s">
        <v>599</v>
      </c>
      <c r="J4" s="7">
        <v>1810000000</v>
      </c>
    </row>
    <row r="5" spans="1:10" x14ac:dyDescent="0.35">
      <c r="A5">
        <v>4</v>
      </c>
      <c r="B5" t="s">
        <v>547</v>
      </c>
      <c r="C5" t="s">
        <v>332</v>
      </c>
      <c r="D5">
        <v>1.114285714</v>
      </c>
      <c r="E5">
        <v>0.322802851</v>
      </c>
      <c r="F5">
        <v>1</v>
      </c>
      <c r="G5" s="6" t="s">
        <v>332</v>
      </c>
      <c r="H5" s="12" t="s">
        <v>518</v>
      </c>
      <c r="I5" s="8" t="s">
        <v>599</v>
      </c>
      <c r="J5" s="7">
        <v>317000000</v>
      </c>
    </row>
    <row r="6" spans="1:10" x14ac:dyDescent="0.35">
      <c r="A6">
        <v>5</v>
      </c>
      <c r="B6" t="s">
        <v>548</v>
      </c>
      <c r="C6" t="s">
        <v>332</v>
      </c>
      <c r="D6">
        <v>1.114285714</v>
      </c>
      <c r="E6">
        <v>0.322802851</v>
      </c>
      <c r="F6">
        <v>1</v>
      </c>
      <c r="G6" s="6" t="s">
        <v>332</v>
      </c>
      <c r="H6" s="12" t="s">
        <v>518</v>
      </c>
      <c r="I6" s="8" t="s">
        <v>599</v>
      </c>
      <c r="J6" s="7">
        <v>4230000000</v>
      </c>
    </row>
    <row r="7" spans="1:10" x14ac:dyDescent="0.35">
      <c r="A7">
        <v>6</v>
      </c>
      <c r="B7" t="s">
        <v>549</v>
      </c>
      <c r="C7" t="s">
        <v>332</v>
      </c>
      <c r="D7">
        <v>1.114285714</v>
      </c>
      <c r="E7">
        <v>0.322802851</v>
      </c>
      <c r="F7">
        <v>1</v>
      </c>
      <c r="G7" s="6" t="s">
        <v>332</v>
      </c>
      <c r="H7" s="12" t="s">
        <v>518</v>
      </c>
      <c r="I7" s="8" t="s">
        <v>599</v>
      </c>
      <c r="J7" s="7">
        <v>4920000000</v>
      </c>
    </row>
    <row r="8" spans="1:10" x14ac:dyDescent="0.35">
      <c r="A8">
        <v>7</v>
      </c>
      <c r="B8" t="s">
        <v>550</v>
      </c>
      <c r="C8" t="s">
        <v>332</v>
      </c>
      <c r="D8">
        <v>1.114285714</v>
      </c>
      <c r="E8">
        <v>0.40376380499999998</v>
      </c>
      <c r="F8">
        <v>1</v>
      </c>
      <c r="G8" s="6" t="s">
        <v>332</v>
      </c>
      <c r="H8" s="12" t="s">
        <v>518</v>
      </c>
      <c r="I8" s="8" t="s">
        <v>599</v>
      </c>
      <c r="J8" s="7">
        <v>176000000</v>
      </c>
    </row>
    <row r="9" spans="1:10" x14ac:dyDescent="0.35">
      <c r="A9">
        <v>8</v>
      </c>
      <c r="B9" t="s">
        <v>551</v>
      </c>
      <c r="C9" t="s">
        <v>332</v>
      </c>
      <c r="D9">
        <v>1.114285714</v>
      </c>
      <c r="E9">
        <v>0.40376380499999998</v>
      </c>
      <c r="F9">
        <v>1</v>
      </c>
      <c r="G9" s="6" t="s">
        <v>332</v>
      </c>
      <c r="H9" s="12" t="s">
        <v>518</v>
      </c>
      <c r="I9" s="8" t="s">
        <v>599</v>
      </c>
      <c r="J9" s="7">
        <v>1700000000</v>
      </c>
    </row>
    <row r="10" spans="1:10" x14ac:dyDescent="0.35">
      <c r="A10">
        <v>9</v>
      </c>
      <c r="B10" t="s">
        <v>552</v>
      </c>
      <c r="C10" t="s">
        <v>332</v>
      </c>
      <c r="D10">
        <v>1.1428571430000001</v>
      </c>
      <c r="E10">
        <v>0.35503580099999998</v>
      </c>
      <c r="F10">
        <v>1</v>
      </c>
      <c r="G10" s="6" t="s">
        <v>332</v>
      </c>
      <c r="H10" s="12" t="s">
        <v>518</v>
      </c>
      <c r="I10" s="8" t="s">
        <v>599</v>
      </c>
      <c r="J10" s="7">
        <v>2370000000</v>
      </c>
    </row>
    <row r="11" spans="1:10" x14ac:dyDescent="0.35">
      <c r="A11">
        <v>10</v>
      </c>
      <c r="B11" t="s">
        <v>553</v>
      </c>
      <c r="C11" t="s">
        <v>332</v>
      </c>
      <c r="D11">
        <v>1.1428571430000001</v>
      </c>
      <c r="E11">
        <v>0.42996970800000001</v>
      </c>
      <c r="F11">
        <v>1</v>
      </c>
      <c r="G11" s="6" t="s">
        <v>332</v>
      </c>
      <c r="H11" s="12" t="s">
        <v>518</v>
      </c>
      <c r="I11" s="8" t="s">
        <v>599</v>
      </c>
      <c r="J11" s="7">
        <v>2870000000</v>
      </c>
    </row>
    <row r="12" spans="1:10" x14ac:dyDescent="0.35">
      <c r="A12">
        <v>11</v>
      </c>
      <c r="B12" t="s">
        <v>554</v>
      </c>
      <c r="C12" t="s">
        <v>332</v>
      </c>
      <c r="D12">
        <v>1.1428571430000001</v>
      </c>
      <c r="E12">
        <v>0.42996970800000001</v>
      </c>
      <c r="F12">
        <v>1</v>
      </c>
      <c r="G12" s="6" t="s">
        <v>332</v>
      </c>
      <c r="H12" s="12" t="s">
        <v>518</v>
      </c>
      <c r="I12" s="8" t="s">
        <v>599</v>
      </c>
      <c r="J12" s="7">
        <v>1460000000</v>
      </c>
    </row>
    <row r="13" spans="1:10" x14ac:dyDescent="0.35">
      <c r="A13">
        <v>12</v>
      </c>
      <c r="B13" t="s">
        <v>555</v>
      </c>
      <c r="C13" t="s">
        <v>332</v>
      </c>
      <c r="D13">
        <v>1.1428571430000001</v>
      </c>
      <c r="E13">
        <v>0.42996970800000001</v>
      </c>
      <c r="F13">
        <v>1</v>
      </c>
      <c r="G13" s="6" t="s">
        <v>332</v>
      </c>
      <c r="H13" s="12" t="s">
        <v>518</v>
      </c>
      <c r="I13" s="8" t="s">
        <v>599</v>
      </c>
      <c r="J13" s="7">
        <v>4630000000</v>
      </c>
    </row>
    <row r="14" spans="1:10" x14ac:dyDescent="0.35">
      <c r="A14">
        <v>15</v>
      </c>
      <c r="B14" t="s">
        <v>556</v>
      </c>
      <c r="C14" t="s">
        <v>332</v>
      </c>
      <c r="D14">
        <v>1.2</v>
      </c>
      <c r="E14">
        <v>0.47278897199999997</v>
      </c>
      <c r="F14">
        <v>1</v>
      </c>
      <c r="G14" s="6" t="s">
        <v>332</v>
      </c>
      <c r="H14" s="12" t="s">
        <v>518</v>
      </c>
      <c r="I14" s="8" t="s">
        <v>599</v>
      </c>
      <c r="J14" s="7">
        <v>2590000000</v>
      </c>
    </row>
    <row r="15" spans="1:10" x14ac:dyDescent="0.35">
      <c r="A15">
        <v>13</v>
      </c>
      <c r="B15" t="s">
        <v>557</v>
      </c>
      <c r="C15" t="s">
        <v>332</v>
      </c>
      <c r="D15">
        <v>1.1714285710000001</v>
      </c>
      <c r="E15">
        <v>0.45281565400000001</v>
      </c>
      <c r="F15">
        <v>1</v>
      </c>
      <c r="G15" s="6" t="s">
        <v>332</v>
      </c>
      <c r="H15" s="12" t="s">
        <v>518</v>
      </c>
      <c r="I15" s="8" t="s">
        <v>599</v>
      </c>
      <c r="J15" s="7">
        <v>1450000000</v>
      </c>
    </row>
    <row r="16" spans="1:10" x14ac:dyDescent="0.35">
      <c r="A16">
        <v>14</v>
      </c>
      <c r="B16" t="s">
        <v>558</v>
      </c>
      <c r="C16" t="s">
        <v>332</v>
      </c>
      <c r="D16">
        <v>1.1714285710000001</v>
      </c>
      <c r="E16">
        <v>0.45281565400000001</v>
      </c>
      <c r="F16">
        <v>1</v>
      </c>
      <c r="G16" s="6" t="s">
        <v>332</v>
      </c>
      <c r="H16" s="12" t="s">
        <v>518</v>
      </c>
      <c r="I16" s="8" t="s">
        <v>599</v>
      </c>
      <c r="J16" s="7">
        <v>4330000000</v>
      </c>
    </row>
    <row r="17" spans="1:10" x14ac:dyDescent="0.35">
      <c r="A17">
        <v>16</v>
      </c>
      <c r="B17" t="s">
        <v>559</v>
      </c>
      <c r="C17" t="s">
        <v>332</v>
      </c>
      <c r="D17">
        <v>1.2</v>
      </c>
      <c r="E17">
        <v>0.53136893100000004</v>
      </c>
      <c r="F17">
        <v>1</v>
      </c>
      <c r="G17" s="6" t="s">
        <v>332</v>
      </c>
      <c r="H17" s="12" t="s">
        <v>518</v>
      </c>
      <c r="I17" s="8" t="s">
        <v>599</v>
      </c>
      <c r="J17" s="7">
        <v>4710000000</v>
      </c>
    </row>
    <row r="18" spans="1:10" x14ac:dyDescent="0.35">
      <c r="A18">
        <v>17</v>
      </c>
      <c r="B18" t="s">
        <v>560</v>
      </c>
      <c r="C18" t="s">
        <v>332</v>
      </c>
      <c r="D18">
        <v>1.2</v>
      </c>
      <c r="E18">
        <v>0.58410313400000002</v>
      </c>
      <c r="F18">
        <v>1</v>
      </c>
      <c r="G18" s="6" t="s">
        <v>332</v>
      </c>
      <c r="H18" s="12" t="s">
        <v>518</v>
      </c>
      <c r="I18" s="7">
        <v>3091</v>
      </c>
      <c r="J18" s="7">
        <v>2260000000</v>
      </c>
    </row>
    <row r="19" spans="1:10" x14ac:dyDescent="0.35">
      <c r="A19">
        <v>18</v>
      </c>
      <c r="B19" t="s">
        <v>562</v>
      </c>
      <c r="C19" t="s">
        <v>332</v>
      </c>
      <c r="D19">
        <v>1.228571429</v>
      </c>
      <c r="E19">
        <v>0.54695490099999999</v>
      </c>
      <c r="F19">
        <v>1</v>
      </c>
      <c r="G19" s="6" t="s">
        <v>332</v>
      </c>
      <c r="H19" s="12" t="s">
        <v>518</v>
      </c>
      <c r="I19" s="8" t="s">
        <v>599</v>
      </c>
      <c r="J19" s="7">
        <v>146000000</v>
      </c>
    </row>
    <row r="20" spans="1:10" x14ac:dyDescent="0.35">
      <c r="A20">
        <v>19</v>
      </c>
      <c r="B20" t="s">
        <v>563</v>
      </c>
      <c r="C20" t="s">
        <v>332</v>
      </c>
      <c r="D20">
        <v>1.228571429</v>
      </c>
      <c r="E20">
        <v>0.645605702</v>
      </c>
      <c r="F20">
        <v>1</v>
      </c>
      <c r="G20" s="6" t="s">
        <v>332</v>
      </c>
      <c r="H20" s="12" t="s">
        <v>518</v>
      </c>
      <c r="I20" s="8" t="s">
        <v>599</v>
      </c>
      <c r="J20" s="7">
        <v>2970000000</v>
      </c>
    </row>
    <row r="21" spans="1:10" x14ac:dyDescent="0.35">
      <c r="A21">
        <v>20</v>
      </c>
      <c r="B21" t="s">
        <v>561</v>
      </c>
      <c r="C21" t="s">
        <v>332</v>
      </c>
      <c r="D21">
        <v>1.2571428570000001</v>
      </c>
      <c r="E21">
        <v>0.56061191099999996</v>
      </c>
      <c r="F21">
        <v>1</v>
      </c>
      <c r="G21" s="6" t="s">
        <v>332</v>
      </c>
      <c r="H21" s="12" t="s">
        <v>518</v>
      </c>
      <c r="I21" s="8" t="s">
        <v>599</v>
      </c>
      <c r="J21" s="7">
        <v>2550000000</v>
      </c>
    </row>
    <row r="22" spans="1:10" x14ac:dyDescent="0.35">
      <c r="A22">
        <v>21</v>
      </c>
      <c r="B22" t="s">
        <v>564</v>
      </c>
      <c r="C22" t="s">
        <v>332</v>
      </c>
      <c r="D22">
        <v>1.2571428570000001</v>
      </c>
      <c r="E22">
        <v>0.65721592600000001</v>
      </c>
      <c r="F22">
        <v>1</v>
      </c>
      <c r="G22" s="6" t="s">
        <v>332</v>
      </c>
      <c r="H22" s="17" t="s">
        <v>856</v>
      </c>
      <c r="I22" s="8" t="s">
        <v>599</v>
      </c>
      <c r="J22" s="10" t="s">
        <v>599</v>
      </c>
    </row>
    <row r="23" spans="1:10" x14ac:dyDescent="0.35">
      <c r="A23">
        <v>22</v>
      </c>
      <c r="B23" t="s">
        <v>565</v>
      </c>
      <c r="C23" t="s">
        <v>332</v>
      </c>
      <c r="D23">
        <v>1.2571428570000001</v>
      </c>
      <c r="E23">
        <v>0.65721592600000001</v>
      </c>
      <c r="F23">
        <v>1</v>
      </c>
      <c r="G23" s="6" t="s">
        <v>332</v>
      </c>
      <c r="H23" s="17" t="s">
        <v>856</v>
      </c>
      <c r="I23" s="8" t="s">
        <v>599</v>
      </c>
      <c r="J23" s="10" t="s">
        <v>599</v>
      </c>
    </row>
    <row r="24" spans="1:10" x14ac:dyDescent="0.35">
      <c r="A24">
        <v>23</v>
      </c>
      <c r="B24" t="s">
        <v>566</v>
      </c>
      <c r="C24" t="s">
        <v>332</v>
      </c>
      <c r="D24">
        <v>1.2571428570000001</v>
      </c>
      <c r="E24">
        <v>0.70054000800000005</v>
      </c>
      <c r="F24">
        <v>1</v>
      </c>
      <c r="G24" s="6" t="s">
        <v>332</v>
      </c>
      <c r="H24" s="13" t="s">
        <v>855</v>
      </c>
      <c r="I24" s="8" t="s">
        <v>599</v>
      </c>
      <c r="J24" s="10" t="s">
        <v>599</v>
      </c>
    </row>
    <row r="25" spans="1:10" x14ac:dyDescent="0.35">
      <c r="A25">
        <v>24</v>
      </c>
      <c r="B25" t="s">
        <v>567</v>
      </c>
      <c r="C25" t="s">
        <v>332</v>
      </c>
      <c r="D25">
        <v>1.2571428570000001</v>
      </c>
      <c r="E25">
        <v>0.91853006400000003</v>
      </c>
      <c r="F25">
        <v>1</v>
      </c>
      <c r="G25" s="6" t="s">
        <v>332</v>
      </c>
      <c r="H25" s="13" t="s">
        <v>855</v>
      </c>
      <c r="I25" s="8" t="s">
        <v>599</v>
      </c>
      <c r="J25" s="10" t="s">
        <v>599</v>
      </c>
    </row>
    <row r="26" spans="1:10" x14ac:dyDescent="0.35">
      <c r="A26">
        <v>25</v>
      </c>
      <c r="B26" t="s">
        <v>568</v>
      </c>
      <c r="C26" t="s">
        <v>332</v>
      </c>
      <c r="D26">
        <v>1.2571428570000001</v>
      </c>
      <c r="E26">
        <v>1.038745203</v>
      </c>
      <c r="F26">
        <v>1</v>
      </c>
      <c r="G26" s="6" t="s">
        <v>332</v>
      </c>
      <c r="H26" s="13" t="s">
        <v>855</v>
      </c>
      <c r="I26" s="8" t="s">
        <v>599</v>
      </c>
      <c r="J26" s="10" t="s">
        <v>599</v>
      </c>
    </row>
    <row r="27" spans="1:10" x14ac:dyDescent="0.35">
      <c r="A27">
        <v>26</v>
      </c>
      <c r="B27" t="s">
        <v>569</v>
      </c>
      <c r="C27" t="s">
        <v>332</v>
      </c>
      <c r="D27">
        <v>1.2571428570000001</v>
      </c>
      <c r="E27">
        <v>1.0666841739999999</v>
      </c>
      <c r="F27">
        <v>1</v>
      </c>
      <c r="G27" s="6" t="s">
        <v>332</v>
      </c>
      <c r="H27" s="13" t="s">
        <v>855</v>
      </c>
      <c r="I27" s="8" t="s">
        <v>599</v>
      </c>
      <c r="J27" s="10" t="s">
        <v>599</v>
      </c>
    </row>
    <row r="28" spans="1:10" x14ac:dyDescent="0.35">
      <c r="A28">
        <v>27</v>
      </c>
      <c r="B28" t="s">
        <v>789</v>
      </c>
      <c r="C28" t="s">
        <v>332</v>
      </c>
      <c r="D28">
        <v>1.2857142859999999</v>
      </c>
      <c r="E28">
        <v>0.62173517</v>
      </c>
      <c r="F28">
        <v>1</v>
      </c>
      <c r="G28" s="6" t="s">
        <v>332</v>
      </c>
      <c r="H28" s="13" t="s">
        <v>855</v>
      </c>
      <c r="I28" s="8" t="s">
        <v>599</v>
      </c>
      <c r="J28" s="10" t="s">
        <v>599</v>
      </c>
    </row>
    <row r="29" spans="1:10" x14ac:dyDescent="0.35">
      <c r="A29">
        <v>28</v>
      </c>
      <c r="B29" t="s">
        <v>790</v>
      </c>
      <c r="C29" t="s">
        <v>332</v>
      </c>
      <c r="D29">
        <v>1.3142857139999999</v>
      </c>
      <c r="E29">
        <v>0.67612340400000004</v>
      </c>
      <c r="F29">
        <v>1</v>
      </c>
      <c r="G29" s="6" t="s">
        <v>332</v>
      </c>
      <c r="H29" s="13" t="s">
        <v>855</v>
      </c>
      <c r="I29" s="8" t="s">
        <v>599</v>
      </c>
      <c r="J29" s="10" t="s">
        <v>599</v>
      </c>
    </row>
    <row r="30" spans="1:10" x14ac:dyDescent="0.35">
      <c r="A30">
        <v>29</v>
      </c>
      <c r="B30" t="s">
        <v>791</v>
      </c>
      <c r="C30" t="s">
        <v>332</v>
      </c>
      <c r="D30">
        <v>1.342857143</v>
      </c>
      <c r="E30">
        <v>0.76477052099999998</v>
      </c>
      <c r="F30">
        <v>1</v>
      </c>
      <c r="G30" s="6" t="s">
        <v>332</v>
      </c>
      <c r="H30" s="13" t="s">
        <v>855</v>
      </c>
      <c r="I30" s="8" t="s">
        <v>599</v>
      </c>
      <c r="J30" s="10" t="s">
        <v>599</v>
      </c>
    </row>
    <row r="31" spans="1:10" x14ac:dyDescent="0.35">
      <c r="A31">
        <v>30</v>
      </c>
      <c r="B31" t="s">
        <v>792</v>
      </c>
      <c r="C31" t="s">
        <v>332</v>
      </c>
      <c r="D31">
        <v>1.342857143</v>
      </c>
      <c r="E31">
        <v>1.1099246700000001</v>
      </c>
      <c r="F31">
        <v>1</v>
      </c>
      <c r="G31" s="6" t="s">
        <v>332</v>
      </c>
      <c r="H31" s="13" t="s">
        <v>855</v>
      </c>
      <c r="I31" s="8" t="s">
        <v>599</v>
      </c>
      <c r="J31" s="10" t="s">
        <v>599</v>
      </c>
    </row>
    <row r="32" spans="1:10" x14ac:dyDescent="0.35">
      <c r="A32">
        <v>31</v>
      </c>
      <c r="B32" t="s">
        <v>793</v>
      </c>
      <c r="C32" t="s">
        <v>332</v>
      </c>
      <c r="D32">
        <v>1.371428571</v>
      </c>
      <c r="E32">
        <v>0.73106345900000003</v>
      </c>
      <c r="F32">
        <v>1</v>
      </c>
      <c r="G32" s="6" t="s">
        <v>332</v>
      </c>
      <c r="H32" s="13" t="s">
        <v>855</v>
      </c>
      <c r="I32" s="8" t="s">
        <v>599</v>
      </c>
      <c r="J32" s="10" t="s">
        <v>599</v>
      </c>
    </row>
    <row r="33" spans="1:10" x14ac:dyDescent="0.35">
      <c r="A33">
        <v>32</v>
      </c>
      <c r="B33" t="s">
        <v>794</v>
      </c>
      <c r="C33" t="s">
        <v>332</v>
      </c>
      <c r="D33">
        <v>1.4</v>
      </c>
      <c r="E33">
        <v>0.69451633599999996</v>
      </c>
      <c r="F33">
        <v>1</v>
      </c>
      <c r="G33" s="6" t="s">
        <v>332</v>
      </c>
      <c r="H33" s="13" t="s">
        <v>855</v>
      </c>
      <c r="I33" s="8" t="s">
        <v>599</v>
      </c>
      <c r="J33" s="10" t="s">
        <v>599</v>
      </c>
    </row>
    <row r="34" spans="1:10" x14ac:dyDescent="0.35">
      <c r="A34">
        <v>33</v>
      </c>
      <c r="B34" t="s">
        <v>795</v>
      </c>
      <c r="C34" t="s">
        <v>332</v>
      </c>
      <c r="D34">
        <v>1.4</v>
      </c>
      <c r="E34">
        <v>1.168206267</v>
      </c>
      <c r="F34">
        <v>1</v>
      </c>
      <c r="G34" s="6" t="s">
        <v>332</v>
      </c>
      <c r="H34" s="13" t="s">
        <v>855</v>
      </c>
      <c r="I34" s="8" t="s">
        <v>599</v>
      </c>
      <c r="J34" s="10" t="s">
        <v>599</v>
      </c>
    </row>
    <row r="35" spans="1:10" x14ac:dyDescent="0.35">
      <c r="A35">
        <v>34</v>
      </c>
      <c r="B35" t="s">
        <v>796</v>
      </c>
      <c r="C35" t="s">
        <v>332</v>
      </c>
      <c r="D35">
        <v>1.457142857</v>
      </c>
      <c r="E35">
        <v>0.88593111999999996</v>
      </c>
      <c r="F35">
        <v>1</v>
      </c>
      <c r="G35" s="6" t="s">
        <v>332</v>
      </c>
      <c r="H35" s="13" t="s">
        <v>855</v>
      </c>
      <c r="I35" s="8" t="s">
        <v>599</v>
      </c>
      <c r="J35" s="10" t="s">
        <v>599</v>
      </c>
    </row>
    <row r="36" spans="1:10" x14ac:dyDescent="0.35">
      <c r="A36">
        <v>35</v>
      </c>
      <c r="B36" t="s">
        <v>797</v>
      </c>
      <c r="C36" t="s">
        <v>332</v>
      </c>
      <c r="D36">
        <v>1.457142857</v>
      </c>
      <c r="E36">
        <v>1.441870867</v>
      </c>
      <c r="F36">
        <v>1</v>
      </c>
      <c r="G36" s="6" t="s">
        <v>332</v>
      </c>
      <c r="H36" s="13" t="s">
        <v>855</v>
      </c>
      <c r="I36" s="8" t="s">
        <v>599</v>
      </c>
      <c r="J36" s="10" t="s">
        <v>599</v>
      </c>
    </row>
    <row r="37" spans="1:10" x14ac:dyDescent="0.35">
      <c r="A37">
        <v>36</v>
      </c>
      <c r="B37" t="s">
        <v>798</v>
      </c>
      <c r="C37" t="s">
        <v>570</v>
      </c>
      <c r="D37">
        <v>1.4857142860000001</v>
      </c>
      <c r="E37">
        <v>0.81786769299999995</v>
      </c>
      <c r="F37">
        <v>1</v>
      </c>
      <c r="G37" s="6" t="s">
        <v>332</v>
      </c>
      <c r="H37" s="13" t="s">
        <v>855</v>
      </c>
      <c r="I37" s="8" t="s">
        <v>599</v>
      </c>
      <c r="J37" s="10" t="s">
        <v>599</v>
      </c>
    </row>
    <row r="38" spans="1:10" x14ac:dyDescent="0.35">
      <c r="A38">
        <v>37</v>
      </c>
      <c r="B38" t="s">
        <v>799</v>
      </c>
      <c r="C38" t="s">
        <v>332</v>
      </c>
      <c r="D38">
        <v>1.5142857139999999</v>
      </c>
      <c r="E38">
        <v>0.95089520000000005</v>
      </c>
      <c r="F38">
        <v>1</v>
      </c>
      <c r="G38" s="6" t="s">
        <v>332</v>
      </c>
      <c r="H38" s="13" t="s">
        <v>855</v>
      </c>
      <c r="I38" s="8" t="s">
        <v>599</v>
      </c>
      <c r="J38" s="10" t="s">
        <v>599</v>
      </c>
    </row>
    <row r="39" spans="1:10" x14ac:dyDescent="0.35">
      <c r="A39">
        <v>38</v>
      </c>
      <c r="B39" t="s">
        <v>800</v>
      </c>
      <c r="C39" t="s">
        <v>332</v>
      </c>
      <c r="D39">
        <v>1.5142857139999999</v>
      </c>
      <c r="E39">
        <v>1.0674716849999999</v>
      </c>
      <c r="F39">
        <v>1</v>
      </c>
      <c r="G39" s="6" t="s">
        <v>332</v>
      </c>
      <c r="H39" s="13" t="s">
        <v>855</v>
      </c>
      <c r="I39" s="8" t="s">
        <v>599</v>
      </c>
      <c r="J39" s="10" t="s">
        <v>599</v>
      </c>
    </row>
    <row r="40" spans="1:10" x14ac:dyDescent="0.35">
      <c r="A40">
        <v>39</v>
      </c>
      <c r="B40" t="s">
        <v>801</v>
      </c>
      <c r="C40" t="s">
        <v>332</v>
      </c>
      <c r="D40">
        <v>1.5142857139999999</v>
      </c>
      <c r="E40">
        <v>1.2216533780000001</v>
      </c>
      <c r="F40">
        <v>1</v>
      </c>
      <c r="G40" s="6" t="s">
        <v>332</v>
      </c>
      <c r="H40" s="13" t="s">
        <v>855</v>
      </c>
      <c r="I40" s="8" t="s">
        <v>599</v>
      </c>
      <c r="J40" s="10" t="s">
        <v>599</v>
      </c>
    </row>
    <row r="41" spans="1:10" x14ac:dyDescent="0.35">
      <c r="A41">
        <v>40</v>
      </c>
      <c r="B41" t="s">
        <v>802</v>
      </c>
      <c r="C41" t="s">
        <v>332</v>
      </c>
      <c r="D41">
        <v>1.5142857139999999</v>
      </c>
      <c r="E41">
        <v>1.4627015409999999</v>
      </c>
      <c r="F41">
        <v>1</v>
      </c>
      <c r="G41" s="6" t="s">
        <v>332</v>
      </c>
      <c r="H41" s="13" t="s">
        <v>855</v>
      </c>
      <c r="I41" s="8" t="s">
        <v>599</v>
      </c>
      <c r="J41" s="10" t="s">
        <v>599</v>
      </c>
    </row>
    <row r="42" spans="1:10" x14ac:dyDescent="0.35">
      <c r="A42">
        <v>41</v>
      </c>
      <c r="B42" t="s">
        <v>803</v>
      </c>
      <c r="C42" t="s">
        <v>332</v>
      </c>
      <c r="D42">
        <v>1.542857143</v>
      </c>
      <c r="E42">
        <v>0.98048178900000005</v>
      </c>
      <c r="F42">
        <v>1</v>
      </c>
      <c r="G42" s="6" t="s">
        <v>332</v>
      </c>
      <c r="H42" s="13" t="s">
        <v>855</v>
      </c>
      <c r="I42" s="8" t="s">
        <v>599</v>
      </c>
      <c r="J42" s="10" t="s">
        <v>599</v>
      </c>
    </row>
    <row r="43" spans="1:10" x14ac:dyDescent="0.35">
      <c r="A43">
        <v>42</v>
      </c>
      <c r="B43" t="s">
        <v>804</v>
      </c>
      <c r="C43" t="s">
        <v>332</v>
      </c>
      <c r="D43">
        <v>1.542857143</v>
      </c>
      <c r="E43">
        <v>1.1717974410000001</v>
      </c>
      <c r="F43">
        <v>1</v>
      </c>
      <c r="G43" s="6" t="s">
        <v>332</v>
      </c>
      <c r="H43" s="13" t="s">
        <v>855</v>
      </c>
      <c r="I43" s="8" t="s">
        <v>599</v>
      </c>
      <c r="J43" s="10" t="s">
        <v>599</v>
      </c>
    </row>
    <row r="44" spans="1:10" x14ac:dyDescent="0.35">
      <c r="A44">
        <v>43</v>
      </c>
      <c r="B44" t="s">
        <v>805</v>
      </c>
      <c r="C44" t="s">
        <v>332</v>
      </c>
      <c r="D44">
        <v>1.571428571</v>
      </c>
      <c r="E44">
        <v>0.88403201600000003</v>
      </c>
      <c r="F44">
        <v>1</v>
      </c>
      <c r="G44" s="6" t="s">
        <v>332</v>
      </c>
      <c r="H44" s="13" t="s">
        <v>855</v>
      </c>
      <c r="I44" s="8" t="s">
        <v>599</v>
      </c>
      <c r="J44" s="10" t="s">
        <v>599</v>
      </c>
    </row>
    <row r="45" spans="1:10" x14ac:dyDescent="0.35">
      <c r="A45">
        <v>44</v>
      </c>
      <c r="B45" t="s">
        <v>806</v>
      </c>
      <c r="C45" t="s">
        <v>332</v>
      </c>
      <c r="D45">
        <v>1.628571429</v>
      </c>
      <c r="E45">
        <v>1.2387307139999999</v>
      </c>
      <c r="F45">
        <v>1</v>
      </c>
      <c r="G45" s="6" t="s">
        <v>332</v>
      </c>
      <c r="H45" s="13" t="s">
        <v>855</v>
      </c>
      <c r="I45" s="8" t="s">
        <v>599</v>
      </c>
      <c r="J45" s="10" t="s">
        <v>599</v>
      </c>
    </row>
    <row r="46" spans="1:10" x14ac:dyDescent="0.35">
      <c r="A46">
        <v>45</v>
      </c>
      <c r="B46" t="s">
        <v>807</v>
      </c>
      <c r="C46" t="s">
        <v>332</v>
      </c>
      <c r="D46">
        <v>1.657142857</v>
      </c>
      <c r="E46">
        <v>0.96840855299999995</v>
      </c>
      <c r="F46">
        <v>1</v>
      </c>
      <c r="G46" s="6" t="s">
        <v>332</v>
      </c>
      <c r="H46" s="13" t="s">
        <v>855</v>
      </c>
      <c r="I46" s="8" t="s">
        <v>599</v>
      </c>
      <c r="J46" s="10" t="s">
        <v>599</v>
      </c>
    </row>
    <row r="47" spans="1:10" x14ac:dyDescent="0.35">
      <c r="A47">
        <v>46</v>
      </c>
      <c r="B47" t="s">
        <v>808</v>
      </c>
      <c r="C47" t="s">
        <v>332</v>
      </c>
      <c r="D47">
        <v>1.657142857</v>
      </c>
      <c r="E47">
        <v>1.0273568930000001</v>
      </c>
      <c r="F47">
        <v>1</v>
      </c>
      <c r="G47" s="6" t="s">
        <v>332</v>
      </c>
      <c r="H47" s="13" t="s">
        <v>855</v>
      </c>
      <c r="I47" s="8" t="s">
        <v>599</v>
      </c>
      <c r="J47" s="10" t="s">
        <v>599</v>
      </c>
    </row>
    <row r="48" spans="1:10" x14ac:dyDescent="0.35">
      <c r="A48">
        <v>47</v>
      </c>
      <c r="B48" t="s">
        <v>809</v>
      </c>
      <c r="C48" t="s">
        <v>332</v>
      </c>
      <c r="D48">
        <v>1.7428571429999999</v>
      </c>
      <c r="E48">
        <v>0.91853006400000003</v>
      </c>
      <c r="F48">
        <v>1</v>
      </c>
      <c r="G48" s="6" t="s">
        <v>332</v>
      </c>
      <c r="H48" s="13" t="s">
        <v>855</v>
      </c>
      <c r="I48" s="8" t="s">
        <v>599</v>
      </c>
      <c r="J48" s="10" t="s">
        <v>599</v>
      </c>
    </row>
    <row r="49" spans="1:10" x14ac:dyDescent="0.35">
      <c r="A49">
        <v>48</v>
      </c>
      <c r="B49" t="s">
        <v>810</v>
      </c>
      <c r="C49" t="s">
        <v>332</v>
      </c>
      <c r="D49">
        <v>1.7428571429999999</v>
      </c>
      <c r="E49">
        <v>1.093909802</v>
      </c>
      <c r="F49">
        <v>1</v>
      </c>
      <c r="G49" s="6" t="s">
        <v>332</v>
      </c>
      <c r="H49" s="13" t="s">
        <v>855</v>
      </c>
      <c r="I49" s="8" t="s">
        <v>599</v>
      </c>
      <c r="J49" s="10" t="s">
        <v>599</v>
      </c>
    </row>
    <row r="50" spans="1:10" x14ac:dyDescent="0.35">
      <c r="A50">
        <v>49</v>
      </c>
      <c r="B50" t="s">
        <v>811</v>
      </c>
      <c r="C50" t="s">
        <v>570</v>
      </c>
      <c r="D50">
        <v>1.8571428569999999</v>
      </c>
      <c r="E50">
        <v>1.115211854</v>
      </c>
      <c r="F50">
        <v>1</v>
      </c>
      <c r="G50" s="6" t="s">
        <v>332</v>
      </c>
      <c r="H50" s="13" t="s">
        <v>855</v>
      </c>
      <c r="I50" s="8" t="s">
        <v>599</v>
      </c>
      <c r="J50" s="10" t="s">
        <v>599</v>
      </c>
    </row>
    <row r="51" spans="1:10" x14ac:dyDescent="0.35">
      <c r="A51">
        <v>50</v>
      </c>
      <c r="B51" t="s">
        <v>812</v>
      </c>
      <c r="C51" t="s">
        <v>332</v>
      </c>
      <c r="D51">
        <v>1.8571428569999999</v>
      </c>
      <c r="E51">
        <v>1.3750477459999999</v>
      </c>
      <c r="F51">
        <v>1</v>
      </c>
      <c r="G51" s="6" t="s">
        <v>332</v>
      </c>
      <c r="H51" s="13" t="s">
        <v>855</v>
      </c>
      <c r="I51" s="8" t="s">
        <v>599</v>
      </c>
      <c r="J51" s="10" t="s">
        <v>599</v>
      </c>
    </row>
    <row r="52" spans="1:10" x14ac:dyDescent="0.35">
      <c r="A52">
        <v>51</v>
      </c>
      <c r="B52" t="s">
        <v>813</v>
      </c>
      <c r="C52" t="s">
        <v>570</v>
      </c>
      <c r="D52">
        <v>1.9714285709999999</v>
      </c>
      <c r="E52">
        <v>1.224401758</v>
      </c>
      <c r="F52">
        <v>1</v>
      </c>
      <c r="G52" s="6" t="s">
        <v>332</v>
      </c>
      <c r="H52" s="13" t="s">
        <v>855</v>
      </c>
      <c r="I52" s="8" t="s">
        <v>599</v>
      </c>
      <c r="J52" s="10" t="s">
        <v>599</v>
      </c>
    </row>
    <row r="53" spans="1:10" x14ac:dyDescent="0.35">
      <c r="A53">
        <v>52</v>
      </c>
      <c r="B53" t="s">
        <v>814</v>
      </c>
      <c r="C53" t="s">
        <v>570</v>
      </c>
      <c r="D53">
        <v>2.1428571430000001</v>
      </c>
      <c r="E53">
        <v>1.4580982199999999</v>
      </c>
      <c r="F53">
        <v>1</v>
      </c>
      <c r="G53" s="6" t="s">
        <v>570</v>
      </c>
      <c r="H53" s="13" t="s">
        <v>855</v>
      </c>
      <c r="I53" s="8" t="s">
        <v>599</v>
      </c>
      <c r="J53" s="10" t="s">
        <v>599</v>
      </c>
    </row>
    <row r="54" spans="1:10" x14ac:dyDescent="0.35">
      <c r="A54">
        <v>53</v>
      </c>
      <c r="B54" t="s">
        <v>815</v>
      </c>
      <c r="C54" t="s">
        <v>570</v>
      </c>
      <c r="D54">
        <v>2.1714285709999999</v>
      </c>
      <c r="E54">
        <v>1.294461375</v>
      </c>
      <c r="F54">
        <v>2</v>
      </c>
      <c r="G54" s="6" t="s">
        <v>570</v>
      </c>
      <c r="H54" s="13" t="s">
        <v>855</v>
      </c>
      <c r="I54" s="8" t="s">
        <v>599</v>
      </c>
      <c r="J54" s="10" t="s">
        <v>599</v>
      </c>
    </row>
    <row r="55" spans="1:10" x14ac:dyDescent="0.35">
      <c r="A55">
        <v>54</v>
      </c>
      <c r="B55" t="s">
        <v>816</v>
      </c>
      <c r="C55" t="s">
        <v>332</v>
      </c>
      <c r="D55">
        <v>2.1714285709999999</v>
      </c>
      <c r="E55">
        <v>1.484938388</v>
      </c>
      <c r="F55">
        <v>2</v>
      </c>
      <c r="G55" s="6" t="s">
        <v>570</v>
      </c>
      <c r="H55" s="13" t="s">
        <v>855</v>
      </c>
      <c r="I55" s="8" t="s">
        <v>599</v>
      </c>
      <c r="J55" s="10" t="s">
        <v>599</v>
      </c>
    </row>
    <row r="56" spans="1:10" x14ac:dyDescent="0.35">
      <c r="A56">
        <v>55</v>
      </c>
      <c r="B56" t="s">
        <v>817</v>
      </c>
      <c r="C56" t="s">
        <v>332</v>
      </c>
      <c r="D56">
        <v>2.3428571429999998</v>
      </c>
      <c r="E56">
        <v>1.2820676580000001</v>
      </c>
      <c r="F56">
        <v>2</v>
      </c>
      <c r="G56" s="6" t="s">
        <v>570</v>
      </c>
      <c r="H56" s="13" t="s">
        <v>855</v>
      </c>
      <c r="I56" s="8" t="s">
        <v>599</v>
      </c>
      <c r="J56" s="10" t="s">
        <v>599</v>
      </c>
    </row>
    <row r="57" spans="1:10" x14ac:dyDescent="0.35">
      <c r="A57">
        <v>56</v>
      </c>
      <c r="B57" t="s">
        <v>818</v>
      </c>
      <c r="C57" t="s">
        <v>570</v>
      </c>
      <c r="D57">
        <v>2.371428571</v>
      </c>
      <c r="E57">
        <v>1.4159950619999999</v>
      </c>
      <c r="F57">
        <v>2</v>
      </c>
      <c r="G57" s="6" t="s">
        <v>570</v>
      </c>
      <c r="H57" s="6" t="s">
        <v>855</v>
      </c>
      <c r="I57" s="8" t="s">
        <v>599</v>
      </c>
      <c r="J57" s="10" t="s">
        <v>599</v>
      </c>
    </row>
    <row r="58" spans="1:10" x14ac:dyDescent="0.35">
      <c r="A58">
        <v>57</v>
      </c>
      <c r="B58" t="s">
        <v>819</v>
      </c>
      <c r="C58" t="s">
        <v>332</v>
      </c>
      <c r="D58">
        <v>2.4285714289999998</v>
      </c>
      <c r="E58">
        <v>1.266902529</v>
      </c>
      <c r="F58">
        <v>2</v>
      </c>
      <c r="G58" s="6" t="s">
        <v>570</v>
      </c>
      <c r="H58" s="6" t="s">
        <v>855</v>
      </c>
      <c r="I58" s="8" t="s">
        <v>599</v>
      </c>
      <c r="J58" s="10" t="s">
        <v>599</v>
      </c>
    </row>
    <row r="59" spans="1:10" x14ac:dyDescent="0.35">
      <c r="A59">
        <v>58</v>
      </c>
      <c r="B59" t="s">
        <v>820</v>
      </c>
      <c r="C59" t="s">
        <v>332</v>
      </c>
      <c r="D59">
        <v>2.7428571430000002</v>
      </c>
      <c r="E59">
        <v>1.4621269189999999</v>
      </c>
      <c r="F59">
        <v>3</v>
      </c>
      <c r="G59" s="6" t="s">
        <v>570</v>
      </c>
      <c r="H59" s="6" t="s">
        <v>855</v>
      </c>
      <c r="I59" s="8" t="s">
        <v>599</v>
      </c>
      <c r="J59" s="10" t="s">
        <v>599</v>
      </c>
    </row>
    <row r="60" spans="1:10" x14ac:dyDescent="0.35">
      <c r="A60">
        <v>59</v>
      </c>
      <c r="B60" t="s">
        <v>821</v>
      </c>
      <c r="C60" t="s">
        <v>570</v>
      </c>
      <c r="D60">
        <v>2.8857142859999998</v>
      </c>
      <c r="E60">
        <v>1.761874479</v>
      </c>
      <c r="F60">
        <v>3</v>
      </c>
      <c r="G60" s="6" t="s">
        <v>570</v>
      </c>
      <c r="H60" s="6" t="s">
        <v>855</v>
      </c>
      <c r="I60" s="8" t="s">
        <v>599</v>
      </c>
      <c r="J60" s="10" t="s">
        <v>599</v>
      </c>
    </row>
    <row r="61" spans="1:10" x14ac:dyDescent="0.35">
      <c r="A61">
        <v>60</v>
      </c>
      <c r="B61" t="s">
        <v>822</v>
      </c>
      <c r="C61" t="s">
        <v>570</v>
      </c>
      <c r="D61">
        <v>2.914285714</v>
      </c>
      <c r="E61">
        <v>1.291862053</v>
      </c>
      <c r="F61">
        <v>3</v>
      </c>
      <c r="G61" s="6" t="s">
        <v>570</v>
      </c>
      <c r="H61" s="6" t="s">
        <v>855</v>
      </c>
      <c r="I61" s="8" t="s">
        <v>599</v>
      </c>
      <c r="J61" s="10" t="s">
        <v>599</v>
      </c>
    </row>
    <row r="62" spans="1:10" x14ac:dyDescent="0.35">
      <c r="A62">
        <v>61</v>
      </c>
      <c r="B62" t="s">
        <v>823</v>
      </c>
      <c r="C62" t="s">
        <v>570</v>
      </c>
      <c r="D62">
        <v>2.9428571429999999</v>
      </c>
      <c r="E62">
        <v>1.3048068850000001</v>
      </c>
      <c r="F62">
        <v>3</v>
      </c>
      <c r="G62" s="6" t="s">
        <v>570</v>
      </c>
      <c r="H62" s="6" t="s">
        <v>855</v>
      </c>
      <c r="I62" s="8" t="s">
        <v>599</v>
      </c>
      <c r="J62" s="10" t="s">
        <v>599</v>
      </c>
    </row>
    <row r="63" spans="1:10" x14ac:dyDescent="0.35">
      <c r="A63">
        <v>62</v>
      </c>
      <c r="B63" t="s">
        <v>520</v>
      </c>
      <c r="C63" t="s">
        <v>570</v>
      </c>
      <c r="D63">
        <v>3.1142857140000002</v>
      </c>
      <c r="E63">
        <v>1.6228411650000001</v>
      </c>
      <c r="F63">
        <v>3</v>
      </c>
      <c r="G63" s="6" t="s">
        <v>570</v>
      </c>
      <c r="H63" s="17" t="s">
        <v>856</v>
      </c>
      <c r="I63" s="8" t="s">
        <v>599</v>
      </c>
      <c r="J63" s="10" t="s">
        <v>599</v>
      </c>
    </row>
    <row r="64" spans="1:10" x14ac:dyDescent="0.35">
      <c r="A64">
        <v>63</v>
      </c>
      <c r="B64" t="s">
        <v>523</v>
      </c>
      <c r="C64" t="s">
        <v>570</v>
      </c>
      <c r="D64">
        <v>3.1428571430000001</v>
      </c>
      <c r="E64">
        <v>1.536666697</v>
      </c>
      <c r="F64">
        <v>4</v>
      </c>
      <c r="G64" s="6" t="s">
        <v>570</v>
      </c>
      <c r="H64" s="12" t="s">
        <v>518</v>
      </c>
      <c r="I64" s="8" t="s">
        <v>599</v>
      </c>
      <c r="J64" s="7">
        <v>2010000000</v>
      </c>
    </row>
    <row r="65" spans="1:10" x14ac:dyDescent="0.35">
      <c r="A65">
        <v>64</v>
      </c>
      <c r="B65" t="s">
        <v>522</v>
      </c>
      <c r="C65" t="s">
        <v>570</v>
      </c>
      <c r="D65">
        <v>3.1714285709999999</v>
      </c>
      <c r="E65">
        <v>1.543215022</v>
      </c>
      <c r="F65">
        <v>4</v>
      </c>
      <c r="G65" s="6" t="s">
        <v>570</v>
      </c>
      <c r="H65" s="12" t="s">
        <v>518</v>
      </c>
      <c r="I65" s="8" t="s">
        <v>599</v>
      </c>
      <c r="J65" s="15" t="s">
        <v>858</v>
      </c>
    </row>
    <row r="66" spans="1:10" x14ac:dyDescent="0.35">
      <c r="A66">
        <v>65</v>
      </c>
      <c r="B66" t="s">
        <v>521</v>
      </c>
      <c r="C66" t="s">
        <v>570</v>
      </c>
      <c r="D66">
        <v>3.228571429</v>
      </c>
      <c r="E66">
        <v>1.2853407489999999</v>
      </c>
      <c r="F66">
        <v>4</v>
      </c>
      <c r="G66" s="6" t="s">
        <v>570</v>
      </c>
      <c r="H66" s="12" t="s">
        <v>518</v>
      </c>
      <c r="I66" s="8" t="s">
        <v>599</v>
      </c>
      <c r="J66" s="16">
        <v>253000000</v>
      </c>
    </row>
    <row r="67" spans="1:10" x14ac:dyDescent="0.35">
      <c r="A67">
        <v>66</v>
      </c>
      <c r="B67" t="s">
        <v>525</v>
      </c>
      <c r="C67" t="s">
        <v>570</v>
      </c>
      <c r="D67">
        <v>3.3142857139999999</v>
      </c>
      <c r="E67">
        <v>1.18250553</v>
      </c>
      <c r="F67">
        <v>4</v>
      </c>
      <c r="G67" s="6" t="s">
        <v>570</v>
      </c>
      <c r="H67" s="12" t="s">
        <v>518</v>
      </c>
      <c r="I67" s="8" t="s">
        <v>599</v>
      </c>
      <c r="J67" s="7">
        <v>3870000000</v>
      </c>
    </row>
    <row r="68" spans="1:10" x14ac:dyDescent="0.35">
      <c r="A68">
        <v>67</v>
      </c>
      <c r="B68" t="s">
        <v>524</v>
      </c>
      <c r="C68" t="s">
        <v>570</v>
      </c>
      <c r="D68">
        <v>3.371428571</v>
      </c>
      <c r="E68">
        <v>1.5546082219999999</v>
      </c>
      <c r="F68">
        <v>4</v>
      </c>
      <c r="G68" s="6" t="s">
        <v>570</v>
      </c>
      <c r="H68" s="12" t="s">
        <v>518</v>
      </c>
      <c r="I68" s="7">
        <v>4</v>
      </c>
      <c r="J68" s="7">
        <v>19800000</v>
      </c>
    </row>
    <row r="69" spans="1:10" x14ac:dyDescent="0.35">
      <c r="A69">
        <v>68</v>
      </c>
      <c r="B69" t="s">
        <v>526</v>
      </c>
      <c r="C69" t="s">
        <v>570</v>
      </c>
      <c r="D69">
        <v>3.4285714289999998</v>
      </c>
      <c r="E69">
        <v>1.420143205</v>
      </c>
      <c r="F69">
        <v>4</v>
      </c>
      <c r="G69" s="6" t="s">
        <v>570</v>
      </c>
      <c r="H69" s="12" t="s">
        <v>518</v>
      </c>
      <c r="I69" s="8" t="s">
        <v>599</v>
      </c>
      <c r="J69" s="7">
        <v>4610000000</v>
      </c>
    </row>
    <row r="70" spans="1:10" x14ac:dyDescent="0.35">
      <c r="A70">
        <v>69</v>
      </c>
      <c r="B70" t="s">
        <v>528</v>
      </c>
      <c r="C70" t="s">
        <v>570</v>
      </c>
      <c r="D70">
        <v>3.457142857</v>
      </c>
      <c r="E70">
        <v>1.5967403769999999</v>
      </c>
      <c r="F70">
        <v>4</v>
      </c>
      <c r="G70" s="6" t="s">
        <v>570</v>
      </c>
      <c r="H70" s="12" t="s">
        <v>518</v>
      </c>
      <c r="I70" s="8" t="s">
        <v>599</v>
      </c>
      <c r="J70" s="7">
        <v>2680000000</v>
      </c>
    </row>
    <row r="71" spans="1:10" x14ac:dyDescent="0.35">
      <c r="A71">
        <v>70</v>
      </c>
      <c r="B71" t="s">
        <v>527</v>
      </c>
      <c r="C71" t="s">
        <v>570</v>
      </c>
      <c r="D71">
        <v>3.457142857</v>
      </c>
      <c r="E71">
        <v>1.7036786690000001</v>
      </c>
      <c r="F71">
        <v>4</v>
      </c>
      <c r="G71" s="6" t="s">
        <v>570</v>
      </c>
      <c r="H71" s="12" t="s">
        <v>518</v>
      </c>
      <c r="I71" s="8" t="s">
        <v>599</v>
      </c>
      <c r="J71" s="7">
        <v>59600000</v>
      </c>
    </row>
    <row r="72" spans="1:10" x14ac:dyDescent="0.35">
      <c r="A72">
        <v>71</v>
      </c>
      <c r="B72" t="s">
        <v>529</v>
      </c>
      <c r="C72" t="s">
        <v>570</v>
      </c>
      <c r="D72">
        <v>3.6571428570000002</v>
      </c>
      <c r="E72">
        <v>1.2353341330000001</v>
      </c>
      <c r="F72">
        <v>4</v>
      </c>
      <c r="G72" s="6" t="s">
        <v>570</v>
      </c>
      <c r="H72" s="12" t="s">
        <v>518</v>
      </c>
      <c r="I72" s="8" t="s">
        <v>599</v>
      </c>
      <c r="J72" s="7">
        <v>1570000000</v>
      </c>
    </row>
    <row r="73" spans="1:10" x14ac:dyDescent="0.35">
      <c r="A73">
        <v>72</v>
      </c>
      <c r="B73" t="s">
        <v>530</v>
      </c>
      <c r="C73" t="s">
        <v>570</v>
      </c>
      <c r="D73">
        <v>3.6571428570000002</v>
      </c>
      <c r="E73">
        <v>1.2820676580000001</v>
      </c>
      <c r="F73">
        <v>4</v>
      </c>
      <c r="G73" s="6" t="s">
        <v>570</v>
      </c>
      <c r="H73" s="12" t="s">
        <v>518</v>
      </c>
      <c r="I73" s="8" t="s">
        <v>599</v>
      </c>
      <c r="J73" s="7">
        <v>109000000</v>
      </c>
    </row>
    <row r="74" spans="1:10" x14ac:dyDescent="0.35">
      <c r="A74">
        <v>73</v>
      </c>
      <c r="B74" t="s">
        <v>531</v>
      </c>
      <c r="C74" t="s">
        <v>570</v>
      </c>
      <c r="D74">
        <v>3.8</v>
      </c>
      <c r="E74">
        <v>1.9372509330000001</v>
      </c>
      <c r="F74">
        <v>4</v>
      </c>
      <c r="G74" s="6" t="s">
        <v>570</v>
      </c>
      <c r="H74" s="12" t="s">
        <v>518</v>
      </c>
      <c r="I74" s="8" t="s">
        <v>599</v>
      </c>
      <c r="J74" s="7">
        <v>49600000</v>
      </c>
    </row>
    <row r="75" spans="1:10" x14ac:dyDescent="0.35">
      <c r="A75">
        <v>74</v>
      </c>
      <c r="B75" t="s">
        <v>532</v>
      </c>
      <c r="C75" t="s">
        <v>570</v>
      </c>
      <c r="D75">
        <v>3.8285714290000001</v>
      </c>
      <c r="E75">
        <v>1.5993696239999999</v>
      </c>
      <c r="F75">
        <v>4</v>
      </c>
      <c r="G75" s="6" t="s">
        <v>570</v>
      </c>
      <c r="H75" s="12" t="s">
        <v>518</v>
      </c>
      <c r="I75" s="8" t="s">
        <v>599</v>
      </c>
      <c r="J75" s="7">
        <v>2290000000</v>
      </c>
    </row>
    <row r="76" spans="1:10" x14ac:dyDescent="0.35">
      <c r="A76">
        <v>75</v>
      </c>
      <c r="B76" t="s">
        <v>533</v>
      </c>
      <c r="C76" t="s">
        <v>570</v>
      </c>
      <c r="D76">
        <v>3.9714285710000001</v>
      </c>
      <c r="E76">
        <v>1.3169866290000001</v>
      </c>
      <c r="F76">
        <v>4</v>
      </c>
      <c r="G76" s="6" t="s">
        <v>570</v>
      </c>
      <c r="H76" s="12" t="s">
        <v>518</v>
      </c>
      <c r="I76" s="7">
        <v>163</v>
      </c>
      <c r="J76" s="7">
        <v>2680000000</v>
      </c>
    </row>
    <row r="77" spans="1:10" x14ac:dyDescent="0.35">
      <c r="A77">
        <v>76</v>
      </c>
      <c r="B77" t="s">
        <v>535</v>
      </c>
      <c r="C77" t="s">
        <v>570</v>
      </c>
      <c r="D77">
        <v>4.0571428569999997</v>
      </c>
      <c r="E77">
        <v>2.0138178130000002</v>
      </c>
      <c r="F77">
        <v>4</v>
      </c>
      <c r="G77" s="6" t="s">
        <v>570</v>
      </c>
      <c r="H77" s="12" t="s">
        <v>518</v>
      </c>
      <c r="I77" s="8" t="s">
        <v>599</v>
      </c>
      <c r="J77" s="15" t="s">
        <v>857</v>
      </c>
    </row>
    <row r="78" spans="1:10" x14ac:dyDescent="0.35">
      <c r="A78">
        <v>77</v>
      </c>
      <c r="B78" t="s">
        <v>534</v>
      </c>
      <c r="C78" t="s">
        <v>570</v>
      </c>
      <c r="D78">
        <v>4.1142857140000002</v>
      </c>
      <c r="E78">
        <v>1.0224373579999999</v>
      </c>
      <c r="F78">
        <v>4</v>
      </c>
      <c r="G78" s="6" t="s">
        <v>570</v>
      </c>
      <c r="H78" s="12" t="s">
        <v>518</v>
      </c>
      <c r="I78" s="8" t="s">
        <v>599</v>
      </c>
      <c r="J78" s="7">
        <v>2900000000</v>
      </c>
    </row>
    <row r="79" spans="1:10" x14ac:dyDescent="0.35">
      <c r="A79">
        <v>78</v>
      </c>
      <c r="B79" t="s">
        <v>536</v>
      </c>
      <c r="C79" t="s">
        <v>570</v>
      </c>
      <c r="D79">
        <v>4.2285714289999996</v>
      </c>
      <c r="E79">
        <v>1.6818357319999999</v>
      </c>
      <c r="F79">
        <v>4</v>
      </c>
      <c r="G79" s="6" t="s">
        <v>570</v>
      </c>
      <c r="H79" s="12" t="s">
        <v>518</v>
      </c>
      <c r="I79" s="8" t="s">
        <v>599</v>
      </c>
      <c r="J79" s="7">
        <v>753000000</v>
      </c>
    </row>
    <row r="80" spans="1:10" x14ac:dyDescent="0.35">
      <c r="A80">
        <v>79</v>
      </c>
      <c r="B80" t="s">
        <v>537</v>
      </c>
      <c r="C80" t="s">
        <v>331</v>
      </c>
      <c r="D80">
        <v>4.7142857139999998</v>
      </c>
      <c r="E80">
        <v>1.600945099</v>
      </c>
      <c r="F80">
        <v>4</v>
      </c>
      <c r="G80" s="6" t="s">
        <v>570</v>
      </c>
      <c r="H80" s="12" t="s">
        <v>518</v>
      </c>
      <c r="I80" s="8" t="s">
        <v>599</v>
      </c>
      <c r="J80" s="7">
        <v>60300000</v>
      </c>
    </row>
    <row r="81" spans="1:10" x14ac:dyDescent="0.35">
      <c r="A81">
        <v>80</v>
      </c>
      <c r="B81" t="s">
        <v>538</v>
      </c>
      <c r="C81" t="s">
        <v>570</v>
      </c>
      <c r="D81">
        <v>4.7428571430000002</v>
      </c>
      <c r="E81">
        <v>1.038745203</v>
      </c>
      <c r="F81">
        <v>4</v>
      </c>
      <c r="G81" s="6" t="s">
        <v>570</v>
      </c>
      <c r="H81" s="12" t="s">
        <v>518</v>
      </c>
      <c r="I81" s="8" t="s">
        <v>599</v>
      </c>
      <c r="J81" s="7">
        <v>5070000000</v>
      </c>
    </row>
    <row r="82" spans="1:10" x14ac:dyDescent="0.35">
      <c r="A82">
        <v>81</v>
      </c>
      <c r="B82" t="s">
        <v>539</v>
      </c>
      <c r="C82" t="s">
        <v>570</v>
      </c>
      <c r="D82">
        <v>4.7428571430000002</v>
      </c>
      <c r="E82">
        <v>1.421326165</v>
      </c>
      <c r="F82">
        <v>4</v>
      </c>
      <c r="G82" s="6" t="s">
        <v>570</v>
      </c>
      <c r="H82" s="12" t="s">
        <v>518</v>
      </c>
      <c r="I82" s="8" t="s">
        <v>599</v>
      </c>
      <c r="J82" s="7">
        <v>1940000000</v>
      </c>
    </row>
    <row r="83" spans="1:10" x14ac:dyDescent="0.35">
      <c r="A83">
        <v>82</v>
      </c>
      <c r="B83" t="s">
        <v>540</v>
      </c>
      <c r="C83" t="s">
        <v>570</v>
      </c>
      <c r="D83">
        <v>4.7428571430000002</v>
      </c>
      <c r="E83">
        <v>1.66879416</v>
      </c>
      <c r="F83">
        <v>4</v>
      </c>
      <c r="G83" s="6" t="s">
        <v>570</v>
      </c>
      <c r="H83" s="12" t="s">
        <v>518</v>
      </c>
      <c r="I83" s="7">
        <v>51</v>
      </c>
      <c r="J83" s="7">
        <v>118000000</v>
      </c>
    </row>
    <row r="84" spans="1:10" x14ac:dyDescent="0.35">
      <c r="A84">
        <v>83</v>
      </c>
      <c r="B84" t="s">
        <v>541</v>
      </c>
      <c r="C84" t="s">
        <v>570</v>
      </c>
      <c r="D84">
        <v>4.8</v>
      </c>
      <c r="E84">
        <v>1.9220087530000001</v>
      </c>
      <c r="F84">
        <v>5</v>
      </c>
      <c r="G84" s="6" t="s">
        <v>570</v>
      </c>
      <c r="H84" s="17" t="s">
        <v>856</v>
      </c>
      <c r="I84" s="8" t="s">
        <v>599</v>
      </c>
      <c r="J84" s="10" t="s">
        <v>599</v>
      </c>
    </row>
    <row r="85" spans="1:10" x14ac:dyDescent="0.35">
      <c r="A85">
        <v>84</v>
      </c>
      <c r="B85" t="s">
        <v>542</v>
      </c>
      <c r="C85" t="s">
        <v>570</v>
      </c>
      <c r="D85">
        <v>4.914285714</v>
      </c>
      <c r="E85">
        <v>1.2688908670000001</v>
      </c>
      <c r="F85">
        <v>5</v>
      </c>
      <c r="G85" s="6" t="s">
        <v>570</v>
      </c>
      <c r="H85" s="6" t="s">
        <v>855</v>
      </c>
      <c r="I85" s="8" t="s">
        <v>599</v>
      </c>
      <c r="J85" s="10" t="s">
        <v>599</v>
      </c>
    </row>
    <row r="86" spans="1:10" x14ac:dyDescent="0.35">
      <c r="A86">
        <v>85</v>
      </c>
      <c r="B86" t="s">
        <v>824</v>
      </c>
      <c r="C86" t="s">
        <v>570</v>
      </c>
      <c r="D86">
        <v>4.9428571430000003</v>
      </c>
      <c r="E86">
        <v>1.9695155740000001</v>
      </c>
      <c r="F86">
        <v>5</v>
      </c>
      <c r="G86" s="6" t="s">
        <v>570</v>
      </c>
      <c r="H86" s="6" t="s">
        <v>855</v>
      </c>
      <c r="I86" s="8" t="s">
        <v>599</v>
      </c>
      <c r="J86" s="10" t="s">
        <v>599</v>
      </c>
    </row>
    <row r="87" spans="1:10" x14ac:dyDescent="0.35">
      <c r="A87">
        <v>86</v>
      </c>
      <c r="B87" t="s">
        <v>543</v>
      </c>
      <c r="C87" t="s">
        <v>570</v>
      </c>
      <c r="D87">
        <v>4.9714285709999997</v>
      </c>
      <c r="E87">
        <v>1.9171933269999999</v>
      </c>
      <c r="F87">
        <v>5</v>
      </c>
      <c r="G87" s="6" t="s">
        <v>570</v>
      </c>
      <c r="H87" s="6" t="s">
        <v>855</v>
      </c>
      <c r="I87" s="8" t="s">
        <v>599</v>
      </c>
      <c r="J87" s="10" t="s">
        <v>599</v>
      </c>
    </row>
    <row r="88" spans="1:10" x14ac:dyDescent="0.35">
      <c r="A88">
        <v>87</v>
      </c>
      <c r="B88" t="s">
        <v>825</v>
      </c>
      <c r="C88" t="s">
        <v>570</v>
      </c>
      <c r="D88">
        <v>5.2</v>
      </c>
      <c r="E88">
        <v>1.549193338</v>
      </c>
      <c r="F88">
        <v>5</v>
      </c>
      <c r="G88" s="6" t="s">
        <v>570</v>
      </c>
      <c r="H88" s="6" t="s">
        <v>855</v>
      </c>
      <c r="I88" s="8" t="s">
        <v>599</v>
      </c>
      <c r="J88" s="10" t="s">
        <v>599</v>
      </c>
    </row>
    <row r="89" spans="1:10" x14ac:dyDescent="0.35">
      <c r="A89">
        <v>88</v>
      </c>
      <c r="B89" t="s">
        <v>826</v>
      </c>
      <c r="C89" t="s">
        <v>570</v>
      </c>
      <c r="D89">
        <v>5.3142857140000004</v>
      </c>
      <c r="E89">
        <v>1.567527626</v>
      </c>
      <c r="F89">
        <v>6</v>
      </c>
      <c r="G89" s="6" t="s">
        <v>570</v>
      </c>
      <c r="H89" s="6" t="s">
        <v>855</v>
      </c>
      <c r="I89" s="8" t="s">
        <v>599</v>
      </c>
      <c r="J89" s="10" t="s">
        <v>599</v>
      </c>
    </row>
    <row r="90" spans="1:10" x14ac:dyDescent="0.35">
      <c r="A90">
        <v>89</v>
      </c>
      <c r="B90" t="s">
        <v>827</v>
      </c>
      <c r="C90" t="s">
        <v>570</v>
      </c>
      <c r="D90">
        <v>5.628571429</v>
      </c>
      <c r="E90">
        <v>1.4366160050000001</v>
      </c>
      <c r="F90">
        <v>6</v>
      </c>
      <c r="G90" s="6" t="s">
        <v>570</v>
      </c>
      <c r="H90" s="6" t="s">
        <v>855</v>
      </c>
      <c r="I90" s="8" t="s">
        <v>599</v>
      </c>
      <c r="J90" s="10" t="s">
        <v>599</v>
      </c>
    </row>
    <row r="91" spans="1:10" x14ac:dyDescent="0.35">
      <c r="A91">
        <v>90</v>
      </c>
      <c r="B91" t="s">
        <v>828</v>
      </c>
      <c r="C91" t="s">
        <v>331</v>
      </c>
      <c r="D91">
        <v>5.7428571430000002</v>
      </c>
      <c r="E91">
        <v>1.379319038</v>
      </c>
      <c r="F91">
        <v>6</v>
      </c>
      <c r="G91" s="6" t="s">
        <v>570</v>
      </c>
      <c r="H91" s="13" t="s">
        <v>855</v>
      </c>
      <c r="I91" s="8" t="s">
        <v>599</v>
      </c>
      <c r="J91" s="10" t="s">
        <v>599</v>
      </c>
    </row>
    <row r="92" spans="1:10" x14ac:dyDescent="0.35">
      <c r="A92">
        <v>91</v>
      </c>
      <c r="B92" t="s">
        <v>829</v>
      </c>
      <c r="C92" t="s">
        <v>570</v>
      </c>
      <c r="D92">
        <v>5.914285714</v>
      </c>
      <c r="E92">
        <v>1.4424535590000001</v>
      </c>
      <c r="F92">
        <v>7</v>
      </c>
      <c r="G92" s="6" t="s">
        <v>570</v>
      </c>
      <c r="H92" s="13" t="s">
        <v>855</v>
      </c>
      <c r="I92" s="8" t="s">
        <v>599</v>
      </c>
      <c r="J92" s="10" t="s">
        <v>599</v>
      </c>
    </row>
    <row r="93" spans="1:10" x14ac:dyDescent="0.35">
      <c r="A93">
        <v>92</v>
      </c>
      <c r="B93" t="s">
        <v>830</v>
      </c>
      <c r="C93" t="s">
        <v>570</v>
      </c>
      <c r="D93">
        <v>5.9428571430000003</v>
      </c>
      <c r="E93">
        <v>1.3491360450000001</v>
      </c>
      <c r="F93">
        <v>6</v>
      </c>
      <c r="G93" s="6" t="s">
        <v>570</v>
      </c>
      <c r="H93" s="13" t="s">
        <v>855</v>
      </c>
      <c r="I93" s="8" t="s">
        <v>599</v>
      </c>
      <c r="J93" s="10" t="s">
        <v>599</v>
      </c>
    </row>
    <row r="94" spans="1:10" x14ac:dyDescent="0.35">
      <c r="A94">
        <v>93</v>
      </c>
      <c r="B94" t="s">
        <v>831</v>
      </c>
      <c r="C94" t="s">
        <v>570</v>
      </c>
      <c r="D94">
        <v>6</v>
      </c>
      <c r="E94">
        <v>1.3719886809999999</v>
      </c>
      <c r="F94">
        <v>7</v>
      </c>
      <c r="G94" s="6" t="s">
        <v>331</v>
      </c>
      <c r="H94" s="13" t="s">
        <v>855</v>
      </c>
      <c r="I94" s="8" t="s">
        <v>599</v>
      </c>
      <c r="J94" s="10" t="s">
        <v>599</v>
      </c>
    </row>
    <row r="95" spans="1:10" x14ac:dyDescent="0.35">
      <c r="A95">
        <v>94</v>
      </c>
      <c r="B95" t="s">
        <v>832</v>
      </c>
      <c r="C95" t="s">
        <v>331</v>
      </c>
      <c r="D95">
        <v>6.1714285709999999</v>
      </c>
      <c r="E95">
        <v>0.98475778700000005</v>
      </c>
      <c r="F95">
        <v>6</v>
      </c>
      <c r="G95" s="6" t="s">
        <v>331</v>
      </c>
      <c r="H95" s="13" t="s">
        <v>855</v>
      </c>
      <c r="I95" s="8" t="s">
        <v>599</v>
      </c>
      <c r="J95" s="10" t="s">
        <v>599</v>
      </c>
    </row>
    <row r="96" spans="1:10" x14ac:dyDescent="0.35">
      <c r="A96">
        <v>95</v>
      </c>
      <c r="B96" t="s">
        <v>833</v>
      </c>
      <c r="C96" t="s">
        <v>331</v>
      </c>
      <c r="D96">
        <v>6.1714285709999999</v>
      </c>
      <c r="E96">
        <v>1.5621575249999999</v>
      </c>
      <c r="F96">
        <v>7</v>
      </c>
      <c r="G96" s="6" t="s">
        <v>331</v>
      </c>
      <c r="H96" s="13" t="s">
        <v>855</v>
      </c>
      <c r="I96" s="8" t="s">
        <v>599</v>
      </c>
      <c r="J96" s="10" t="s">
        <v>599</v>
      </c>
    </row>
    <row r="97" spans="1:10" x14ac:dyDescent="0.35">
      <c r="A97">
        <v>96</v>
      </c>
      <c r="B97" t="s">
        <v>834</v>
      </c>
      <c r="C97" t="s">
        <v>331</v>
      </c>
      <c r="D97">
        <v>6.2285714289999996</v>
      </c>
      <c r="E97">
        <v>1.1137037910000001</v>
      </c>
      <c r="F97">
        <v>7</v>
      </c>
      <c r="G97" s="6" t="s">
        <v>331</v>
      </c>
      <c r="H97" s="13" t="s">
        <v>855</v>
      </c>
      <c r="I97" s="8" t="s">
        <v>599</v>
      </c>
      <c r="J97" s="10" t="s">
        <v>599</v>
      </c>
    </row>
    <row r="98" spans="1:10" x14ac:dyDescent="0.35">
      <c r="A98">
        <v>97</v>
      </c>
      <c r="B98" t="s">
        <v>835</v>
      </c>
      <c r="C98" t="s">
        <v>331</v>
      </c>
      <c r="D98">
        <v>6.2857142860000002</v>
      </c>
      <c r="E98">
        <v>1.0166678149999999</v>
      </c>
      <c r="F98">
        <v>7</v>
      </c>
      <c r="G98" s="6" t="s">
        <v>331</v>
      </c>
      <c r="H98" s="13" t="s">
        <v>855</v>
      </c>
      <c r="I98" s="8" t="s">
        <v>599</v>
      </c>
      <c r="J98" s="10" t="s">
        <v>599</v>
      </c>
    </row>
    <row r="99" spans="1:10" x14ac:dyDescent="0.35">
      <c r="A99">
        <v>98</v>
      </c>
      <c r="B99" t="s">
        <v>836</v>
      </c>
      <c r="C99" t="s">
        <v>331</v>
      </c>
      <c r="D99">
        <v>6.3428571429999998</v>
      </c>
      <c r="E99">
        <v>1.186761712</v>
      </c>
      <c r="F99">
        <v>7</v>
      </c>
      <c r="G99" s="6" t="s">
        <v>331</v>
      </c>
      <c r="H99" s="13" t="s">
        <v>855</v>
      </c>
      <c r="I99" s="8" t="s">
        <v>599</v>
      </c>
      <c r="J99" s="10" t="s">
        <v>599</v>
      </c>
    </row>
    <row r="100" spans="1:10" x14ac:dyDescent="0.35">
      <c r="A100">
        <v>99</v>
      </c>
      <c r="B100" t="s">
        <v>837</v>
      </c>
      <c r="C100" t="s">
        <v>331</v>
      </c>
      <c r="D100">
        <v>6.371428571</v>
      </c>
      <c r="E100">
        <v>1.3080230770000001</v>
      </c>
      <c r="F100">
        <v>7</v>
      </c>
      <c r="G100" s="6" t="s">
        <v>331</v>
      </c>
      <c r="H100" s="13" t="s">
        <v>855</v>
      </c>
      <c r="I100" s="8" t="s">
        <v>599</v>
      </c>
      <c r="J100" s="10" t="s">
        <v>599</v>
      </c>
    </row>
    <row r="101" spans="1:10" x14ac:dyDescent="0.35">
      <c r="A101">
        <v>100</v>
      </c>
      <c r="B101" t="s">
        <v>838</v>
      </c>
      <c r="C101" t="s">
        <v>331</v>
      </c>
      <c r="D101">
        <v>6.4285714289999998</v>
      </c>
      <c r="E101">
        <v>0.94824029899999995</v>
      </c>
      <c r="F101">
        <v>7</v>
      </c>
      <c r="G101" s="6" t="s">
        <v>331</v>
      </c>
      <c r="H101" s="13" t="s">
        <v>855</v>
      </c>
      <c r="I101" s="8" t="s">
        <v>599</v>
      </c>
      <c r="J101" s="10" t="s">
        <v>599</v>
      </c>
    </row>
    <row r="102" spans="1:10" x14ac:dyDescent="0.35">
      <c r="A102">
        <v>101</v>
      </c>
      <c r="B102" t="s">
        <v>839</v>
      </c>
      <c r="C102" t="s">
        <v>570</v>
      </c>
      <c r="D102">
        <v>6.542857143</v>
      </c>
      <c r="E102">
        <v>0.78000215500000003</v>
      </c>
      <c r="F102">
        <v>7</v>
      </c>
      <c r="G102" s="6" t="s">
        <v>331</v>
      </c>
      <c r="H102" s="13" t="s">
        <v>855</v>
      </c>
      <c r="I102" s="8" t="s">
        <v>599</v>
      </c>
      <c r="J102" s="10" t="s">
        <v>599</v>
      </c>
    </row>
    <row r="103" spans="1:10" x14ac:dyDescent="0.35">
      <c r="A103">
        <v>102</v>
      </c>
      <c r="B103" t="s">
        <v>840</v>
      </c>
      <c r="C103" t="s">
        <v>570</v>
      </c>
      <c r="D103">
        <v>6.542857143</v>
      </c>
      <c r="E103">
        <v>0.78000215500000003</v>
      </c>
      <c r="F103">
        <v>7</v>
      </c>
      <c r="G103" s="6" t="s">
        <v>331</v>
      </c>
      <c r="H103" s="13" t="s">
        <v>855</v>
      </c>
      <c r="I103" s="8" t="s">
        <v>599</v>
      </c>
      <c r="J103" s="10" t="s">
        <v>599</v>
      </c>
    </row>
    <row r="104" spans="1:10" x14ac:dyDescent="0.35">
      <c r="A104">
        <v>103</v>
      </c>
      <c r="B104" t="s">
        <v>841</v>
      </c>
      <c r="C104" t="s">
        <v>331</v>
      </c>
      <c r="D104">
        <v>6.542857143</v>
      </c>
      <c r="E104">
        <v>0.81683957500000004</v>
      </c>
      <c r="F104">
        <v>7</v>
      </c>
      <c r="G104" s="6" t="s">
        <v>331</v>
      </c>
      <c r="H104" s="13" t="s">
        <v>855</v>
      </c>
      <c r="I104" s="8" t="s">
        <v>599</v>
      </c>
      <c r="J104" s="10" t="s">
        <v>599</v>
      </c>
    </row>
    <row r="105" spans="1:10" x14ac:dyDescent="0.35">
      <c r="A105">
        <v>104</v>
      </c>
      <c r="B105" t="s">
        <v>842</v>
      </c>
      <c r="C105" t="s">
        <v>331</v>
      </c>
      <c r="D105">
        <v>6.542857143</v>
      </c>
      <c r="E105">
        <v>0.85208592299999997</v>
      </c>
      <c r="F105">
        <v>7</v>
      </c>
      <c r="G105" s="6" t="s">
        <v>331</v>
      </c>
      <c r="H105" s="13" t="s">
        <v>855</v>
      </c>
      <c r="I105" s="8" t="s">
        <v>599</v>
      </c>
      <c r="J105" s="10" t="s">
        <v>599</v>
      </c>
    </row>
    <row r="106" spans="1:10" x14ac:dyDescent="0.35">
      <c r="A106">
        <v>105</v>
      </c>
      <c r="B106" t="s">
        <v>843</v>
      </c>
      <c r="C106" t="s">
        <v>331</v>
      </c>
      <c r="D106">
        <v>6.5714285710000002</v>
      </c>
      <c r="E106">
        <v>0.73906595600000002</v>
      </c>
      <c r="F106">
        <v>7</v>
      </c>
      <c r="G106" s="6" t="s">
        <v>331</v>
      </c>
      <c r="H106" s="13" t="s">
        <v>855</v>
      </c>
      <c r="I106" s="8" t="s">
        <v>599</v>
      </c>
      <c r="J106" s="10" t="s">
        <v>599</v>
      </c>
    </row>
    <row r="107" spans="1:10" x14ac:dyDescent="0.35">
      <c r="A107">
        <v>106</v>
      </c>
      <c r="B107" t="s">
        <v>844</v>
      </c>
      <c r="C107" t="s">
        <v>331</v>
      </c>
      <c r="D107">
        <v>6.5714285710000002</v>
      </c>
      <c r="E107">
        <v>1.1449560560000001</v>
      </c>
      <c r="F107">
        <v>7</v>
      </c>
      <c r="G107" s="6" t="s">
        <v>331</v>
      </c>
      <c r="H107" s="13" t="s">
        <v>855</v>
      </c>
      <c r="I107" s="8" t="s">
        <v>599</v>
      </c>
      <c r="J107" s="10" t="s">
        <v>599</v>
      </c>
    </row>
    <row r="108" spans="1:10" x14ac:dyDescent="0.35">
      <c r="A108">
        <v>107</v>
      </c>
      <c r="B108" t="s">
        <v>845</v>
      </c>
      <c r="C108" t="s">
        <v>331</v>
      </c>
      <c r="D108">
        <v>6.6</v>
      </c>
      <c r="E108">
        <v>1.1167178799999999</v>
      </c>
      <c r="F108">
        <v>7</v>
      </c>
      <c r="G108" s="6" t="s">
        <v>331</v>
      </c>
      <c r="H108" s="13" t="s">
        <v>855</v>
      </c>
      <c r="I108" s="8" t="s">
        <v>599</v>
      </c>
      <c r="J108" s="10" t="s">
        <v>599</v>
      </c>
    </row>
    <row r="109" spans="1:10" x14ac:dyDescent="0.35">
      <c r="A109">
        <v>108</v>
      </c>
      <c r="B109" t="s">
        <v>846</v>
      </c>
      <c r="C109" t="s">
        <v>331</v>
      </c>
      <c r="D109">
        <v>6.628571429</v>
      </c>
      <c r="E109">
        <v>0.77024496799999997</v>
      </c>
      <c r="F109">
        <v>7</v>
      </c>
      <c r="G109" s="6" t="s">
        <v>331</v>
      </c>
      <c r="H109" s="13" t="s">
        <v>855</v>
      </c>
      <c r="I109" s="8" t="s">
        <v>599</v>
      </c>
      <c r="J109" s="10" t="s">
        <v>599</v>
      </c>
    </row>
    <row r="110" spans="1:10" x14ac:dyDescent="0.35">
      <c r="A110">
        <v>109</v>
      </c>
      <c r="B110" t="s">
        <v>847</v>
      </c>
      <c r="C110" t="s">
        <v>331</v>
      </c>
      <c r="D110">
        <v>6.6571428570000002</v>
      </c>
      <c r="E110">
        <v>0.80230759600000001</v>
      </c>
      <c r="F110">
        <v>7</v>
      </c>
      <c r="G110" s="6" t="s">
        <v>331</v>
      </c>
      <c r="H110" s="13" t="s">
        <v>855</v>
      </c>
      <c r="I110" s="8" t="s">
        <v>599</v>
      </c>
      <c r="J110" s="10" t="s">
        <v>599</v>
      </c>
    </row>
    <row r="111" spans="1:10" x14ac:dyDescent="0.35">
      <c r="A111">
        <v>110</v>
      </c>
      <c r="B111" t="s">
        <v>848</v>
      </c>
      <c r="C111" t="s">
        <v>331</v>
      </c>
      <c r="D111">
        <v>6.6571428570000002</v>
      </c>
      <c r="E111">
        <v>0.96840855299999995</v>
      </c>
      <c r="F111">
        <v>7</v>
      </c>
      <c r="G111" s="6" t="s">
        <v>331</v>
      </c>
      <c r="H111" s="13" t="s">
        <v>855</v>
      </c>
      <c r="I111" s="8" t="s">
        <v>599</v>
      </c>
      <c r="J111" s="10" t="s">
        <v>599</v>
      </c>
    </row>
    <row r="112" spans="1:10" x14ac:dyDescent="0.35">
      <c r="A112">
        <v>111</v>
      </c>
      <c r="B112" t="s">
        <v>849</v>
      </c>
      <c r="C112" t="s">
        <v>331</v>
      </c>
      <c r="D112">
        <v>6.6571428570000002</v>
      </c>
      <c r="E112">
        <v>1.0831016769999999</v>
      </c>
      <c r="F112">
        <v>7</v>
      </c>
      <c r="G112" s="6" t="s">
        <v>331</v>
      </c>
      <c r="H112" s="13" t="s">
        <v>855</v>
      </c>
      <c r="I112" s="8" t="s">
        <v>599</v>
      </c>
      <c r="J112" s="10" t="s">
        <v>599</v>
      </c>
    </row>
    <row r="113" spans="1:10" x14ac:dyDescent="0.35">
      <c r="A113">
        <v>112</v>
      </c>
      <c r="B113" t="s">
        <v>850</v>
      </c>
      <c r="C113" t="s">
        <v>331</v>
      </c>
      <c r="D113">
        <v>6.6857142859999996</v>
      </c>
      <c r="E113">
        <v>0.58266267999999999</v>
      </c>
      <c r="F113">
        <v>7</v>
      </c>
      <c r="G113" s="6" t="s">
        <v>331</v>
      </c>
      <c r="H113" s="13" t="s">
        <v>855</v>
      </c>
      <c r="I113" s="8" t="s">
        <v>599</v>
      </c>
      <c r="J113" s="10" t="s">
        <v>599</v>
      </c>
    </row>
    <row r="114" spans="1:10" x14ac:dyDescent="0.35">
      <c r="A114">
        <v>113</v>
      </c>
      <c r="B114" t="s">
        <v>851</v>
      </c>
      <c r="C114" t="s">
        <v>331</v>
      </c>
      <c r="D114">
        <v>6.6857142859999996</v>
      </c>
      <c r="E114">
        <v>0.67612340400000004</v>
      </c>
      <c r="F114">
        <v>7</v>
      </c>
      <c r="G114" s="6" t="s">
        <v>331</v>
      </c>
      <c r="H114" s="13" t="s">
        <v>855</v>
      </c>
      <c r="I114" s="8" t="s">
        <v>599</v>
      </c>
      <c r="J114" s="10" t="s">
        <v>599</v>
      </c>
    </row>
    <row r="115" spans="1:10" x14ac:dyDescent="0.35">
      <c r="A115">
        <v>114</v>
      </c>
      <c r="B115" t="s">
        <v>852</v>
      </c>
      <c r="C115" t="s">
        <v>331</v>
      </c>
      <c r="D115">
        <v>6.6857142859999996</v>
      </c>
      <c r="E115">
        <v>1.078436465</v>
      </c>
      <c r="F115">
        <v>7</v>
      </c>
      <c r="G115" s="6" t="s">
        <v>331</v>
      </c>
      <c r="H115" s="13" t="s">
        <v>855</v>
      </c>
      <c r="I115" s="8" t="s">
        <v>599</v>
      </c>
      <c r="J115" s="10" t="s">
        <v>599</v>
      </c>
    </row>
    <row r="116" spans="1:10" x14ac:dyDescent="0.35">
      <c r="A116">
        <v>115</v>
      </c>
      <c r="B116" t="s">
        <v>853</v>
      </c>
      <c r="C116" t="s">
        <v>331</v>
      </c>
      <c r="D116">
        <v>6.6857142859999996</v>
      </c>
      <c r="E116">
        <v>1.078436465</v>
      </c>
      <c r="F116">
        <v>7</v>
      </c>
      <c r="G116" s="6" t="s">
        <v>331</v>
      </c>
      <c r="H116" s="13" t="s">
        <v>855</v>
      </c>
      <c r="I116" s="8" t="s">
        <v>599</v>
      </c>
      <c r="J116" s="10" t="s">
        <v>599</v>
      </c>
    </row>
    <row r="117" spans="1:10" x14ac:dyDescent="0.35">
      <c r="A117">
        <v>116</v>
      </c>
      <c r="B117" t="s">
        <v>854</v>
      </c>
      <c r="C117" t="s">
        <v>331</v>
      </c>
      <c r="D117">
        <v>6.7142857139999998</v>
      </c>
      <c r="E117">
        <v>0.57247802800000003</v>
      </c>
      <c r="F117">
        <v>7</v>
      </c>
      <c r="G117" s="6" t="s">
        <v>331</v>
      </c>
      <c r="H117" s="13" t="s">
        <v>855</v>
      </c>
      <c r="I117" s="8" t="s">
        <v>599</v>
      </c>
      <c r="J117" s="10" t="s">
        <v>599</v>
      </c>
    </row>
    <row r="118" spans="1:10" x14ac:dyDescent="0.35">
      <c r="A118">
        <v>117</v>
      </c>
      <c r="B118" t="s">
        <v>595</v>
      </c>
      <c r="C118" t="s">
        <v>331</v>
      </c>
      <c r="D118">
        <v>6.7428571430000002</v>
      </c>
      <c r="E118">
        <v>0.56061191099999996</v>
      </c>
      <c r="F118">
        <v>7</v>
      </c>
      <c r="G118" s="6" t="s">
        <v>331</v>
      </c>
      <c r="H118" s="13" t="s">
        <v>855</v>
      </c>
      <c r="I118" s="8" t="s">
        <v>599</v>
      </c>
      <c r="J118" s="10" t="s">
        <v>599</v>
      </c>
    </row>
    <row r="119" spans="1:10" x14ac:dyDescent="0.35">
      <c r="A119">
        <v>118</v>
      </c>
      <c r="B119" t="s">
        <v>596</v>
      </c>
      <c r="C119" t="s">
        <v>331</v>
      </c>
      <c r="D119">
        <v>6.7428571430000002</v>
      </c>
      <c r="E119">
        <v>0.61082668900000003</v>
      </c>
      <c r="F119">
        <v>7</v>
      </c>
      <c r="G119" s="6" t="s">
        <v>331</v>
      </c>
      <c r="H119" s="13" t="s">
        <v>855</v>
      </c>
      <c r="I119" s="8" t="s">
        <v>599</v>
      </c>
      <c r="J119" s="10" t="s">
        <v>599</v>
      </c>
    </row>
    <row r="120" spans="1:10" x14ac:dyDescent="0.35">
      <c r="A120">
        <v>119</v>
      </c>
      <c r="B120" t="s">
        <v>597</v>
      </c>
      <c r="C120" t="s">
        <v>331</v>
      </c>
      <c r="D120">
        <v>6.7428571430000002</v>
      </c>
      <c r="E120">
        <v>0.88593111999999996</v>
      </c>
      <c r="F120">
        <v>7</v>
      </c>
      <c r="G120" s="6" t="s">
        <v>331</v>
      </c>
      <c r="H120" s="13" t="s">
        <v>855</v>
      </c>
      <c r="I120" s="8" t="s">
        <v>599</v>
      </c>
      <c r="J120" s="10" t="s">
        <v>599</v>
      </c>
    </row>
    <row r="121" spans="1:10" x14ac:dyDescent="0.35">
      <c r="A121">
        <v>120</v>
      </c>
      <c r="B121" t="s">
        <v>593</v>
      </c>
      <c r="C121" t="s">
        <v>331</v>
      </c>
      <c r="D121">
        <v>6.7714285710000004</v>
      </c>
      <c r="E121">
        <v>0.645605702</v>
      </c>
      <c r="F121">
        <v>7</v>
      </c>
      <c r="G121" s="6" t="s">
        <v>331</v>
      </c>
      <c r="H121" s="13" t="s">
        <v>855</v>
      </c>
      <c r="I121" s="8" t="s">
        <v>599</v>
      </c>
      <c r="J121" s="10" t="s">
        <v>599</v>
      </c>
    </row>
    <row r="122" spans="1:10" x14ac:dyDescent="0.35">
      <c r="A122">
        <v>121</v>
      </c>
      <c r="B122" t="s">
        <v>594</v>
      </c>
      <c r="C122" t="s">
        <v>331</v>
      </c>
      <c r="D122">
        <v>6.7714285710000004</v>
      </c>
      <c r="E122">
        <v>1.031438581</v>
      </c>
      <c r="F122">
        <v>7</v>
      </c>
      <c r="G122" s="6" t="s">
        <v>331</v>
      </c>
      <c r="H122" s="13" t="s">
        <v>855</v>
      </c>
      <c r="I122" s="8" t="s">
        <v>599</v>
      </c>
      <c r="J122" s="10" t="s">
        <v>599</v>
      </c>
    </row>
    <row r="123" spans="1:10" x14ac:dyDescent="0.35">
      <c r="A123">
        <v>122</v>
      </c>
      <c r="B123" t="s">
        <v>590</v>
      </c>
      <c r="C123" t="s">
        <v>331</v>
      </c>
      <c r="D123">
        <v>6.8</v>
      </c>
      <c r="E123">
        <v>0.47278897199999997</v>
      </c>
      <c r="F123">
        <v>7</v>
      </c>
      <c r="G123" s="6" t="s">
        <v>331</v>
      </c>
      <c r="H123" s="17" t="s">
        <v>856</v>
      </c>
      <c r="I123" s="8" t="s">
        <v>599</v>
      </c>
      <c r="J123" s="10" t="s">
        <v>599</v>
      </c>
    </row>
    <row r="124" spans="1:10" x14ac:dyDescent="0.35">
      <c r="A124">
        <v>123</v>
      </c>
      <c r="B124" t="s">
        <v>592</v>
      </c>
      <c r="C124" t="s">
        <v>331</v>
      </c>
      <c r="D124">
        <v>6.8</v>
      </c>
      <c r="E124">
        <v>0.58410313400000002</v>
      </c>
      <c r="F124">
        <v>7</v>
      </c>
      <c r="G124" s="6" t="s">
        <v>331</v>
      </c>
      <c r="H124" s="17" t="s">
        <v>856</v>
      </c>
      <c r="I124" s="8" t="s">
        <v>599</v>
      </c>
      <c r="J124" s="10" t="s">
        <v>599</v>
      </c>
    </row>
    <row r="125" spans="1:10" x14ac:dyDescent="0.35">
      <c r="A125">
        <v>124</v>
      </c>
      <c r="B125" t="s">
        <v>583</v>
      </c>
      <c r="C125" t="s">
        <v>331</v>
      </c>
      <c r="D125">
        <v>6.8285714290000001</v>
      </c>
      <c r="E125">
        <v>0.38238526</v>
      </c>
      <c r="F125">
        <v>7</v>
      </c>
      <c r="G125" s="6" t="s">
        <v>331</v>
      </c>
      <c r="H125" s="12" t="s">
        <v>518</v>
      </c>
      <c r="I125" s="7">
        <v>58</v>
      </c>
      <c r="J125" s="7">
        <v>1310000000</v>
      </c>
    </row>
    <row r="126" spans="1:10" x14ac:dyDescent="0.35">
      <c r="A126">
        <v>125</v>
      </c>
      <c r="B126" t="s">
        <v>587</v>
      </c>
      <c r="C126" t="s">
        <v>331</v>
      </c>
      <c r="D126">
        <v>6.8285714290000001</v>
      </c>
      <c r="E126">
        <v>0.38238526</v>
      </c>
      <c r="F126">
        <v>7</v>
      </c>
      <c r="G126" s="6" t="s">
        <v>331</v>
      </c>
      <c r="H126" s="12" t="s">
        <v>518</v>
      </c>
      <c r="I126" s="8" t="s">
        <v>599</v>
      </c>
      <c r="J126" s="7">
        <v>4810000000</v>
      </c>
    </row>
    <row r="127" spans="1:10" x14ac:dyDescent="0.35">
      <c r="A127">
        <v>126</v>
      </c>
      <c r="B127" t="s">
        <v>588</v>
      </c>
      <c r="C127" t="s">
        <v>331</v>
      </c>
      <c r="D127">
        <v>6.8285714290000001</v>
      </c>
      <c r="E127">
        <v>0.45281565400000001</v>
      </c>
      <c r="F127">
        <v>7</v>
      </c>
      <c r="G127" s="6" t="s">
        <v>331</v>
      </c>
      <c r="H127" s="12" t="s">
        <v>518</v>
      </c>
      <c r="I127" s="8" t="s">
        <v>599</v>
      </c>
      <c r="J127" s="7">
        <v>1800000000</v>
      </c>
    </row>
    <row r="128" spans="1:10" x14ac:dyDescent="0.35">
      <c r="A128">
        <v>127</v>
      </c>
      <c r="B128" t="s">
        <v>585</v>
      </c>
      <c r="C128" t="s">
        <v>331</v>
      </c>
      <c r="D128">
        <v>6.8285714290000001</v>
      </c>
      <c r="E128">
        <v>0.45281565400000001</v>
      </c>
      <c r="F128">
        <v>7</v>
      </c>
      <c r="G128" s="6" t="s">
        <v>331</v>
      </c>
      <c r="H128" s="12" t="s">
        <v>518</v>
      </c>
      <c r="I128" s="8" t="s">
        <v>599</v>
      </c>
      <c r="J128" s="7">
        <v>2090000000</v>
      </c>
    </row>
    <row r="129" spans="1:10" x14ac:dyDescent="0.35">
      <c r="A129">
        <v>128</v>
      </c>
      <c r="B129" t="s">
        <v>589</v>
      </c>
      <c r="C129" t="s">
        <v>331</v>
      </c>
      <c r="D129">
        <v>6.8285714290000001</v>
      </c>
      <c r="E129">
        <v>0.45281565400000001</v>
      </c>
      <c r="F129">
        <v>7</v>
      </c>
      <c r="G129" s="6" t="s">
        <v>331</v>
      </c>
      <c r="H129" s="12" t="s">
        <v>518</v>
      </c>
      <c r="I129" s="8" t="s">
        <v>599</v>
      </c>
      <c r="J129" s="7">
        <v>4040000000</v>
      </c>
    </row>
    <row r="130" spans="1:10" x14ac:dyDescent="0.35">
      <c r="A130">
        <v>129</v>
      </c>
      <c r="B130" t="s">
        <v>591</v>
      </c>
      <c r="C130" t="s">
        <v>331</v>
      </c>
      <c r="D130">
        <v>6.8285714290000001</v>
      </c>
      <c r="E130">
        <v>0.51367844600000001</v>
      </c>
      <c r="F130">
        <v>7</v>
      </c>
      <c r="G130" s="6" t="s">
        <v>331</v>
      </c>
      <c r="H130" s="12" t="s">
        <v>518</v>
      </c>
      <c r="I130" s="6"/>
      <c r="J130" s="15">
        <v>36900000</v>
      </c>
    </row>
    <row r="131" spans="1:10" x14ac:dyDescent="0.35">
      <c r="A131">
        <v>130</v>
      </c>
      <c r="B131" t="s">
        <v>584</v>
      </c>
      <c r="C131" t="s">
        <v>331</v>
      </c>
      <c r="D131">
        <v>6.8571428570000004</v>
      </c>
      <c r="E131">
        <v>0.35503580099999998</v>
      </c>
      <c r="F131">
        <v>7</v>
      </c>
      <c r="G131" s="6" t="s">
        <v>331</v>
      </c>
      <c r="H131" s="12" t="s">
        <v>518</v>
      </c>
      <c r="I131" s="8" t="s">
        <v>599</v>
      </c>
      <c r="J131" s="7">
        <v>1940000000</v>
      </c>
    </row>
    <row r="132" spans="1:10" x14ac:dyDescent="0.35">
      <c r="A132">
        <v>131</v>
      </c>
      <c r="B132" t="s">
        <v>581</v>
      </c>
      <c r="C132" t="s">
        <v>331</v>
      </c>
      <c r="D132">
        <v>6.8571428570000004</v>
      </c>
      <c r="E132">
        <v>0.35503580099999998</v>
      </c>
      <c r="F132">
        <v>7</v>
      </c>
      <c r="G132" s="6" t="s">
        <v>331</v>
      </c>
      <c r="H132" s="12" t="s">
        <v>518</v>
      </c>
      <c r="I132" s="8" t="s">
        <v>599</v>
      </c>
      <c r="J132" s="7">
        <v>2320000000</v>
      </c>
    </row>
    <row r="133" spans="1:10" x14ac:dyDescent="0.35">
      <c r="A133">
        <v>132</v>
      </c>
      <c r="B133" t="s">
        <v>575</v>
      </c>
      <c r="C133" t="s">
        <v>331</v>
      </c>
      <c r="D133">
        <v>6.8571428570000004</v>
      </c>
      <c r="E133">
        <v>0.42996970800000001</v>
      </c>
      <c r="F133">
        <v>7</v>
      </c>
      <c r="G133" s="6" t="s">
        <v>331</v>
      </c>
      <c r="H133" s="12" t="s">
        <v>518</v>
      </c>
      <c r="I133" s="7">
        <v>153</v>
      </c>
      <c r="J133" s="7">
        <v>2590000000</v>
      </c>
    </row>
    <row r="134" spans="1:10" x14ac:dyDescent="0.35">
      <c r="A134">
        <v>133</v>
      </c>
      <c r="B134" t="s">
        <v>586</v>
      </c>
      <c r="C134" t="s">
        <v>331</v>
      </c>
      <c r="D134">
        <v>6.8571428570000004</v>
      </c>
      <c r="E134">
        <v>0.42996970800000001</v>
      </c>
      <c r="F134">
        <v>7</v>
      </c>
      <c r="G134" s="6" t="s">
        <v>331</v>
      </c>
      <c r="H134" s="12" t="s">
        <v>518</v>
      </c>
      <c r="I134" s="8" t="s">
        <v>599</v>
      </c>
      <c r="J134" s="7">
        <v>2400000000</v>
      </c>
    </row>
    <row r="135" spans="1:10" x14ac:dyDescent="0.35">
      <c r="A135">
        <v>134</v>
      </c>
      <c r="B135" t="s">
        <v>576</v>
      </c>
      <c r="C135" t="s">
        <v>331</v>
      </c>
      <c r="D135">
        <v>6.8857142859999998</v>
      </c>
      <c r="E135">
        <v>0.322802851</v>
      </c>
      <c r="F135">
        <v>7</v>
      </c>
      <c r="G135" s="6" t="s">
        <v>331</v>
      </c>
      <c r="H135" s="12" t="s">
        <v>518</v>
      </c>
      <c r="I135" s="8" t="s">
        <v>599</v>
      </c>
      <c r="J135" s="7">
        <v>2250000000</v>
      </c>
    </row>
    <row r="136" spans="1:10" x14ac:dyDescent="0.35">
      <c r="A136">
        <v>135</v>
      </c>
      <c r="B136" t="s">
        <v>580</v>
      </c>
      <c r="C136" t="s">
        <v>331</v>
      </c>
      <c r="D136">
        <v>6.8857142859999998</v>
      </c>
      <c r="E136">
        <v>0.322802851</v>
      </c>
      <c r="F136">
        <v>7</v>
      </c>
      <c r="G136" s="6" t="s">
        <v>331</v>
      </c>
      <c r="H136" s="12" t="s">
        <v>518</v>
      </c>
      <c r="I136" s="8" t="s">
        <v>599</v>
      </c>
      <c r="J136" s="7">
        <v>48000000</v>
      </c>
    </row>
    <row r="137" spans="1:10" x14ac:dyDescent="0.35">
      <c r="A137">
        <v>136</v>
      </c>
      <c r="B137" t="s">
        <v>582</v>
      </c>
      <c r="C137" t="s">
        <v>331</v>
      </c>
      <c r="D137">
        <v>6.8857142859999998</v>
      </c>
      <c r="E137">
        <v>0.322802851</v>
      </c>
      <c r="F137">
        <v>7</v>
      </c>
      <c r="G137" s="6" t="s">
        <v>331</v>
      </c>
      <c r="H137" s="12" t="s">
        <v>518</v>
      </c>
      <c r="I137" s="8" t="s">
        <v>599</v>
      </c>
      <c r="J137" s="7">
        <v>3100000000</v>
      </c>
    </row>
    <row r="138" spans="1:10" x14ac:dyDescent="0.35">
      <c r="A138">
        <v>137</v>
      </c>
      <c r="B138" t="s">
        <v>579</v>
      </c>
      <c r="C138" t="s">
        <v>331</v>
      </c>
      <c r="D138">
        <v>6.8857142859999998</v>
      </c>
      <c r="E138">
        <v>0.40376380499999998</v>
      </c>
      <c r="F138">
        <v>7</v>
      </c>
      <c r="G138" s="6" t="s">
        <v>331</v>
      </c>
      <c r="H138" s="12" t="s">
        <v>518</v>
      </c>
      <c r="I138" s="8" t="s">
        <v>599</v>
      </c>
      <c r="J138" s="7">
        <v>4220000000</v>
      </c>
    </row>
    <row r="139" spans="1:10" x14ac:dyDescent="0.35">
      <c r="A139">
        <v>138</v>
      </c>
      <c r="B139" t="s">
        <v>571</v>
      </c>
      <c r="C139" t="s">
        <v>331</v>
      </c>
      <c r="D139">
        <v>6.914285714</v>
      </c>
      <c r="E139">
        <v>0.28402864100000003</v>
      </c>
      <c r="F139">
        <v>7</v>
      </c>
      <c r="G139" s="6" t="s">
        <v>331</v>
      </c>
      <c r="H139" s="12" t="s">
        <v>518</v>
      </c>
      <c r="I139" s="7">
        <v>3187</v>
      </c>
      <c r="J139" s="7">
        <v>4380000000</v>
      </c>
    </row>
    <row r="140" spans="1:10" x14ac:dyDescent="0.35">
      <c r="A140">
        <v>139</v>
      </c>
      <c r="B140" t="s">
        <v>572</v>
      </c>
      <c r="C140" t="s">
        <v>331</v>
      </c>
      <c r="D140">
        <v>6.914285714</v>
      </c>
      <c r="E140">
        <v>0.28402864100000003</v>
      </c>
      <c r="F140">
        <v>7</v>
      </c>
      <c r="G140" s="6" t="s">
        <v>331</v>
      </c>
      <c r="H140" s="12" t="s">
        <v>518</v>
      </c>
      <c r="I140" s="7">
        <v>451</v>
      </c>
      <c r="J140" s="7">
        <v>3310000000</v>
      </c>
    </row>
    <row r="141" spans="1:10" x14ac:dyDescent="0.35">
      <c r="A141">
        <v>140</v>
      </c>
      <c r="B141" t="s">
        <v>577</v>
      </c>
      <c r="C141" t="s">
        <v>331</v>
      </c>
      <c r="D141">
        <v>6.914285714</v>
      </c>
      <c r="E141">
        <v>0.28402864100000003</v>
      </c>
      <c r="F141">
        <v>7</v>
      </c>
      <c r="G141" s="6" t="s">
        <v>331</v>
      </c>
      <c r="H141" s="12" t="s">
        <v>518</v>
      </c>
      <c r="I141" s="8" t="s">
        <v>599</v>
      </c>
      <c r="J141" s="7">
        <v>17000000</v>
      </c>
    </row>
    <row r="142" spans="1:10" x14ac:dyDescent="0.35">
      <c r="A142">
        <v>141</v>
      </c>
      <c r="B142" t="s">
        <v>578</v>
      </c>
      <c r="C142" t="s">
        <v>331</v>
      </c>
      <c r="D142">
        <v>6.914285714</v>
      </c>
      <c r="E142">
        <v>0.28402864100000003</v>
      </c>
      <c r="F142">
        <v>7</v>
      </c>
      <c r="G142" s="6" t="s">
        <v>331</v>
      </c>
      <c r="H142" s="12" t="s">
        <v>518</v>
      </c>
      <c r="I142" s="8" t="s">
        <v>599</v>
      </c>
      <c r="J142" s="7">
        <v>2230000000</v>
      </c>
    </row>
    <row r="143" spans="1:10" x14ac:dyDescent="0.35">
      <c r="A143">
        <v>142</v>
      </c>
      <c r="B143" t="s">
        <v>573</v>
      </c>
      <c r="C143" t="s">
        <v>331</v>
      </c>
      <c r="D143">
        <v>6.9428571430000003</v>
      </c>
      <c r="E143">
        <v>0.23550410799999999</v>
      </c>
      <c r="F143">
        <v>7</v>
      </c>
      <c r="G143" s="6" t="s">
        <v>331</v>
      </c>
      <c r="H143" s="12" t="s">
        <v>518</v>
      </c>
      <c r="I143" s="8" t="s">
        <v>599</v>
      </c>
      <c r="J143" s="7">
        <v>1470000000</v>
      </c>
    </row>
    <row r="144" spans="1:10" x14ac:dyDescent="0.35">
      <c r="A144">
        <v>143</v>
      </c>
      <c r="B144" t="s">
        <v>574</v>
      </c>
      <c r="C144" t="s">
        <v>331</v>
      </c>
      <c r="D144">
        <v>6.9428571430000003</v>
      </c>
      <c r="E144">
        <v>0.23550410799999999</v>
      </c>
      <c r="F144">
        <v>7</v>
      </c>
      <c r="G144" s="6" t="s">
        <v>331</v>
      </c>
      <c r="H144" s="12" t="s">
        <v>518</v>
      </c>
      <c r="I144" s="8" t="s">
        <v>599</v>
      </c>
      <c r="J144" s="7">
        <v>124000000</v>
      </c>
    </row>
  </sheetData>
  <conditionalFormatting sqref="H1:I1">
    <cfRule type="containsText" dxfId="15" priority="1" operator="containsText" text="xx">
      <formula>NOT(ISERROR(SEARCH("xx",H1)))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E18B-B799-486E-B317-F02F58B8AADA}">
  <dimension ref="A1:V138"/>
  <sheetViews>
    <sheetView topLeftCell="A79" zoomScale="40" zoomScaleNormal="40" workbookViewId="0">
      <selection activeCell="A79" sqref="A79:V138"/>
    </sheetView>
  </sheetViews>
  <sheetFormatPr baseColWidth="10" defaultRowHeight="14.5" x14ac:dyDescent="0.35"/>
  <sheetData>
    <row r="1" spans="1:22" x14ac:dyDescent="0.35">
      <c r="A1" s="6" t="s">
        <v>601</v>
      </c>
      <c r="B1" s="6" t="s">
        <v>506</v>
      </c>
      <c r="C1" t="s">
        <v>896</v>
      </c>
      <c r="D1" s="6" t="s">
        <v>897</v>
      </c>
      <c r="E1" s="6" t="s">
        <v>898</v>
      </c>
      <c r="F1" t="s">
        <v>899</v>
      </c>
      <c r="G1" s="6" t="s">
        <v>900</v>
      </c>
      <c r="H1" s="6" t="s">
        <v>507</v>
      </c>
      <c r="I1" s="6" t="s">
        <v>600</v>
      </c>
      <c r="J1" s="6" t="s">
        <v>505</v>
      </c>
      <c r="K1" s="6" t="s">
        <v>602</v>
      </c>
      <c r="L1" s="6" t="s">
        <v>901</v>
      </c>
      <c r="M1" s="6" t="s">
        <v>902</v>
      </c>
      <c r="N1" t="s">
        <v>903</v>
      </c>
      <c r="O1" s="6" t="s">
        <v>904</v>
      </c>
      <c r="P1" s="6" t="s">
        <v>905</v>
      </c>
      <c r="Q1" t="s">
        <v>906</v>
      </c>
      <c r="R1" s="6" t="s">
        <v>907</v>
      </c>
      <c r="S1" s="6" t="s">
        <v>908</v>
      </c>
      <c r="T1" s="6" t="s">
        <v>909</v>
      </c>
      <c r="U1" s="6" t="s">
        <v>910</v>
      </c>
      <c r="V1" t="s">
        <v>911</v>
      </c>
    </row>
    <row r="2" spans="1:22" x14ac:dyDescent="0.35">
      <c r="A2">
        <v>1</v>
      </c>
      <c r="B2" t="s">
        <v>544</v>
      </c>
      <c r="C2" t="s">
        <v>332</v>
      </c>
      <c r="D2">
        <v>1.0571428570000001</v>
      </c>
      <c r="E2">
        <v>0.33806170200000002</v>
      </c>
      <c r="F2">
        <v>1</v>
      </c>
      <c r="G2" s="6" t="s">
        <v>332</v>
      </c>
      <c r="H2" s="12" t="s">
        <v>518</v>
      </c>
      <c r="I2" s="8" t="s">
        <v>599</v>
      </c>
      <c r="J2" s="7">
        <v>1470000000</v>
      </c>
      <c r="K2" s="7" t="s">
        <v>599</v>
      </c>
      <c r="L2">
        <v>33</v>
      </c>
      <c r="M2" t="s">
        <v>795</v>
      </c>
      <c r="N2" t="s">
        <v>332</v>
      </c>
      <c r="O2">
        <v>1.4</v>
      </c>
      <c r="P2">
        <v>1.168206267</v>
      </c>
      <c r="Q2">
        <v>1</v>
      </c>
      <c r="R2" s="6" t="s">
        <v>332</v>
      </c>
      <c r="S2" s="13" t="s">
        <v>855</v>
      </c>
      <c r="T2" s="8" t="s">
        <v>599</v>
      </c>
      <c r="U2" s="10" t="s">
        <v>599</v>
      </c>
      <c r="V2" s="7" t="s">
        <v>599</v>
      </c>
    </row>
    <row r="3" spans="1:22" x14ac:dyDescent="0.35">
      <c r="A3">
        <v>2</v>
      </c>
      <c r="B3" t="s">
        <v>545</v>
      </c>
      <c r="C3" t="s">
        <v>332</v>
      </c>
      <c r="D3">
        <v>1.085714286</v>
      </c>
      <c r="E3">
        <v>0.37349136300000002</v>
      </c>
      <c r="F3">
        <v>1</v>
      </c>
      <c r="G3" s="6" t="s">
        <v>332</v>
      </c>
      <c r="H3" s="12" t="s">
        <v>518</v>
      </c>
      <c r="I3" s="8" t="s">
        <v>599</v>
      </c>
      <c r="J3" s="7">
        <v>1970000000</v>
      </c>
      <c r="K3" s="7" t="s">
        <v>599</v>
      </c>
      <c r="L3">
        <v>34</v>
      </c>
      <c r="M3" t="s">
        <v>796</v>
      </c>
      <c r="N3" t="s">
        <v>332</v>
      </c>
      <c r="O3">
        <v>1.457142857</v>
      </c>
      <c r="P3">
        <v>0.88593111999999996</v>
      </c>
      <c r="Q3">
        <v>1</v>
      </c>
      <c r="R3" s="6" t="s">
        <v>332</v>
      </c>
      <c r="S3" s="13" t="s">
        <v>855</v>
      </c>
      <c r="T3" s="8" t="s">
        <v>599</v>
      </c>
      <c r="U3" s="10" t="s">
        <v>599</v>
      </c>
      <c r="V3" s="7" t="s">
        <v>599</v>
      </c>
    </row>
    <row r="4" spans="1:22" x14ac:dyDescent="0.35">
      <c r="A4">
        <v>3</v>
      </c>
      <c r="B4" t="s">
        <v>546</v>
      </c>
      <c r="C4" t="s">
        <v>332</v>
      </c>
      <c r="D4">
        <v>1.085714286</v>
      </c>
      <c r="E4">
        <v>0.37349136300000002</v>
      </c>
      <c r="F4">
        <v>1</v>
      </c>
      <c r="G4" s="6" t="s">
        <v>332</v>
      </c>
      <c r="H4" s="12" t="s">
        <v>518</v>
      </c>
      <c r="I4" s="8" t="s">
        <v>599</v>
      </c>
      <c r="J4" s="7">
        <v>1810000000</v>
      </c>
      <c r="K4" s="7" t="s">
        <v>599</v>
      </c>
      <c r="L4">
        <v>35</v>
      </c>
      <c r="M4" t="s">
        <v>797</v>
      </c>
      <c r="N4" t="s">
        <v>332</v>
      </c>
      <c r="O4">
        <v>1.457142857</v>
      </c>
      <c r="P4">
        <v>1.441870867</v>
      </c>
      <c r="Q4">
        <v>1</v>
      </c>
      <c r="R4" s="6" t="s">
        <v>332</v>
      </c>
      <c r="S4" s="13" t="s">
        <v>855</v>
      </c>
      <c r="T4" s="8" t="s">
        <v>599</v>
      </c>
      <c r="U4" s="10" t="s">
        <v>599</v>
      </c>
      <c r="V4" s="7" t="s">
        <v>599</v>
      </c>
    </row>
    <row r="5" spans="1:22" x14ac:dyDescent="0.35">
      <c r="A5">
        <v>4</v>
      </c>
      <c r="B5" t="s">
        <v>547</v>
      </c>
      <c r="C5" t="s">
        <v>332</v>
      </c>
      <c r="D5">
        <v>1.114285714</v>
      </c>
      <c r="E5">
        <v>0.322802851</v>
      </c>
      <c r="F5">
        <v>1</v>
      </c>
      <c r="G5" s="6" t="s">
        <v>332</v>
      </c>
      <c r="H5" s="12" t="s">
        <v>518</v>
      </c>
      <c r="I5" s="8" t="s">
        <v>599</v>
      </c>
      <c r="J5" s="7">
        <v>317000000</v>
      </c>
      <c r="K5" s="7" t="s">
        <v>599</v>
      </c>
      <c r="L5">
        <v>36</v>
      </c>
      <c r="M5" t="s">
        <v>798</v>
      </c>
      <c r="N5" t="s">
        <v>570</v>
      </c>
      <c r="O5">
        <v>1.4857142860000001</v>
      </c>
      <c r="P5">
        <v>0.81786769299999995</v>
      </c>
      <c r="Q5">
        <v>1</v>
      </c>
      <c r="R5" s="6" t="s">
        <v>332</v>
      </c>
      <c r="S5" s="13" t="s">
        <v>855</v>
      </c>
      <c r="T5" s="8" t="s">
        <v>599</v>
      </c>
      <c r="U5" s="10" t="s">
        <v>599</v>
      </c>
      <c r="V5" s="7" t="s">
        <v>599</v>
      </c>
    </row>
    <row r="6" spans="1:22" x14ac:dyDescent="0.35">
      <c r="A6">
        <v>5</v>
      </c>
      <c r="B6" t="s">
        <v>548</v>
      </c>
      <c r="C6" t="s">
        <v>332</v>
      </c>
      <c r="D6">
        <v>1.114285714</v>
      </c>
      <c r="E6">
        <v>0.322802851</v>
      </c>
      <c r="F6">
        <v>1</v>
      </c>
      <c r="G6" s="6" t="s">
        <v>332</v>
      </c>
      <c r="H6" s="12" t="s">
        <v>518</v>
      </c>
      <c r="I6" s="8" t="s">
        <v>599</v>
      </c>
      <c r="J6" s="7">
        <v>4230000000</v>
      </c>
      <c r="K6" s="7" t="s">
        <v>599</v>
      </c>
      <c r="L6">
        <v>37</v>
      </c>
      <c r="M6" t="s">
        <v>799</v>
      </c>
      <c r="N6" t="s">
        <v>332</v>
      </c>
      <c r="O6">
        <v>1.5142857139999999</v>
      </c>
      <c r="P6">
        <v>0.95089520000000005</v>
      </c>
      <c r="Q6">
        <v>1</v>
      </c>
      <c r="R6" s="6" t="s">
        <v>332</v>
      </c>
      <c r="S6" s="13" t="s">
        <v>855</v>
      </c>
      <c r="T6" s="8" t="s">
        <v>599</v>
      </c>
      <c r="U6" s="10" t="s">
        <v>599</v>
      </c>
      <c r="V6" s="7" t="s">
        <v>599</v>
      </c>
    </row>
    <row r="7" spans="1:22" x14ac:dyDescent="0.35">
      <c r="A7">
        <v>6</v>
      </c>
      <c r="B7" t="s">
        <v>549</v>
      </c>
      <c r="C7" t="s">
        <v>332</v>
      </c>
      <c r="D7">
        <v>1.114285714</v>
      </c>
      <c r="E7">
        <v>0.322802851</v>
      </c>
      <c r="F7">
        <v>1</v>
      </c>
      <c r="G7" s="6" t="s">
        <v>332</v>
      </c>
      <c r="H7" s="12" t="s">
        <v>518</v>
      </c>
      <c r="I7" s="8" t="s">
        <v>599</v>
      </c>
      <c r="J7" s="7">
        <v>4920000000</v>
      </c>
      <c r="K7" s="7" t="s">
        <v>599</v>
      </c>
      <c r="L7">
        <v>38</v>
      </c>
      <c r="M7" t="s">
        <v>800</v>
      </c>
      <c r="N7" t="s">
        <v>332</v>
      </c>
      <c r="O7">
        <v>1.5142857139999999</v>
      </c>
      <c r="P7">
        <v>1.0674716849999999</v>
      </c>
      <c r="Q7">
        <v>1</v>
      </c>
      <c r="R7" s="6" t="s">
        <v>332</v>
      </c>
      <c r="S7" s="13" t="s">
        <v>855</v>
      </c>
      <c r="T7" s="8" t="s">
        <v>599</v>
      </c>
      <c r="U7" s="10" t="s">
        <v>599</v>
      </c>
      <c r="V7" s="7" t="s">
        <v>599</v>
      </c>
    </row>
    <row r="8" spans="1:22" x14ac:dyDescent="0.35">
      <c r="A8">
        <v>7</v>
      </c>
      <c r="B8" t="s">
        <v>550</v>
      </c>
      <c r="C8" t="s">
        <v>332</v>
      </c>
      <c r="D8">
        <v>1.114285714</v>
      </c>
      <c r="E8">
        <v>0.40376380499999998</v>
      </c>
      <c r="F8">
        <v>1</v>
      </c>
      <c r="G8" s="6" t="s">
        <v>332</v>
      </c>
      <c r="H8" s="12" t="s">
        <v>518</v>
      </c>
      <c r="I8" s="8" t="s">
        <v>599</v>
      </c>
      <c r="J8" s="7">
        <v>176000000</v>
      </c>
      <c r="K8" s="7" t="s">
        <v>599</v>
      </c>
      <c r="L8">
        <v>39</v>
      </c>
      <c r="M8" t="s">
        <v>801</v>
      </c>
      <c r="N8" t="s">
        <v>332</v>
      </c>
      <c r="O8">
        <v>1.5142857139999999</v>
      </c>
      <c r="P8">
        <v>1.2216533780000001</v>
      </c>
      <c r="Q8">
        <v>1</v>
      </c>
      <c r="R8" s="6" t="s">
        <v>332</v>
      </c>
      <c r="S8" s="13" t="s">
        <v>855</v>
      </c>
      <c r="T8" s="8" t="s">
        <v>599</v>
      </c>
      <c r="U8" s="10" t="s">
        <v>599</v>
      </c>
      <c r="V8" s="7" t="s">
        <v>599</v>
      </c>
    </row>
    <row r="9" spans="1:22" x14ac:dyDescent="0.35">
      <c r="A9">
        <v>8</v>
      </c>
      <c r="B9" t="s">
        <v>551</v>
      </c>
      <c r="C9" t="s">
        <v>332</v>
      </c>
      <c r="D9">
        <v>1.114285714</v>
      </c>
      <c r="E9">
        <v>0.40376380499999998</v>
      </c>
      <c r="F9">
        <v>1</v>
      </c>
      <c r="G9" s="6" t="s">
        <v>332</v>
      </c>
      <c r="H9" s="12" t="s">
        <v>518</v>
      </c>
      <c r="I9" s="8" t="s">
        <v>599</v>
      </c>
      <c r="J9" s="7">
        <v>1700000000</v>
      </c>
      <c r="K9" s="7" t="s">
        <v>599</v>
      </c>
      <c r="L9">
        <v>40</v>
      </c>
      <c r="M9" t="s">
        <v>802</v>
      </c>
      <c r="N9" t="s">
        <v>332</v>
      </c>
      <c r="O9">
        <v>1.5142857139999999</v>
      </c>
      <c r="P9">
        <v>1.4627015409999999</v>
      </c>
      <c r="Q9">
        <v>1</v>
      </c>
      <c r="R9" s="6" t="s">
        <v>332</v>
      </c>
      <c r="S9" s="13" t="s">
        <v>855</v>
      </c>
      <c r="T9" s="8" t="s">
        <v>599</v>
      </c>
      <c r="U9" s="10" t="s">
        <v>599</v>
      </c>
      <c r="V9" s="7" t="s">
        <v>599</v>
      </c>
    </row>
    <row r="10" spans="1:22" x14ac:dyDescent="0.35">
      <c r="A10">
        <v>9</v>
      </c>
      <c r="B10" t="s">
        <v>552</v>
      </c>
      <c r="C10" t="s">
        <v>332</v>
      </c>
      <c r="D10">
        <v>1.1428571430000001</v>
      </c>
      <c r="E10">
        <v>0.35503580099999998</v>
      </c>
      <c r="F10">
        <v>1</v>
      </c>
      <c r="G10" s="6" t="s">
        <v>332</v>
      </c>
      <c r="H10" s="12" t="s">
        <v>518</v>
      </c>
      <c r="I10" s="8" t="s">
        <v>599</v>
      </c>
      <c r="J10" s="7">
        <v>2370000000</v>
      </c>
      <c r="K10" s="7" t="s">
        <v>599</v>
      </c>
      <c r="L10">
        <v>41</v>
      </c>
      <c r="M10" t="s">
        <v>803</v>
      </c>
      <c r="N10" t="s">
        <v>332</v>
      </c>
      <c r="O10">
        <v>1.542857143</v>
      </c>
      <c r="P10">
        <v>0.98048178900000005</v>
      </c>
      <c r="Q10">
        <v>1</v>
      </c>
      <c r="R10" s="6" t="s">
        <v>332</v>
      </c>
      <c r="S10" s="13" t="s">
        <v>855</v>
      </c>
      <c r="T10" s="8" t="s">
        <v>599</v>
      </c>
      <c r="U10" s="10" t="s">
        <v>599</v>
      </c>
      <c r="V10" s="7" t="s">
        <v>599</v>
      </c>
    </row>
    <row r="11" spans="1:22" x14ac:dyDescent="0.35">
      <c r="A11">
        <v>10</v>
      </c>
      <c r="B11" t="s">
        <v>553</v>
      </c>
      <c r="C11" t="s">
        <v>332</v>
      </c>
      <c r="D11">
        <v>1.1428571430000001</v>
      </c>
      <c r="E11">
        <v>0.42996970800000001</v>
      </c>
      <c r="F11">
        <v>1</v>
      </c>
      <c r="G11" s="6" t="s">
        <v>332</v>
      </c>
      <c r="H11" s="12" t="s">
        <v>518</v>
      </c>
      <c r="I11" s="8" t="s">
        <v>599</v>
      </c>
      <c r="J11" s="7">
        <v>2870000000</v>
      </c>
      <c r="K11" s="7" t="s">
        <v>599</v>
      </c>
      <c r="L11">
        <v>42</v>
      </c>
      <c r="M11" t="s">
        <v>804</v>
      </c>
      <c r="N11" t="s">
        <v>332</v>
      </c>
      <c r="O11">
        <v>1.542857143</v>
      </c>
      <c r="P11">
        <v>1.1717974410000001</v>
      </c>
      <c r="Q11">
        <v>1</v>
      </c>
      <c r="R11" s="6" t="s">
        <v>332</v>
      </c>
      <c r="S11" s="13" t="s">
        <v>855</v>
      </c>
      <c r="T11" s="8" t="s">
        <v>599</v>
      </c>
      <c r="U11" s="10" t="s">
        <v>599</v>
      </c>
      <c r="V11" s="7" t="s">
        <v>599</v>
      </c>
    </row>
    <row r="12" spans="1:22" x14ac:dyDescent="0.35">
      <c r="A12">
        <v>11</v>
      </c>
      <c r="B12" t="s">
        <v>554</v>
      </c>
      <c r="C12" t="s">
        <v>332</v>
      </c>
      <c r="D12">
        <v>1.1428571430000001</v>
      </c>
      <c r="E12">
        <v>0.42996970800000001</v>
      </c>
      <c r="F12">
        <v>1</v>
      </c>
      <c r="G12" s="6" t="s">
        <v>332</v>
      </c>
      <c r="H12" s="12" t="s">
        <v>518</v>
      </c>
      <c r="I12" s="8" t="s">
        <v>599</v>
      </c>
      <c r="J12" s="7">
        <v>1460000000</v>
      </c>
      <c r="K12" s="7" t="s">
        <v>599</v>
      </c>
      <c r="L12">
        <v>92</v>
      </c>
      <c r="M12" t="s">
        <v>830</v>
      </c>
      <c r="N12" t="s">
        <v>570</v>
      </c>
      <c r="O12">
        <v>5.9428571430000003</v>
      </c>
      <c r="P12">
        <v>1.3491360450000001</v>
      </c>
      <c r="Q12">
        <v>6</v>
      </c>
      <c r="R12" s="6" t="s">
        <v>570</v>
      </c>
      <c r="S12" s="13" t="s">
        <v>855</v>
      </c>
      <c r="T12" s="8" t="s">
        <v>599</v>
      </c>
      <c r="U12" s="10" t="s">
        <v>599</v>
      </c>
      <c r="V12" s="7" t="s">
        <v>599</v>
      </c>
    </row>
    <row r="13" spans="1:22" x14ac:dyDescent="0.35">
      <c r="A13">
        <v>12</v>
      </c>
      <c r="B13" t="s">
        <v>555</v>
      </c>
      <c r="C13" t="s">
        <v>332</v>
      </c>
      <c r="D13">
        <v>1.1428571430000001</v>
      </c>
      <c r="E13">
        <v>0.42996970800000001</v>
      </c>
      <c r="F13">
        <v>1</v>
      </c>
      <c r="G13" s="6" t="s">
        <v>332</v>
      </c>
      <c r="H13" s="12" t="s">
        <v>518</v>
      </c>
      <c r="I13" s="8" t="s">
        <v>599</v>
      </c>
      <c r="J13" s="7">
        <v>4630000000</v>
      </c>
      <c r="K13" s="7" t="s">
        <v>599</v>
      </c>
      <c r="L13">
        <v>93</v>
      </c>
      <c r="M13" t="s">
        <v>831</v>
      </c>
      <c r="N13" t="s">
        <v>570</v>
      </c>
      <c r="O13">
        <v>6</v>
      </c>
      <c r="P13">
        <v>1.3719886809999999</v>
      </c>
      <c r="Q13">
        <v>7</v>
      </c>
      <c r="R13" s="6" t="s">
        <v>331</v>
      </c>
      <c r="S13" s="13" t="s">
        <v>855</v>
      </c>
      <c r="T13" s="8" t="s">
        <v>599</v>
      </c>
      <c r="U13" s="10" t="s">
        <v>599</v>
      </c>
      <c r="V13" s="7" t="s">
        <v>599</v>
      </c>
    </row>
    <row r="14" spans="1:22" x14ac:dyDescent="0.35">
      <c r="A14">
        <v>15</v>
      </c>
      <c r="B14" t="s">
        <v>556</v>
      </c>
      <c r="C14" t="s">
        <v>332</v>
      </c>
      <c r="D14">
        <v>1.2</v>
      </c>
      <c r="E14">
        <v>0.47278897199999997</v>
      </c>
      <c r="F14">
        <v>1</v>
      </c>
      <c r="G14" s="6" t="s">
        <v>332</v>
      </c>
      <c r="H14" s="12" t="s">
        <v>518</v>
      </c>
      <c r="I14" s="8" t="s">
        <v>599</v>
      </c>
      <c r="J14" s="7">
        <v>2590000000</v>
      </c>
      <c r="K14" s="7" t="s">
        <v>599</v>
      </c>
      <c r="L14">
        <v>94</v>
      </c>
      <c r="M14" t="s">
        <v>832</v>
      </c>
      <c r="N14" t="s">
        <v>331</v>
      </c>
      <c r="O14">
        <v>6.1714285709999999</v>
      </c>
      <c r="P14">
        <v>0.98475778700000005</v>
      </c>
      <c r="Q14">
        <v>6</v>
      </c>
      <c r="R14" s="6" t="s">
        <v>331</v>
      </c>
      <c r="S14" s="13" t="s">
        <v>855</v>
      </c>
      <c r="T14" s="8" t="s">
        <v>599</v>
      </c>
      <c r="U14" s="10" t="s">
        <v>599</v>
      </c>
      <c r="V14" s="7" t="s">
        <v>599</v>
      </c>
    </row>
    <row r="15" spans="1:22" x14ac:dyDescent="0.35">
      <c r="A15">
        <v>13</v>
      </c>
      <c r="B15" t="s">
        <v>557</v>
      </c>
      <c r="C15" t="s">
        <v>332</v>
      </c>
      <c r="D15">
        <v>1.1714285710000001</v>
      </c>
      <c r="E15">
        <v>0.45281565400000001</v>
      </c>
      <c r="F15">
        <v>1</v>
      </c>
      <c r="G15" s="6" t="s">
        <v>332</v>
      </c>
      <c r="H15" s="12" t="s">
        <v>518</v>
      </c>
      <c r="I15" s="8" t="s">
        <v>599</v>
      </c>
      <c r="J15" s="7">
        <v>1450000000</v>
      </c>
      <c r="K15" s="7" t="s">
        <v>599</v>
      </c>
      <c r="L15">
        <v>95</v>
      </c>
      <c r="M15" t="s">
        <v>833</v>
      </c>
      <c r="N15" t="s">
        <v>331</v>
      </c>
      <c r="O15">
        <v>6.1714285709999999</v>
      </c>
      <c r="P15">
        <v>1.5621575249999999</v>
      </c>
      <c r="Q15">
        <v>7</v>
      </c>
      <c r="R15" s="6" t="s">
        <v>331</v>
      </c>
      <c r="S15" s="13" t="s">
        <v>855</v>
      </c>
      <c r="T15" s="8" t="s">
        <v>599</v>
      </c>
      <c r="U15" s="10" t="s">
        <v>599</v>
      </c>
      <c r="V15" s="7" t="s">
        <v>599</v>
      </c>
    </row>
    <row r="16" spans="1:22" x14ac:dyDescent="0.35">
      <c r="A16">
        <v>14</v>
      </c>
      <c r="B16" t="s">
        <v>558</v>
      </c>
      <c r="C16" t="s">
        <v>332</v>
      </c>
      <c r="D16">
        <v>1.1714285710000001</v>
      </c>
      <c r="E16">
        <v>0.45281565400000001</v>
      </c>
      <c r="F16">
        <v>1</v>
      </c>
      <c r="G16" s="6" t="s">
        <v>332</v>
      </c>
      <c r="H16" s="12" t="s">
        <v>518</v>
      </c>
      <c r="I16" s="8" t="s">
        <v>599</v>
      </c>
      <c r="J16" s="7">
        <v>4330000000</v>
      </c>
      <c r="K16" s="7" t="s">
        <v>599</v>
      </c>
      <c r="L16">
        <v>96</v>
      </c>
      <c r="M16" t="s">
        <v>834</v>
      </c>
      <c r="N16" t="s">
        <v>331</v>
      </c>
      <c r="O16">
        <v>6.2285714289999996</v>
      </c>
      <c r="P16">
        <v>1.1137037910000001</v>
      </c>
      <c r="Q16">
        <v>7</v>
      </c>
      <c r="R16" s="6" t="s">
        <v>331</v>
      </c>
      <c r="S16" s="13" t="s">
        <v>855</v>
      </c>
      <c r="T16" s="8" t="s">
        <v>599</v>
      </c>
      <c r="U16" s="10" t="s">
        <v>599</v>
      </c>
      <c r="V16" s="7" t="s">
        <v>599</v>
      </c>
    </row>
    <row r="17" spans="1:22" x14ac:dyDescent="0.35">
      <c r="A17">
        <v>16</v>
      </c>
      <c r="B17" t="s">
        <v>559</v>
      </c>
      <c r="C17" t="s">
        <v>332</v>
      </c>
      <c r="D17">
        <v>1.2</v>
      </c>
      <c r="E17">
        <v>0.53136893100000004</v>
      </c>
      <c r="F17">
        <v>1</v>
      </c>
      <c r="G17" s="6" t="s">
        <v>332</v>
      </c>
      <c r="H17" s="12" t="s">
        <v>518</v>
      </c>
      <c r="I17" s="8" t="s">
        <v>599</v>
      </c>
      <c r="J17" s="7">
        <v>4710000000</v>
      </c>
      <c r="K17" s="7" t="s">
        <v>599</v>
      </c>
      <c r="L17">
        <v>97</v>
      </c>
      <c r="M17" t="s">
        <v>835</v>
      </c>
      <c r="N17" t="s">
        <v>331</v>
      </c>
      <c r="O17">
        <v>6.2857142860000002</v>
      </c>
      <c r="P17">
        <v>1.0166678149999999</v>
      </c>
      <c r="Q17">
        <v>7</v>
      </c>
      <c r="R17" s="6" t="s">
        <v>331</v>
      </c>
      <c r="S17" s="13" t="s">
        <v>855</v>
      </c>
      <c r="T17" s="8" t="s">
        <v>599</v>
      </c>
      <c r="U17" s="10" t="s">
        <v>599</v>
      </c>
      <c r="V17" s="7" t="s">
        <v>599</v>
      </c>
    </row>
    <row r="18" spans="1:22" x14ac:dyDescent="0.35">
      <c r="A18">
        <v>17</v>
      </c>
      <c r="B18" t="s">
        <v>560</v>
      </c>
      <c r="C18" t="s">
        <v>332</v>
      </c>
      <c r="D18">
        <v>1.2</v>
      </c>
      <c r="E18">
        <v>0.58410313400000002</v>
      </c>
      <c r="F18">
        <v>1</v>
      </c>
      <c r="G18" s="6" t="s">
        <v>332</v>
      </c>
      <c r="H18" s="12" t="s">
        <v>518</v>
      </c>
      <c r="I18" s="7">
        <v>3091</v>
      </c>
      <c r="J18" s="7">
        <v>2260000000</v>
      </c>
      <c r="K18" s="7" t="s">
        <v>599</v>
      </c>
      <c r="L18">
        <v>98</v>
      </c>
      <c r="M18" t="s">
        <v>836</v>
      </c>
      <c r="N18" t="s">
        <v>331</v>
      </c>
      <c r="O18">
        <v>6.3428571429999998</v>
      </c>
      <c r="P18">
        <v>1.186761712</v>
      </c>
      <c r="Q18">
        <v>7</v>
      </c>
      <c r="R18" s="6" t="s">
        <v>331</v>
      </c>
      <c r="S18" s="13" t="s">
        <v>855</v>
      </c>
      <c r="T18" s="8" t="s">
        <v>599</v>
      </c>
      <c r="U18" s="10" t="s">
        <v>599</v>
      </c>
      <c r="V18" s="7" t="s">
        <v>599</v>
      </c>
    </row>
    <row r="19" spans="1:22" x14ac:dyDescent="0.35">
      <c r="A19">
        <v>18</v>
      </c>
      <c r="B19" t="s">
        <v>562</v>
      </c>
      <c r="C19" t="s">
        <v>332</v>
      </c>
      <c r="D19">
        <v>1.228571429</v>
      </c>
      <c r="E19">
        <v>0.54695490099999999</v>
      </c>
      <c r="F19">
        <v>1</v>
      </c>
      <c r="G19" s="6" t="s">
        <v>332</v>
      </c>
      <c r="H19" s="12" t="s">
        <v>518</v>
      </c>
      <c r="I19" s="8" t="s">
        <v>599</v>
      </c>
      <c r="J19" s="7">
        <v>146000000</v>
      </c>
      <c r="K19" s="7" t="s">
        <v>599</v>
      </c>
      <c r="L19">
        <v>99</v>
      </c>
      <c r="M19" t="s">
        <v>837</v>
      </c>
      <c r="N19" t="s">
        <v>331</v>
      </c>
      <c r="O19">
        <v>6.371428571</v>
      </c>
      <c r="P19">
        <v>1.3080230770000001</v>
      </c>
      <c r="Q19">
        <v>7</v>
      </c>
      <c r="R19" s="6" t="s">
        <v>331</v>
      </c>
      <c r="S19" s="13" t="s">
        <v>855</v>
      </c>
      <c r="T19" s="8" t="s">
        <v>599</v>
      </c>
      <c r="U19" s="10" t="s">
        <v>599</v>
      </c>
      <c r="V19" s="7" t="s">
        <v>599</v>
      </c>
    </row>
    <row r="20" spans="1:22" x14ac:dyDescent="0.35">
      <c r="A20">
        <v>19</v>
      </c>
      <c r="B20" t="s">
        <v>563</v>
      </c>
      <c r="C20" t="s">
        <v>332</v>
      </c>
      <c r="D20">
        <v>1.228571429</v>
      </c>
      <c r="E20">
        <v>0.645605702</v>
      </c>
      <c r="F20">
        <v>1</v>
      </c>
      <c r="G20" s="6" t="s">
        <v>332</v>
      </c>
      <c r="H20" s="12" t="s">
        <v>518</v>
      </c>
      <c r="I20" s="8" t="s">
        <v>599</v>
      </c>
      <c r="J20" s="7">
        <v>2970000000</v>
      </c>
      <c r="K20" s="7" t="s">
        <v>599</v>
      </c>
      <c r="L20">
        <v>100</v>
      </c>
      <c r="M20" t="s">
        <v>838</v>
      </c>
      <c r="N20" t="s">
        <v>331</v>
      </c>
      <c r="O20">
        <v>6.4285714289999998</v>
      </c>
      <c r="P20">
        <v>0.94824029899999995</v>
      </c>
      <c r="Q20">
        <v>7</v>
      </c>
      <c r="R20" s="6" t="s">
        <v>331</v>
      </c>
      <c r="S20" s="13" t="s">
        <v>855</v>
      </c>
      <c r="T20" s="8" t="s">
        <v>599</v>
      </c>
      <c r="U20" s="10" t="s">
        <v>599</v>
      </c>
      <c r="V20" s="7" t="s">
        <v>599</v>
      </c>
    </row>
    <row r="21" spans="1:22" x14ac:dyDescent="0.35">
      <c r="A21">
        <v>20</v>
      </c>
      <c r="B21" t="s">
        <v>561</v>
      </c>
      <c r="C21" t="s">
        <v>332</v>
      </c>
      <c r="D21">
        <v>1.2571428570000001</v>
      </c>
      <c r="E21">
        <v>0.56061191099999996</v>
      </c>
      <c r="F21">
        <v>1</v>
      </c>
      <c r="G21" s="6" t="s">
        <v>332</v>
      </c>
      <c r="H21" s="12" t="s">
        <v>518</v>
      </c>
      <c r="I21" s="8" t="s">
        <v>599</v>
      </c>
      <c r="J21" s="7">
        <v>2550000000</v>
      </c>
      <c r="K21" s="7" t="s">
        <v>599</v>
      </c>
      <c r="L21">
        <v>101</v>
      </c>
      <c r="M21" t="s">
        <v>839</v>
      </c>
      <c r="N21" t="s">
        <v>570</v>
      </c>
      <c r="O21">
        <v>6.542857143</v>
      </c>
      <c r="P21">
        <v>0.78000215500000003</v>
      </c>
      <c r="Q21">
        <v>7</v>
      </c>
      <c r="R21" s="6" t="s">
        <v>331</v>
      </c>
      <c r="S21" s="13" t="s">
        <v>855</v>
      </c>
      <c r="T21" s="8" t="s">
        <v>599</v>
      </c>
      <c r="U21" s="10" t="s">
        <v>599</v>
      </c>
      <c r="V21" s="7" t="s">
        <v>599</v>
      </c>
    </row>
    <row r="22" spans="1:22" x14ac:dyDescent="0.35">
      <c r="A22">
        <v>21</v>
      </c>
      <c r="B22" t="s">
        <v>564</v>
      </c>
      <c r="C22" t="s">
        <v>332</v>
      </c>
      <c r="D22">
        <v>1.2571428570000001</v>
      </c>
      <c r="E22">
        <v>0.65721592600000001</v>
      </c>
      <c r="F22">
        <v>1</v>
      </c>
      <c r="G22" s="6" t="s">
        <v>332</v>
      </c>
      <c r="H22" s="17" t="s">
        <v>856</v>
      </c>
      <c r="I22" s="8" t="s">
        <v>599</v>
      </c>
      <c r="J22" s="10" t="s">
        <v>599</v>
      </c>
      <c r="K22" s="7" t="s">
        <v>599</v>
      </c>
      <c r="L22">
        <v>91</v>
      </c>
      <c r="M22" t="s">
        <v>829</v>
      </c>
      <c r="N22" t="s">
        <v>570</v>
      </c>
      <c r="O22">
        <v>5.914285714</v>
      </c>
      <c r="P22">
        <v>1.4424535590000001</v>
      </c>
      <c r="Q22">
        <v>7</v>
      </c>
      <c r="R22" s="6" t="s">
        <v>570</v>
      </c>
      <c r="S22" s="13" t="s">
        <v>855</v>
      </c>
      <c r="T22" s="8" t="s">
        <v>599</v>
      </c>
      <c r="U22" s="10" t="s">
        <v>599</v>
      </c>
      <c r="V22" s="7" t="s">
        <v>599</v>
      </c>
    </row>
    <row r="23" spans="1:22" x14ac:dyDescent="0.35">
      <c r="A23">
        <v>22</v>
      </c>
      <c r="B23" t="s">
        <v>565</v>
      </c>
      <c r="C23" t="s">
        <v>332</v>
      </c>
      <c r="D23">
        <v>1.2571428570000001</v>
      </c>
      <c r="E23">
        <v>0.65721592600000001</v>
      </c>
      <c r="F23">
        <v>1</v>
      </c>
      <c r="G23" s="6" t="s">
        <v>332</v>
      </c>
      <c r="H23" s="17" t="s">
        <v>856</v>
      </c>
      <c r="I23" s="8" t="s">
        <v>599</v>
      </c>
      <c r="J23" s="10" t="s">
        <v>599</v>
      </c>
      <c r="K23" s="7" t="s">
        <v>599</v>
      </c>
      <c r="L23">
        <v>55</v>
      </c>
      <c r="M23" t="s">
        <v>817</v>
      </c>
      <c r="N23" t="s">
        <v>332</v>
      </c>
      <c r="O23">
        <v>2.3428571429999998</v>
      </c>
      <c r="P23">
        <v>1.2820676580000001</v>
      </c>
      <c r="Q23">
        <v>2</v>
      </c>
      <c r="R23" s="6" t="s">
        <v>570</v>
      </c>
      <c r="S23" s="13" t="s">
        <v>855</v>
      </c>
      <c r="T23" s="8" t="s">
        <v>599</v>
      </c>
      <c r="U23" s="10" t="s">
        <v>599</v>
      </c>
      <c r="V23" s="7" t="s">
        <v>599</v>
      </c>
    </row>
    <row r="24" spans="1:22" x14ac:dyDescent="0.35">
      <c r="A24">
        <v>56</v>
      </c>
      <c r="B24" t="s">
        <v>818</v>
      </c>
      <c r="C24" t="s">
        <v>570</v>
      </c>
      <c r="D24">
        <v>2.371428571</v>
      </c>
      <c r="E24">
        <v>1.4159950619999999</v>
      </c>
      <c r="F24">
        <v>2</v>
      </c>
      <c r="G24" s="6" t="s">
        <v>570</v>
      </c>
      <c r="H24" s="6" t="s">
        <v>855</v>
      </c>
      <c r="I24" s="8" t="s">
        <v>599</v>
      </c>
      <c r="J24" s="10" t="s">
        <v>599</v>
      </c>
      <c r="K24" s="7" t="s">
        <v>599</v>
      </c>
    </row>
    <row r="25" spans="1:22" x14ac:dyDescent="0.35">
      <c r="A25">
        <v>57</v>
      </c>
      <c r="B25" t="s">
        <v>819</v>
      </c>
      <c r="C25" t="s">
        <v>332</v>
      </c>
      <c r="D25">
        <v>2.4285714289999998</v>
      </c>
      <c r="E25">
        <v>1.266902529</v>
      </c>
      <c r="F25">
        <v>2</v>
      </c>
      <c r="G25" s="6" t="s">
        <v>570</v>
      </c>
      <c r="H25" s="6" t="s">
        <v>855</v>
      </c>
      <c r="I25" s="8" t="s">
        <v>599</v>
      </c>
      <c r="J25" s="10" t="s">
        <v>599</v>
      </c>
      <c r="K25" s="7" t="s">
        <v>599</v>
      </c>
    </row>
    <row r="26" spans="1:22" x14ac:dyDescent="0.35">
      <c r="A26">
        <v>58</v>
      </c>
      <c r="B26" t="s">
        <v>820</v>
      </c>
      <c r="C26" t="s">
        <v>332</v>
      </c>
      <c r="D26">
        <v>2.7428571430000002</v>
      </c>
      <c r="E26">
        <v>1.4621269189999999</v>
      </c>
      <c r="F26">
        <v>3</v>
      </c>
      <c r="G26" s="6" t="s">
        <v>570</v>
      </c>
      <c r="H26" s="6" t="s">
        <v>855</v>
      </c>
      <c r="I26" s="8" t="s">
        <v>599</v>
      </c>
      <c r="J26" s="10" t="s">
        <v>599</v>
      </c>
      <c r="K26" s="7" t="s">
        <v>599</v>
      </c>
    </row>
    <row r="27" spans="1:22" x14ac:dyDescent="0.35">
      <c r="A27">
        <v>59</v>
      </c>
      <c r="B27" t="s">
        <v>821</v>
      </c>
      <c r="C27" t="s">
        <v>570</v>
      </c>
      <c r="D27">
        <v>2.8857142859999998</v>
      </c>
      <c r="E27">
        <v>1.761874479</v>
      </c>
      <c r="F27">
        <v>3</v>
      </c>
      <c r="G27" s="6" t="s">
        <v>570</v>
      </c>
      <c r="H27" s="6" t="s">
        <v>855</v>
      </c>
      <c r="I27" s="8" t="s">
        <v>599</v>
      </c>
      <c r="J27" s="10" t="s">
        <v>599</v>
      </c>
      <c r="K27" s="7" t="s">
        <v>599</v>
      </c>
    </row>
    <row r="28" spans="1:22" x14ac:dyDescent="0.35">
      <c r="A28">
        <v>60</v>
      </c>
      <c r="B28" t="s">
        <v>822</v>
      </c>
      <c r="C28" t="s">
        <v>570</v>
      </c>
      <c r="D28">
        <v>2.914285714</v>
      </c>
      <c r="E28">
        <v>1.291862053</v>
      </c>
      <c r="F28">
        <v>3</v>
      </c>
      <c r="G28" s="6" t="s">
        <v>570</v>
      </c>
      <c r="H28" s="6" t="s">
        <v>855</v>
      </c>
      <c r="I28" s="8" t="s">
        <v>599</v>
      </c>
      <c r="J28" s="10" t="s">
        <v>599</v>
      </c>
      <c r="K28" s="7" t="s">
        <v>599</v>
      </c>
    </row>
    <row r="29" spans="1:22" x14ac:dyDescent="0.35">
      <c r="A29">
        <v>61</v>
      </c>
      <c r="B29" t="s">
        <v>823</v>
      </c>
      <c r="C29" t="s">
        <v>570</v>
      </c>
      <c r="D29">
        <v>2.9428571429999999</v>
      </c>
      <c r="E29">
        <v>1.3048068850000001</v>
      </c>
      <c r="F29">
        <v>3</v>
      </c>
      <c r="G29" s="6" t="s">
        <v>570</v>
      </c>
      <c r="H29" s="6" t="s">
        <v>855</v>
      </c>
      <c r="I29" s="8" t="s">
        <v>599</v>
      </c>
      <c r="J29" s="10" t="s">
        <v>599</v>
      </c>
      <c r="K29" s="7" t="s">
        <v>599</v>
      </c>
    </row>
    <row r="30" spans="1:22" x14ac:dyDescent="0.35">
      <c r="A30">
        <v>62</v>
      </c>
      <c r="B30" t="s">
        <v>520</v>
      </c>
      <c r="C30" t="s">
        <v>570</v>
      </c>
      <c r="D30">
        <v>3.1142857140000002</v>
      </c>
      <c r="E30">
        <v>1.6228411650000001</v>
      </c>
      <c r="F30">
        <v>3</v>
      </c>
      <c r="G30" s="6" t="s">
        <v>570</v>
      </c>
      <c r="H30" s="17" t="s">
        <v>856</v>
      </c>
      <c r="I30" s="8" t="s">
        <v>599</v>
      </c>
      <c r="J30" s="10" t="s">
        <v>599</v>
      </c>
      <c r="K30" s="7" t="s">
        <v>599</v>
      </c>
      <c r="L30">
        <v>90</v>
      </c>
      <c r="M30" t="s">
        <v>828</v>
      </c>
      <c r="N30" t="s">
        <v>331</v>
      </c>
      <c r="O30">
        <v>5.7428571430000002</v>
      </c>
      <c r="P30">
        <v>1.379319038</v>
      </c>
      <c r="Q30">
        <v>6</v>
      </c>
      <c r="R30" s="6" t="s">
        <v>570</v>
      </c>
      <c r="S30" s="13" t="s">
        <v>855</v>
      </c>
      <c r="T30" s="8" t="s">
        <v>599</v>
      </c>
      <c r="U30" s="10" t="s">
        <v>599</v>
      </c>
      <c r="V30" s="7" t="s">
        <v>599</v>
      </c>
    </row>
    <row r="31" spans="1:22" x14ac:dyDescent="0.35">
      <c r="A31">
        <v>63</v>
      </c>
      <c r="B31" t="s">
        <v>523</v>
      </c>
      <c r="C31" t="s">
        <v>570</v>
      </c>
      <c r="D31">
        <v>3.1428571430000001</v>
      </c>
      <c r="E31">
        <v>1.536666697</v>
      </c>
      <c r="F31">
        <v>4</v>
      </c>
      <c r="G31" s="6" t="s">
        <v>570</v>
      </c>
      <c r="H31" s="12" t="s">
        <v>518</v>
      </c>
      <c r="I31" s="8" t="s">
        <v>599</v>
      </c>
      <c r="J31" s="7">
        <v>2010000000</v>
      </c>
      <c r="K31" s="7" t="s">
        <v>599</v>
      </c>
      <c r="L31">
        <v>112</v>
      </c>
      <c r="M31" t="s">
        <v>850</v>
      </c>
      <c r="N31" t="s">
        <v>331</v>
      </c>
      <c r="O31">
        <v>6.6857142859999996</v>
      </c>
      <c r="P31">
        <v>0.58266267999999999</v>
      </c>
      <c r="Q31">
        <v>7</v>
      </c>
      <c r="R31" s="6" t="s">
        <v>331</v>
      </c>
      <c r="S31" s="13" t="s">
        <v>855</v>
      </c>
      <c r="T31" s="8" t="s">
        <v>599</v>
      </c>
      <c r="U31" s="10" t="s">
        <v>599</v>
      </c>
      <c r="V31" s="7" t="s">
        <v>599</v>
      </c>
    </row>
    <row r="32" spans="1:22" x14ac:dyDescent="0.35">
      <c r="A32">
        <v>64</v>
      </c>
      <c r="B32" t="s">
        <v>522</v>
      </c>
      <c r="C32" t="s">
        <v>570</v>
      </c>
      <c r="D32">
        <v>3.1714285709999999</v>
      </c>
      <c r="E32">
        <v>1.543215022</v>
      </c>
      <c r="F32">
        <v>4</v>
      </c>
      <c r="G32" s="6" t="s">
        <v>570</v>
      </c>
      <c r="H32" s="12" t="s">
        <v>518</v>
      </c>
      <c r="I32" s="8" t="s">
        <v>599</v>
      </c>
      <c r="J32" s="15" t="s">
        <v>858</v>
      </c>
      <c r="K32" s="7" t="s">
        <v>599</v>
      </c>
      <c r="L32">
        <v>113</v>
      </c>
      <c r="M32" t="s">
        <v>851</v>
      </c>
      <c r="N32" t="s">
        <v>331</v>
      </c>
      <c r="O32">
        <v>6.6857142859999996</v>
      </c>
      <c r="P32">
        <v>0.67612340400000004</v>
      </c>
      <c r="Q32">
        <v>7</v>
      </c>
      <c r="R32" s="6" t="s">
        <v>331</v>
      </c>
      <c r="S32" s="13" t="s">
        <v>855</v>
      </c>
      <c r="T32" s="8" t="s">
        <v>599</v>
      </c>
      <c r="U32" s="10" t="s">
        <v>599</v>
      </c>
      <c r="V32" s="7" t="s">
        <v>599</v>
      </c>
    </row>
    <row r="33" spans="1:22" x14ac:dyDescent="0.35">
      <c r="A33">
        <v>65</v>
      </c>
      <c r="B33" t="s">
        <v>521</v>
      </c>
      <c r="C33" t="s">
        <v>570</v>
      </c>
      <c r="D33">
        <v>3.228571429</v>
      </c>
      <c r="E33">
        <v>1.2853407489999999</v>
      </c>
      <c r="F33">
        <v>4</v>
      </c>
      <c r="G33" s="6" t="s">
        <v>570</v>
      </c>
      <c r="H33" s="12" t="s">
        <v>518</v>
      </c>
      <c r="I33" s="8" t="s">
        <v>599</v>
      </c>
      <c r="J33" s="16">
        <v>253000000</v>
      </c>
      <c r="K33" s="7" t="s">
        <v>599</v>
      </c>
      <c r="L33">
        <v>114</v>
      </c>
      <c r="M33" t="s">
        <v>852</v>
      </c>
      <c r="N33" t="s">
        <v>331</v>
      </c>
      <c r="O33">
        <v>6.6857142859999996</v>
      </c>
      <c r="P33">
        <v>1.078436465</v>
      </c>
      <c r="Q33">
        <v>7</v>
      </c>
      <c r="R33" s="6" t="s">
        <v>331</v>
      </c>
      <c r="S33" s="13" t="s">
        <v>855</v>
      </c>
      <c r="T33" s="8" t="s">
        <v>599</v>
      </c>
      <c r="U33" s="10" t="s">
        <v>599</v>
      </c>
      <c r="V33" s="7" t="s">
        <v>599</v>
      </c>
    </row>
    <row r="34" spans="1:22" x14ac:dyDescent="0.35">
      <c r="A34">
        <v>66</v>
      </c>
      <c r="B34" t="s">
        <v>525</v>
      </c>
      <c r="C34" t="s">
        <v>570</v>
      </c>
      <c r="D34">
        <v>3.3142857139999999</v>
      </c>
      <c r="E34">
        <v>1.18250553</v>
      </c>
      <c r="F34">
        <v>4</v>
      </c>
      <c r="G34" s="6" t="s">
        <v>570</v>
      </c>
      <c r="H34" s="12" t="s">
        <v>518</v>
      </c>
      <c r="I34" s="8" t="s">
        <v>599</v>
      </c>
      <c r="J34" s="7">
        <v>3870000000</v>
      </c>
      <c r="K34" s="7" t="s">
        <v>599</v>
      </c>
      <c r="L34">
        <v>115</v>
      </c>
      <c r="M34" t="s">
        <v>853</v>
      </c>
      <c r="N34" t="s">
        <v>331</v>
      </c>
      <c r="O34">
        <v>6.6857142859999996</v>
      </c>
      <c r="P34">
        <v>1.078436465</v>
      </c>
      <c r="Q34">
        <v>7</v>
      </c>
      <c r="R34" s="6" t="s">
        <v>331</v>
      </c>
      <c r="S34" s="13" t="s">
        <v>855</v>
      </c>
      <c r="T34" s="8" t="s">
        <v>599</v>
      </c>
      <c r="U34" s="10" t="s">
        <v>599</v>
      </c>
      <c r="V34" s="7" t="s">
        <v>599</v>
      </c>
    </row>
    <row r="35" spans="1:22" x14ac:dyDescent="0.35">
      <c r="A35">
        <v>67</v>
      </c>
      <c r="B35" t="s">
        <v>524</v>
      </c>
      <c r="C35" t="s">
        <v>570</v>
      </c>
      <c r="D35">
        <v>3.371428571</v>
      </c>
      <c r="E35">
        <v>1.5546082219999999</v>
      </c>
      <c r="F35">
        <v>4</v>
      </c>
      <c r="G35" s="6" t="s">
        <v>570</v>
      </c>
      <c r="H35" s="12" t="s">
        <v>518</v>
      </c>
      <c r="I35" s="7">
        <v>4</v>
      </c>
      <c r="J35" s="7">
        <v>19800000</v>
      </c>
      <c r="K35" s="7" t="s">
        <v>599</v>
      </c>
      <c r="L35">
        <v>116</v>
      </c>
      <c r="M35" t="s">
        <v>854</v>
      </c>
      <c r="N35" t="s">
        <v>331</v>
      </c>
      <c r="O35">
        <v>6.7142857139999998</v>
      </c>
      <c r="P35">
        <v>0.57247802800000003</v>
      </c>
      <c r="Q35">
        <v>7</v>
      </c>
      <c r="R35" s="6" t="s">
        <v>331</v>
      </c>
      <c r="S35" s="13" t="s">
        <v>855</v>
      </c>
      <c r="T35" s="8" t="s">
        <v>599</v>
      </c>
      <c r="U35" s="10" t="s">
        <v>599</v>
      </c>
      <c r="V35" s="7" t="s">
        <v>599</v>
      </c>
    </row>
    <row r="36" spans="1:22" x14ac:dyDescent="0.35">
      <c r="A36">
        <v>68</v>
      </c>
      <c r="B36" t="s">
        <v>526</v>
      </c>
      <c r="C36" t="s">
        <v>570</v>
      </c>
      <c r="D36">
        <v>3.4285714289999998</v>
      </c>
      <c r="E36">
        <v>1.420143205</v>
      </c>
      <c r="F36">
        <v>4</v>
      </c>
      <c r="G36" s="6" t="s">
        <v>570</v>
      </c>
      <c r="H36" s="12" t="s">
        <v>518</v>
      </c>
      <c r="I36" s="8" t="s">
        <v>599</v>
      </c>
      <c r="J36" s="7">
        <v>4610000000</v>
      </c>
      <c r="K36" s="7" t="s">
        <v>599</v>
      </c>
      <c r="L36">
        <v>117</v>
      </c>
      <c r="M36" t="s">
        <v>595</v>
      </c>
      <c r="N36" t="s">
        <v>331</v>
      </c>
      <c r="O36">
        <v>6.7428571430000002</v>
      </c>
      <c r="P36">
        <v>0.56061191099999996</v>
      </c>
      <c r="Q36">
        <v>7</v>
      </c>
      <c r="R36" s="6" t="s">
        <v>331</v>
      </c>
      <c r="S36" s="13" t="s">
        <v>855</v>
      </c>
      <c r="T36" s="8" t="s">
        <v>599</v>
      </c>
      <c r="U36" s="10" t="s">
        <v>599</v>
      </c>
      <c r="V36" s="7" t="s">
        <v>599</v>
      </c>
    </row>
    <row r="37" spans="1:22" x14ac:dyDescent="0.35">
      <c r="A37">
        <v>69</v>
      </c>
      <c r="B37" t="s">
        <v>528</v>
      </c>
      <c r="C37" t="s">
        <v>570</v>
      </c>
      <c r="D37">
        <v>3.457142857</v>
      </c>
      <c r="E37">
        <v>1.5967403769999999</v>
      </c>
      <c r="F37">
        <v>4</v>
      </c>
      <c r="G37" s="6" t="s">
        <v>570</v>
      </c>
      <c r="H37" s="12" t="s">
        <v>518</v>
      </c>
      <c r="I37" s="8" t="s">
        <v>599</v>
      </c>
      <c r="J37" s="7">
        <v>2680000000</v>
      </c>
      <c r="K37" s="7" t="s">
        <v>599</v>
      </c>
      <c r="L37">
        <v>118</v>
      </c>
      <c r="M37" t="s">
        <v>596</v>
      </c>
      <c r="N37" t="s">
        <v>331</v>
      </c>
      <c r="O37">
        <v>6.7428571430000002</v>
      </c>
      <c r="P37">
        <v>0.61082668900000003</v>
      </c>
      <c r="Q37">
        <v>7</v>
      </c>
      <c r="R37" s="6" t="s">
        <v>331</v>
      </c>
      <c r="S37" s="13" t="s">
        <v>855</v>
      </c>
      <c r="T37" s="8" t="s">
        <v>599</v>
      </c>
      <c r="U37" s="10" t="s">
        <v>599</v>
      </c>
      <c r="V37" s="7" t="s">
        <v>599</v>
      </c>
    </row>
    <row r="38" spans="1:22" x14ac:dyDescent="0.35">
      <c r="A38">
        <v>70</v>
      </c>
      <c r="B38" t="s">
        <v>527</v>
      </c>
      <c r="C38" t="s">
        <v>570</v>
      </c>
      <c r="D38">
        <v>3.457142857</v>
      </c>
      <c r="E38">
        <v>1.7036786690000001</v>
      </c>
      <c r="F38">
        <v>4</v>
      </c>
      <c r="G38" s="6" t="s">
        <v>570</v>
      </c>
      <c r="H38" s="12" t="s">
        <v>518</v>
      </c>
      <c r="I38" s="8" t="s">
        <v>599</v>
      </c>
      <c r="J38" s="7">
        <v>59600000</v>
      </c>
      <c r="K38" s="7" t="s">
        <v>599</v>
      </c>
      <c r="L38">
        <v>119</v>
      </c>
      <c r="M38" t="s">
        <v>597</v>
      </c>
      <c r="N38" t="s">
        <v>331</v>
      </c>
      <c r="O38">
        <v>6.7428571430000002</v>
      </c>
      <c r="P38">
        <v>0.88593111999999996</v>
      </c>
      <c r="Q38">
        <v>7</v>
      </c>
      <c r="R38" s="6" t="s">
        <v>331</v>
      </c>
      <c r="S38" s="13" t="s">
        <v>855</v>
      </c>
      <c r="T38" s="8" t="s">
        <v>599</v>
      </c>
      <c r="U38" s="10" t="s">
        <v>599</v>
      </c>
      <c r="V38" s="7" t="s">
        <v>599</v>
      </c>
    </row>
    <row r="39" spans="1:22" x14ac:dyDescent="0.35">
      <c r="A39">
        <v>71</v>
      </c>
      <c r="B39" t="s">
        <v>529</v>
      </c>
      <c r="C39" t="s">
        <v>570</v>
      </c>
      <c r="D39">
        <v>3.6571428570000002</v>
      </c>
      <c r="E39">
        <v>1.2353341330000001</v>
      </c>
      <c r="F39">
        <v>4</v>
      </c>
      <c r="G39" s="6" t="s">
        <v>570</v>
      </c>
      <c r="H39" s="12" t="s">
        <v>518</v>
      </c>
      <c r="I39" s="8" t="s">
        <v>599</v>
      </c>
      <c r="J39" s="7">
        <v>1570000000</v>
      </c>
      <c r="K39" s="7" t="s">
        <v>599</v>
      </c>
      <c r="L39">
        <v>120</v>
      </c>
      <c r="M39" t="s">
        <v>593</v>
      </c>
      <c r="N39" t="s">
        <v>331</v>
      </c>
      <c r="O39">
        <v>6.7714285710000004</v>
      </c>
      <c r="P39">
        <v>0.645605702</v>
      </c>
      <c r="Q39">
        <v>7</v>
      </c>
      <c r="R39" s="6" t="s">
        <v>331</v>
      </c>
      <c r="S39" s="13" t="s">
        <v>855</v>
      </c>
      <c r="T39" s="8" t="s">
        <v>599</v>
      </c>
      <c r="U39" s="10" t="s">
        <v>599</v>
      </c>
      <c r="V39" s="7" t="s">
        <v>599</v>
      </c>
    </row>
    <row r="40" spans="1:22" x14ac:dyDescent="0.35">
      <c r="A40">
        <v>72</v>
      </c>
      <c r="B40" t="s">
        <v>530</v>
      </c>
      <c r="C40" t="s">
        <v>570</v>
      </c>
      <c r="D40">
        <v>3.6571428570000002</v>
      </c>
      <c r="E40">
        <v>1.2820676580000001</v>
      </c>
      <c r="F40">
        <v>4</v>
      </c>
      <c r="G40" s="6" t="s">
        <v>570</v>
      </c>
      <c r="H40" s="12" t="s">
        <v>518</v>
      </c>
      <c r="I40" s="8" t="s">
        <v>599</v>
      </c>
      <c r="J40" s="7">
        <v>109000000</v>
      </c>
      <c r="K40" s="7" t="s">
        <v>599</v>
      </c>
      <c r="L40">
        <v>121</v>
      </c>
      <c r="M40" t="s">
        <v>594</v>
      </c>
      <c r="N40" t="s">
        <v>331</v>
      </c>
      <c r="O40">
        <v>6.7714285710000004</v>
      </c>
      <c r="P40">
        <v>1.031438581</v>
      </c>
      <c r="Q40">
        <v>7</v>
      </c>
      <c r="R40" s="6" t="s">
        <v>331</v>
      </c>
      <c r="S40" s="13" t="s">
        <v>855</v>
      </c>
      <c r="T40" s="8" t="s">
        <v>599</v>
      </c>
      <c r="U40" s="10" t="s">
        <v>599</v>
      </c>
      <c r="V40" s="7" t="s">
        <v>599</v>
      </c>
    </row>
    <row r="41" spans="1:22" x14ac:dyDescent="0.35">
      <c r="A41">
        <v>73</v>
      </c>
      <c r="B41" t="s">
        <v>531</v>
      </c>
      <c r="C41" t="s">
        <v>570</v>
      </c>
      <c r="D41">
        <v>3.8</v>
      </c>
      <c r="E41">
        <v>1.9372509330000001</v>
      </c>
      <c r="F41">
        <v>4</v>
      </c>
      <c r="G41" s="6" t="s">
        <v>570</v>
      </c>
      <c r="H41" s="12" t="s">
        <v>518</v>
      </c>
      <c r="I41" s="8" t="s">
        <v>599</v>
      </c>
      <c r="J41" s="7">
        <v>49600000</v>
      </c>
      <c r="K41" s="7" t="s">
        <v>599</v>
      </c>
      <c r="L41">
        <v>23</v>
      </c>
      <c r="M41" t="s">
        <v>566</v>
      </c>
      <c r="N41" t="s">
        <v>332</v>
      </c>
      <c r="O41">
        <v>1.2571428570000001</v>
      </c>
      <c r="P41">
        <v>0.70054000800000005</v>
      </c>
      <c r="Q41">
        <v>1</v>
      </c>
      <c r="R41" s="6" t="s">
        <v>332</v>
      </c>
      <c r="S41" s="13" t="s">
        <v>855</v>
      </c>
      <c r="T41" s="8" t="s">
        <v>599</v>
      </c>
      <c r="U41" s="10" t="s">
        <v>599</v>
      </c>
      <c r="V41" s="7" t="s">
        <v>599</v>
      </c>
    </row>
    <row r="42" spans="1:22" x14ac:dyDescent="0.35">
      <c r="A42">
        <v>74</v>
      </c>
      <c r="B42" t="s">
        <v>532</v>
      </c>
      <c r="C42" t="s">
        <v>570</v>
      </c>
      <c r="D42">
        <v>3.8285714290000001</v>
      </c>
      <c r="E42">
        <v>1.5993696239999999</v>
      </c>
      <c r="F42">
        <v>4</v>
      </c>
      <c r="G42" s="6" t="s">
        <v>570</v>
      </c>
      <c r="H42" s="12" t="s">
        <v>518</v>
      </c>
      <c r="I42" s="8" t="s">
        <v>599</v>
      </c>
      <c r="J42" s="7">
        <v>2290000000</v>
      </c>
      <c r="K42" s="7" t="s">
        <v>599</v>
      </c>
      <c r="L42">
        <v>24</v>
      </c>
      <c r="M42" t="s">
        <v>567</v>
      </c>
      <c r="N42" t="s">
        <v>332</v>
      </c>
      <c r="O42">
        <v>1.2571428570000001</v>
      </c>
      <c r="P42">
        <v>0.91853006400000003</v>
      </c>
      <c r="Q42">
        <v>1</v>
      </c>
      <c r="R42" s="6" t="s">
        <v>332</v>
      </c>
      <c r="S42" s="13" t="s">
        <v>855</v>
      </c>
      <c r="T42" s="8" t="s">
        <v>599</v>
      </c>
      <c r="U42" s="10" t="s">
        <v>599</v>
      </c>
      <c r="V42" s="7" t="s">
        <v>599</v>
      </c>
    </row>
    <row r="43" spans="1:22" x14ac:dyDescent="0.35">
      <c r="A43">
        <v>75</v>
      </c>
      <c r="B43" t="s">
        <v>533</v>
      </c>
      <c r="C43" t="s">
        <v>570</v>
      </c>
      <c r="D43">
        <v>3.9714285710000001</v>
      </c>
      <c r="E43">
        <v>1.3169866290000001</v>
      </c>
      <c r="F43">
        <v>4</v>
      </c>
      <c r="G43" s="6" t="s">
        <v>570</v>
      </c>
      <c r="H43" s="12" t="s">
        <v>518</v>
      </c>
      <c r="I43" s="7">
        <v>163</v>
      </c>
      <c r="J43" s="7">
        <v>2680000000</v>
      </c>
      <c r="K43" s="7" t="s">
        <v>599</v>
      </c>
      <c r="L43">
        <v>25</v>
      </c>
      <c r="M43" t="s">
        <v>568</v>
      </c>
      <c r="N43" t="s">
        <v>332</v>
      </c>
      <c r="O43">
        <v>1.2571428570000001</v>
      </c>
      <c r="P43">
        <v>1.038745203</v>
      </c>
      <c r="Q43">
        <v>1</v>
      </c>
      <c r="R43" s="6" t="s">
        <v>332</v>
      </c>
      <c r="S43" s="13" t="s">
        <v>855</v>
      </c>
      <c r="T43" s="8" t="s">
        <v>599</v>
      </c>
      <c r="U43" s="10" t="s">
        <v>599</v>
      </c>
      <c r="V43" s="7" t="s">
        <v>599</v>
      </c>
    </row>
    <row r="44" spans="1:22" x14ac:dyDescent="0.35">
      <c r="A44">
        <v>76</v>
      </c>
      <c r="B44" t="s">
        <v>535</v>
      </c>
      <c r="C44" t="s">
        <v>570</v>
      </c>
      <c r="D44">
        <v>4.0571428569999997</v>
      </c>
      <c r="E44">
        <v>2.0138178130000002</v>
      </c>
      <c r="F44">
        <v>4</v>
      </c>
      <c r="G44" s="6" t="s">
        <v>570</v>
      </c>
      <c r="H44" s="12" t="s">
        <v>518</v>
      </c>
      <c r="I44" s="8" t="s">
        <v>599</v>
      </c>
      <c r="J44" s="15" t="s">
        <v>857</v>
      </c>
      <c r="K44" s="7" t="s">
        <v>599</v>
      </c>
      <c r="L44">
        <v>26</v>
      </c>
      <c r="M44" t="s">
        <v>569</v>
      </c>
      <c r="N44" t="s">
        <v>332</v>
      </c>
      <c r="O44">
        <v>1.2571428570000001</v>
      </c>
      <c r="P44">
        <v>1.0666841739999999</v>
      </c>
      <c r="Q44">
        <v>1</v>
      </c>
      <c r="R44" s="6" t="s">
        <v>332</v>
      </c>
      <c r="S44" s="13" t="s">
        <v>855</v>
      </c>
      <c r="T44" s="8" t="s">
        <v>599</v>
      </c>
      <c r="U44" s="10" t="s">
        <v>599</v>
      </c>
      <c r="V44" s="7" t="s">
        <v>599</v>
      </c>
    </row>
    <row r="45" spans="1:22" x14ac:dyDescent="0.35">
      <c r="A45">
        <v>77</v>
      </c>
      <c r="B45" t="s">
        <v>534</v>
      </c>
      <c r="C45" t="s">
        <v>570</v>
      </c>
      <c r="D45">
        <v>4.1142857140000002</v>
      </c>
      <c r="E45">
        <v>1.0224373579999999</v>
      </c>
      <c r="F45">
        <v>4</v>
      </c>
      <c r="G45" s="6" t="s">
        <v>570</v>
      </c>
      <c r="H45" s="12" t="s">
        <v>518</v>
      </c>
      <c r="I45" s="8" t="s">
        <v>599</v>
      </c>
      <c r="J45" s="7">
        <v>2900000000</v>
      </c>
      <c r="K45" s="7" t="s">
        <v>599</v>
      </c>
      <c r="L45">
        <v>27</v>
      </c>
      <c r="M45" t="s">
        <v>789</v>
      </c>
      <c r="N45" t="s">
        <v>332</v>
      </c>
      <c r="O45">
        <v>1.2857142859999999</v>
      </c>
      <c r="P45">
        <v>0.62173517</v>
      </c>
      <c r="Q45">
        <v>1</v>
      </c>
      <c r="R45" s="6" t="s">
        <v>332</v>
      </c>
      <c r="S45" s="13" t="s">
        <v>855</v>
      </c>
      <c r="T45" s="8" t="s">
        <v>599</v>
      </c>
      <c r="U45" s="10" t="s">
        <v>599</v>
      </c>
      <c r="V45" s="7" t="s">
        <v>599</v>
      </c>
    </row>
    <row r="46" spans="1:22" x14ac:dyDescent="0.35">
      <c r="A46">
        <v>78</v>
      </c>
      <c r="B46" t="s">
        <v>536</v>
      </c>
      <c r="C46" t="s">
        <v>570</v>
      </c>
      <c r="D46">
        <v>4.2285714289999996</v>
      </c>
      <c r="E46">
        <v>1.6818357319999999</v>
      </c>
      <c r="F46">
        <v>4</v>
      </c>
      <c r="G46" s="6" t="s">
        <v>570</v>
      </c>
      <c r="H46" s="12" t="s">
        <v>518</v>
      </c>
      <c r="I46" s="8" t="s">
        <v>599</v>
      </c>
      <c r="J46" s="7">
        <v>753000000</v>
      </c>
      <c r="K46" s="7" t="s">
        <v>599</v>
      </c>
      <c r="L46">
        <v>28</v>
      </c>
      <c r="M46" t="s">
        <v>790</v>
      </c>
      <c r="N46" t="s">
        <v>332</v>
      </c>
      <c r="O46">
        <v>1.3142857139999999</v>
      </c>
      <c r="P46">
        <v>0.67612340400000004</v>
      </c>
      <c r="Q46">
        <v>1</v>
      </c>
      <c r="R46" s="6" t="s">
        <v>332</v>
      </c>
      <c r="S46" s="13" t="s">
        <v>855</v>
      </c>
      <c r="T46" s="8" t="s">
        <v>599</v>
      </c>
      <c r="U46" s="10" t="s">
        <v>599</v>
      </c>
      <c r="V46" s="7" t="s">
        <v>599</v>
      </c>
    </row>
    <row r="47" spans="1:22" x14ac:dyDescent="0.35">
      <c r="A47">
        <v>79</v>
      </c>
      <c r="B47" t="s">
        <v>537</v>
      </c>
      <c r="C47" t="s">
        <v>331</v>
      </c>
      <c r="D47">
        <v>4.7142857139999998</v>
      </c>
      <c r="E47">
        <v>1.600945099</v>
      </c>
      <c r="F47">
        <v>4</v>
      </c>
      <c r="G47" s="6" t="s">
        <v>570</v>
      </c>
      <c r="H47" s="12" t="s">
        <v>518</v>
      </c>
      <c r="I47" s="8" t="s">
        <v>599</v>
      </c>
      <c r="J47" s="7">
        <v>60300000</v>
      </c>
      <c r="K47" s="7" t="s">
        <v>599</v>
      </c>
      <c r="L47">
        <v>29</v>
      </c>
      <c r="M47" t="s">
        <v>791</v>
      </c>
      <c r="N47" t="s">
        <v>332</v>
      </c>
      <c r="O47">
        <v>1.342857143</v>
      </c>
      <c r="P47">
        <v>0.76477052099999998</v>
      </c>
      <c r="Q47">
        <v>1</v>
      </c>
      <c r="R47" s="6" t="s">
        <v>332</v>
      </c>
      <c r="S47" s="13" t="s">
        <v>855</v>
      </c>
      <c r="T47" s="8" t="s">
        <v>599</v>
      </c>
      <c r="U47" s="10" t="s">
        <v>599</v>
      </c>
      <c r="V47" s="7" t="s">
        <v>599</v>
      </c>
    </row>
    <row r="48" spans="1:22" x14ac:dyDescent="0.35">
      <c r="A48">
        <v>80</v>
      </c>
      <c r="B48" t="s">
        <v>538</v>
      </c>
      <c r="C48" t="s">
        <v>570</v>
      </c>
      <c r="D48">
        <v>4.7428571430000002</v>
      </c>
      <c r="E48">
        <v>1.038745203</v>
      </c>
      <c r="F48">
        <v>4</v>
      </c>
      <c r="G48" s="6" t="s">
        <v>570</v>
      </c>
      <c r="H48" s="12" t="s">
        <v>518</v>
      </c>
      <c r="I48" s="8" t="s">
        <v>599</v>
      </c>
      <c r="J48" s="7">
        <v>5070000000</v>
      </c>
      <c r="K48" s="7" t="s">
        <v>599</v>
      </c>
      <c r="L48">
        <v>30</v>
      </c>
      <c r="M48" t="s">
        <v>792</v>
      </c>
      <c r="N48" t="s">
        <v>332</v>
      </c>
      <c r="O48">
        <v>1.342857143</v>
      </c>
      <c r="P48">
        <v>1.1099246700000001</v>
      </c>
      <c r="Q48">
        <v>1</v>
      </c>
      <c r="R48" s="6" t="s">
        <v>332</v>
      </c>
      <c r="S48" s="13" t="s">
        <v>855</v>
      </c>
      <c r="T48" s="8" t="s">
        <v>599</v>
      </c>
      <c r="U48" s="10" t="s">
        <v>599</v>
      </c>
      <c r="V48" s="7" t="s">
        <v>599</v>
      </c>
    </row>
    <row r="49" spans="1:22" x14ac:dyDescent="0.35">
      <c r="A49">
        <v>81</v>
      </c>
      <c r="B49" t="s">
        <v>539</v>
      </c>
      <c r="C49" t="s">
        <v>570</v>
      </c>
      <c r="D49">
        <v>4.7428571430000002</v>
      </c>
      <c r="E49">
        <v>1.421326165</v>
      </c>
      <c r="F49">
        <v>4</v>
      </c>
      <c r="G49" s="6" t="s">
        <v>570</v>
      </c>
      <c r="H49" s="12" t="s">
        <v>518</v>
      </c>
      <c r="I49" s="8" t="s">
        <v>599</v>
      </c>
      <c r="J49" s="7">
        <v>1940000000</v>
      </c>
      <c r="K49" s="7" t="s">
        <v>599</v>
      </c>
      <c r="L49">
        <v>31</v>
      </c>
      <c r="M49" t="s">
        <v>793</v>
      </c>
      <c r="N49" t="s">
        <v>332</v>
      </c>
      <c r="O49">
        <v>1.371428571</v>
      </c>
      <c r="P49">
        <v>0.73106345900000003</v>
      </c>
      <c r="Q49">
        <v>1</v>
      </c>
      <c r="R49" s="6" t="s">
        <v>332</v>
      </c>
      <c r="S49" s="13" t="s">
        <v>855</v>
      </c>
      <c r="T49" s="8" t="s">
        <v>599</v>
      </c>
      <c r="U49" s="10" t="s">
        <v>599</v>
      </c>
      <c r="V49" s="7" t="s">
        <v>599</v>
      </c>
    </row>
    <row r="50" spans="1:22" x14ac:dyDescent="0.35">
      <c r="A50">
        <v>82</v>
      </c>
      <c r="B50" t="s">
        <v>540</v>
      </c>
      <c r="C50" t="s">
        <v>570</v>
      </c>
      <c r="D50">
        <v>4.7428571430000002</v>
      </c>
      <c r="E50">
        <v>1.66879416</v>
      </c>
      <c r="F50">
        <v>4</v>
      </c>
      <c r="G50" s="6" t="s">
        <v>570</v>
      </c>
      <c r="H50" s="12" t="s">
        <v>518</v>
      </c>
      <c r="I50" s="7">
        <v>51</v>
      </c>
      <c r="J50" s="7">
        <v>118000000</v>
      </c>
      <c r="K50" s="7" t="s">
        <v>599</v>
      </c>
      <c r="L50">
        <v>32</v>
      </c>
      <c r="M50" t="s">
        <v>794</v>
      </c>
      <c r="N50" t="s">
        <v>332</v>
      </c>
      <c r="O50">
        <v>1.4</v>
      </c>
      <c r="P50">
        <v>0.69451633599999996</v>
      </c>
      <c r="Q50">
        <v>1</v>
      </c>
      <c r="R50" s="6" t="s">
        <v>332</v>
      </c>
      <c r="S50" s="13" t="s">
        <v>855</v>
      </c>
      <c r="T50" s="8" t="s">
        <v>599</v>
      </c>
      <c r="U50" s="10" t="s">
        <v>599</v>
      </c>
      <c r="V50" s="7" t="s">
        <v>599</v>
      </c>
    </row>
    <row r="51" spans="1:22" x14ac:dyDescent="0.35">
      <c r="A51">
        <v>83</v>
      </c>
      <c r="B51" t="s">
        <v>541</v>
      </c>
      <c r="C51" t="s">
        <v>570</v>
      </c>
      <c r="D51">
        <v>4.8</v>
      </c>
      <c r="E51">
        <v>1.9220087530000001</v>
      </c>
      <c r="F51">
        <v>5</v>
      </c>
      <c r="G51" s="6" t="s">
        <v>570</v>
      </c>
      <c r="H51" s="17" t="s">
        <v>856</v>
      </c>
      <c r="I51" s="8" t="s">
        <v>599</v>
      </c>
      <c r="J51" s="10" t="s">
        <v>599</v>
      </c>
      <c r="K51" s="7" t="s">
        <v>599</v>
      </c>
      <c r="L51">
        <v>54</v>
      </c>
      <c r="M51" t="s">
        <v>816</v>
      </c>
      <c r="N51" t="s">
        <v>332</v>
      </c>
      <c r="O51">
        <v>2.1714285709999999</v>
      </c>
      <c r="P51">
        <v>1.484938388</v>
      </c>
      <c r="Q51">
        <v>2</v>
      </c>
      <c r="R51" s="6" t="s">
        <v>570</v>
      </c>
      <c r="S51" s="13" t="s">
        <v>855</v>
      </c>
      <c r="T51" s="8" t="s">
        <v>599</v>
      </c>
      <c r="U51" s="10" t="s">
        <v>599</v>
      </c>
      <c r="V51" s="7" t="s">
        <v>599</v>
      </c>
    </row>
    <row r="52" spans="1:22" x14ac:dyDescent="0.35">
      <c r="A52">
        <v>84</v>
      </c>
      <c r="B52" t="s">
        <v>542</v>
      </c>
      <c r="C52" t="s">
        <v>570</v>
      </c>
      <c r="D52">
        <v>4.914285714</v>
      </c>
      <c r="E52">
        <v>1.2688908670000001</v>
      </c>
      <c r="F52">
        <v>5</v>
      </c>
      <c r="G52" s="6" t="s">
        <v>570</v>
      </c>
      <c r="H52" s="6" t="s">
        <v>855</v>
      </c>
      <c r="I52" s="8" t="s">
        <v>599</v>
      </c>
      <c r="J52" s="10" t="s">
        <v>599</v>
      </c>
      <c r="K52" s="7" t="s">
        <v>599</v>
      </c>
    </row>
    <row r="53" spans="1:22" x14ac:dyDescent="0.35">
      <c r="A53">
        <v>85</v>
      </c>
      <c r="B53" t="s">
        <v>824</v>
      </c>
      <c r="C53" t="s">
        <v>570</v>
      </c>
      <c r="D53">
        <v>4.9428571430000003</v>
      </c>
      <c r="E53">
        <v>1.9695155740000001</v>
      </c>
      <c r="F53">
        <v>5</v>
      </c>
      <c r="G53" s="6" t="s">
        <v>570</v>
      </c>
      <c r="H53" s="6" t="s">
        <v>855</v>
      </c>
      <c r="I53" s="8" t="s">
        <v>599</v>
      </c>
      <c r="J53" s="10" t="s">
        <v>599</v>
      </c>
      <c r="K53" s="7" t="s">
        <v>599</v>
      </c>
    </row>
    <row r="54" spans="1:22" x14ac:dyDescent="0.35">
      <c r="A54">
        <v>86</v>
      </c>
      <c r="B54" t="s">
        <v>543</v>
      </c>
      <c r="C54" t="s">
        <v>570</v>
      </c>
      <c r="D54">
        <v>4.9714285709999997</v>
      </c>
      <c r="E54">
        <v>1.9171933269999999</v>
      </c>
      <c r="F54">
        <v>5</v>
      </c>
      <c r="G54" s="6" t="s">
        <v>570</v>
      </c>
      <c r="H54" s="6" t="s">
        <v>855</v>
      </c>
      <c r="I54" s="8" t="s">
        <v>599</v>
      </c>
      <c r="J54" s="10" t="s">
        <v>599</v>
      </c>
      <c r="K54" s="7" t="s">
        <v>599</v>
      </c>
    </row>
    <row r="55" spans="1:22" x14ac:dyDescent="0.35">
      <c r="A55">
        <v>87</v>
      </c>
      <c r="B55" t="s">
        <v>825</v>
      </c>
      <c r="C55" t="s">
        <v>570</v>
      </c>
      <c r="D55">
        <v>5.2</v>
      </c>
      <c r="E55">
        <v>1.549193338</v>
      </c>
      <c r="F55">
        <v>5</v>
      </c>
      <c r="G55" s="6" t="s">
        <v>570</v>
      </c>
      <c r="H55" s="6" t="s">
        <v>855</v>
      </c>
      <c r="I55" s="8" t="s">
        <v>599</v>
      </c>
      <c r="J55" s="10" t="s">
        <v>599</v>
      </c>
      <c r="K55" s="7" t="s">
        <v>599</v>
      </c>
    </row>
    <row r="56" spans="1:22" x14ac:dyDescent="0.35">
      <c r="A56">
        <v>88</v>
      </c>
      <c r="B56" t="s">
        <v>826</v>
      </c>
      <c r="C56" t="s">
        <v>570</v>
      </c>
      <c r="D56">
        <v>5.3142857140000004</v>
      </c>
      <c r="E56">
        <v>1.567527626</v>
      </c>
      <c r="F56">
        <v>6</v>
      </c>
      <c r="G56" s="6" t="s">
        <v>570</v>
      </c>
      <c r="H56" s="6" t="s">
        <v>855</v>
      </c>
      <c r="I56" s="8" t="s">
        <v>599</v>
      </c>
      <c r="J56" s="10" t="s">
        <v>599</v>
      </c>
      <c r="K56" s="7" t="s">
        <v>599</v>
      </c>
    </row>
    <row r="57" spans="1:22" x14ac:dyDescent="0.35">
      <c r="A57">
        <v>122</v>
      </c>
      <c r="B57" t="s">
        <v>590</v>
      </c>
      <c r="C57" t="s">
        <v>331</v>
      </c>
      <c r="D57">
        <v>6.8</v>
      </c>
      <c r="E57">
        <v>0.47278897199999997</v>
      </c>
      <c r="F57">
        <v>7</v>
      </c>
      <c r="G57" s="6" t="s">
        <v>331</v>
      </c>
      <c r="H57" s="17" t="s">
        <v>856</v>
      </c>
      <c r="I57" s="8" t="s">
        <v>599</v>
      </c>
      <c r="J57" s="10" t="s">
        <v>599</v>
      </c>
      <c r="K57" s="7" t="s">
        <v>599</v>
      </c>
      <c r="L57">
        <v>89</v>
      </c>
      <c r="M57" t="s">
        <v>827</v>
      </c>
      <c r="N57" t="s">
        <v>570</v>
      </c>
      <c r="O57">
        <v>5.628571429</v>
      </c>
      <c r="P57">
        <v>1.4366160050000001</v>
      </c>
      <c r="Q57">
        <v>6</v>
      </c>
      <c r="R57" s="6" t="s">
        <v>570</v>
      </c>
      <c r="S57" s="13" t="s">
        <v>855</v>
      </c>
      <c r="T57" s="8" t="s">
        <v>599</v>
      </c>
      <c r="U57" s="10" t="s">
        <v>599</v>
      </c>
      <c r="V57" s="7" t="s">
        <v>599</v>
      </c>
    </row>
    <row r="58" spans="1:22" x14ac:dyDescent="0.35">
      <c r="A58">
        <v>123</v>
      </c>
      <c r="B58" t="s">
        <v>592</v>
      </c>
      <c r="C58" t="s">
        <v>331</v>
      </c>
      <c r="D58">
        <v>6.8</v>
      </c>
      <c r="E58">
        <v>0.58410313400000002</v>
      </c>
      <c r="F58">
        <v>7</v>
      </c>
      <c r="G58" s="6" t="s">
        <v>331</v>
      </c>
      <c r="H58" s="17" t="s">
        <v>856</v>
      </c>
      <c r="I58" s="8" t="s">
        <v>599</v>
      </c>
      <c r="J58" s="10" t="s">
        <v>599</v>
      </c>
      <c r="K58" s="7" t="s">
        <v>599</v>
      </c>
      <c r="L58">
        <v>53</v>
      </c>
      <c r="M58" t="s">
        <v>815</v>
      </c>
      <c r="N58" t="s">
        <v>570</v>
      </c>
      <c r="O58">
        <v>2.1714285709999999</v>
      </c>
      <c r="P58">
        <v>1.294461375</v>
      </c>
      <c r="Q58">
        <v>2</v>
      </c>
      <c r="R58" s="6" t="s">
        <v>570</v>
      </c>
      <c r="S58" s="13" t="s">
        <v>855</v>
      </c>
      <c r="T58" s="8" t="s">
        <v>599</v>
      </c>
      <c r="U58" s="10" t="s">
        <v>599</v>
      </c>
      <c r="V58" s="7" t="s">
        <v>599</v>
      </c>
    </row>
    <row r="59" spans="1:22" x14ac:dyDescent="0.35">
      <c r="A59">
        <v>124</v>
      </c>
      <c r="B59" t="s">
        <v>583</v>
      </c>
      <c r="C59" t="s">
        <v>331</v>
      </c>
      <c r="D59">
        <v>6.8285714290000001</v>
      </c>
      <c r="E59">
        <v>0.38238526</v>
      </c>
      <c r="F59">
        <v>7</v>
      </c>
      <c r="G59" s="6" t="s">
        <v>331</v>
      </c>
      <c r="H59" s="12" t="s">
        <v>518</v>
      </c>
      <c r="I59" s="7">
        <v>58</v>
      </c>
      <c r="J59" s="7">
        <v>1310000000</v>
      </c>
      <c r="K59" s="7" t="s">
        <v>599</v>
      </c>
      <c r="L59">
        <v>43</v>
      </c>
      <c r="M59" t="s">
        <v>805</v>
      </c>
      <c r="N59" t="s">
        <v>332</v>
      </c>
      <c r="O59">
        <v>1.571428571</v>
      </c>
      <c r="P59">
        <v>0.88403201600000003</v>
      </c>
      <c r="Q59">
        <v>1</v>
      </c>
      <c r="R59" s="6" t="s">
        <v>332</v>
      </c>
      <c r="S59" s="13" t="s">
        <v>855</v>
      </c>
      <c r="T59" s="8" t="s">
        <v>599</v>
      </c>
      <c r="U59" s="10" t="s">
        <v>599</v>
      </c>
      <c r="V59" s="7" t="s">
        <v>599</v>
      </c>
    </row>
    <row r="60" spans="1:22" x14ac:dyDescent="0.35">
      <c r="A60">
        <v>125</v>
      </c>
      <c r="B60" t="s">
        <v>587</v>
      </c>
      <c r="C60" t="s">
        <v>331</v>
      </c>
      <c r="D60">
        <v>6.8285714290000001</v>
      </c>
      <c r="E60">
        <v>0.38238526</v>
      </c>
      <c r="F60">
        <v>7</v>
      </c>
      <c r="G60" s="6" t="s">
        <v>331</v>
      </c>
      <c r="H60" s="12" t="s">
        <v>518</v>
      </c>
      <c r="I60" s="8" t="s">
        <v>599</v>
      </c>
      <c r="J60" s="7">
        <v>4810000000</v>
      </c>
      <c r="K60" s="7" t="s">
        <v>599</v>
      </c>
      <c r="L60">
        <v>44</v>
      </c>
      <c r="M60" t="s">
        <v>806</v>
      </c>
      <c r="N60" t="s">
        <v>332</v>
      </c>
      <c r="O60">
        <v>1.628571429</v>
      </c>
      <c r="P60">
        <v>1.2387307139999999</v>
      </c>
      <c r="Q60">
        <v>1</v>
      </c>
      <c r="R60" s="6" t="s">
        <v>332</v>
      </c>
      <c r="S60" s="13" t="s">
        <v>855</v>
      </c>
      <c r="T60" s="8" t="s">
        <v>599</v>
      </c>
      <c r="U60" s="10" t="s">
        <v>599</v>
      </c>
      <c r="V60" s="7" t="s">
        <v>599</v>
      </c>
    </row>
    <row r="61" spans="1:22" x14ac:dyDescent="0.35">
      <c r="A61">
        <v>126</v>
      </c>
      <c r="B61" t="s">
        <v>588</v>
      </c>
      <c r="C61" t="s">
        <v>331</v>
      </c>
      <c r="D61">
        <v>6.8285714290000001</v>
      </c>
      <c r="E61">
        <v>0.45281565400000001</v>
      </c>
      <c r="F61">
        <v>7</v>
      </c>
      <c r="G61" s="6" t="s">
        <v>331</v>
      </c>
      <c r="H61" s="12" t="s">
        <v>518</v>
      </c>
      <c r="I61" s="8" t="s">
        <v>599</v>
      </c>
      <c r="J61" s="7">
        <v>1800000000</v>
      </c>
      <c r="K61" s="7" t="s">
        <v>599</v>
      </c>
      <c r="L61">
        <v>45</v>
      </c>
      <c r="M61" t="s">
        <v>807</v>
      </c>
      <c r="N61" t="s">
        <v>332</v>
      </c>
      <c r="O61">
        <v>1.657142857</v>
      </c>
      <c r="P61">
        <v>0.96840855299999995</v>
      </c>
      <c r="Q61">
        <v>1</v>
      </c>
      <c r="R61" s="6" t="s">
        <v>332</v>
      </c>
      <c r="S61" s="13" t="s">
        <v>855</v>
      </c>
      <c r="T61" s="8" t="s">
        <v>599</v>
      </c>
      <c r="U61" s="10" t="s">
        <v>599</v>
      </c>
      <c r="V61" s="7" t="s">
        <v>599</v>
      </c>
    </row>
    <row r="62" spans="1:22" x14ac:dyDescent="0.35">
      <c r="A62">
        <v>127</v>
      </c>
      <c r="B62" t="s">
        <v>585</v>
      </c>
      <c r="C62" t="s">
        <v>331</v>
      </c>
      <c r="D62">
        <v>6.8285714290000001</v>
      </c>
      <c r="E62">
        <v>0.45281565400000001</v>
      </c>
      <c r="F62">
        <v>7</v>
      </c>
      <c r="G62" s="6" t="s">
        <v>331</v>
      </c>
      <c r="H62" s="12" t="s">
        <v>518</v>
      </c>
      <c r="I62" s="8" t="s">
        <v>599</v>
      </c>
      <c r="J62" s="7">
        <v>2090000000</v>
      </c>
      <c r="K62" s="7" t="s">
        <v>599</v>
      </c>
      <c r="L62">
        <v>46</v>
      </c>
      <c r="M62" t="s">
        <v>808</v>
      </c>
      <c r="N62" t="s">
        <v>332</v>
      </c>
      <c r="O62">
        <v>1.657142857</v>
      </c>
      <c r="P62">
        <v>1.0273568930000001</v>
      </c>
      <c r="Q62">
        <v>1</v>
      </c>
      <c r="R62" s="6" t="s">
        <v>332</v>
      </c>
      <c r="S62" s="13" t="s">
        <v>855</v>
      </c>
      <c r="T62" s="8" t="s">
        <v>599</v>
      </c>
      <c r="U62" s="10" t="s">
        <v>599</v>
      </c>
      <c r="V62" s="7" t="s">
        <v>599</v>
      </c>
    </row>
    <row r="63" spans="1:22" x14ac:dyDescent="0.35">
      <c r="A63">
        <v>128</v>
      </c>
      <c r="B63" t="s">
        <v>589</v>
      </c>
      <c r="C63" t="s">
        <v>331</v>
      </c>
      <c r="D63">
        <v>6.8285714290000001</v>
      </c>
      <c r="E63">
        <v>0.45281565400000001</v>
      </c>
      <c r="F63">
        <v>7</v>
      </c>
      <c r="G63" s="6" t="s">
        <v>331</v>
      </c>
      <c r="H63" s="12" t="s">
        <v>518</v>
      </c>
      <c r="I63" s="8" t="s">
        <v>599</v>
      </c>
      <c r="J63" s="7">
        <v>4040000000</v>
      </c>
      <c r="K63" s="7" t="s">
        <v>599</v>
      </c>
      <c r="L63">
        <v>47</v>
      </c>
      <c r="M63" t="s">
        <v>809</v>
      </c>
      <c r="N63" t="s">
        <v>332</v>
      </c>
      <c r="O63">
        <v>1.7428571429999999</v>
      </c>
      <c r="P63">
        <v>0.91853006400000003</v>
      </c>
      <c r="Q63">
        <v>1</v>
      </c>
      <c r="R63" s="6" t="s">
        <v>332</v>
      </c>
      <c r="S63" s="13" t="s">
        <v>855</v>
      </c>
      <c r="T63" s="8" t="s">
        <v>599</v>
      </c>
      <c r="U63" s="10" t="s">
        <v>599</v>
      </c>
      <c r="V63" s="7" t="s">
        <v>599</v>
      </c>
    </row>
    <row r="64" spans="1:22" x14ac:dyDescent="0.35">
      <c r="A64">
        <v>129</v>
      </c>
      <c r="B64" t="s">
        <v>591</v>
      </c>
      <c r="C64" t="s">
        <v>331</v>
      </c>
      <c r="D64">
        <v>6.8285714290000001</v>
      </c>
      <c r="E64">
        <v>0.51367844600000001</v>
      </c>
      <c r="F64">
        <v>7</v>
      </c>
      <c r="G64" s="6" t="s">
        <v>331</v>
      </c>
      <c r="H64" s="12" t="s">
        <v>518</v>
      </c>
      <c r="I64" s="6"/>
      <c r="J64" s="15">
        <v>36900000</v>
      </c>
      <c r="K64" s="7" t="s">
        <v>599</v>
      </c>
      <c r="L64">
        <v>48</v>
      </c>
      <c r="M64" t="s">
        <v>810</v>
      </c>
      <c r="N64" t="s">
        <v>332</v>
      </c>
      <c r="O64">
        <v>1.7428571429999999</v>
      </c>
      <c r="P64">
        <v>1.093909802</v>
      </c>
      <c r="Q64">
        <v>1</v>
      </c>
      <c r="R64" s="6" t="s">
        <v>332</v>
      </c>
      <c r="S64" s="13" t="s">
        <v>855</v>
      </c>
      <c r="T64" s="8" t="s">
        <v>599</v>
      </c>
      <c r="U64" s="10" t="s">
        <v>599</v>
      </c>
      <c r="V64" s="7" t="s">
        <v>599</v>
      </c>
    </row>
    <row r="65" spans="1:22" x14ac:dyDescent="0.35">
      <c r="A65">
        <v>130</v>
      </c>
      <c r="B65" t="s">
        <v>584</v>
      </c>
      <c r="C65" t="s">
        <v>331</v>
      </c>
      <c r="D65">
        <v>6.8571428570000004</v>
      </c>
      <c r="E65">
        <v>0.35503580099999998</v>
      </c>
      <c r="F65">
        <v>7</v>
      </c>
      <c r="G65" s="6" t="s">
        <v>331</v>
      </c>
      <c r="H65" s="12" t="s">
        <v>518</v>
      </c>
      <c r="I65" s="8" t="s">
        <v>599</v>
      </c>
      <c r="J65" s="7">
        <v>1940000000</v>
      </c>
      <c r="K65" s="7" t="s">
        <v>599</v>
      </c>
      <c r="L65">
        <v>49</v>
      </c>
      <c r="M65" t="s">
        <v>811</v>
      </c>
      <c r="N65" t="s">
        <v>570</v>
      </c>
      <c r="O65">
        <v>1.8571428569999999</v>
      </c>
      <c r="P65">
        <v>1.115211854</v>
      </c>
      <c r="Q65">
        <v>1</v>
      </c>
      <c r="R65" s="6" t="s">
        <v>332</v>
      </c>
      <c r="S65" s="13" t="s">
        <v>855</v>
      </c>
      <c r="T65" s="8" t="s">
        <v>599</v>
      </c>
      <c r="U65" s="10" t="s">
        <v>599</v>
      </c>
      <c r="V65" s="7" t="s">
        <v>599</v>
      </c>
    </row>
    <row r="66" spans="1:22" x14ac:dyDescent="0.35">
      <c r="A66">
        <v>131</v>
      </c>
      <c r="B66" t="s">
        <v>581</v>
      </c>
      <c r="C66" t="s">
        <v>331</v>
      </c>
      <c r="D66">
        <v>6.8571428570000004</v>
      </c>
      <c r="E66">
        <v>0.35503580099999998</v>
      </c>
      <c r="F66">
        <v>7</v>
      </c>
      <c r="G66" s="6" t="s">
        <v>331</v>
      </c>
      <c r="H66" s="12" t="s">
        <v>518</v>
      </c>
      <c r="I66" s="8" t="s">
        <v>599</v>
      </c>
      <c r="J66" s="7">
        <v>2320000000</v>
      </c>
      <c r="K66" s="7" t="s">
        <v>599</v>
      </c>
      <c r="L66">
        <v>50</v>
      </c>
      <c r="M66" t="s">
        <v>812</v>
      </c>
      <c r="N66" t="s">
        <v>332</v>
      </c>
      <c r="O66">
        <v>1.8571428569999999</v>
      </c>
      <c r="P66">
        <v>1.3750477459999999</v>
      </c>
      <c r="Q66">
        <v>1</v>
      </c>
      <c r="R66" s="6" t="s">
        <v>332</v>
      </c>
      <c r="S66" s="13" t="s">
        <v>855</v>
      </c>
      <c r="T66" s="8" t="s">
        <v>599</v>
      </c>
      <c r="U66" s="10" t="s">
        <v>599</v>
      </c>
      <c r="V66" s="7" t="s">
        <v>599</v>
      </c>
    </row>
    <row r="67" spans="1:22" x14ac:dyDescent="0.35">
      <c r="A67">
        <v>132</v>
      </c>
      <c r="B67" t="s">
        <v>575</v>
      </c>
      <c r="C67" t="s">
        <v>331</v>
      </c>
      <c r="D67">
        <v>6.8571428570000004</v>
      </c>
      <c r="E67">
        <v>0.42996970800000001</v>
      </c>
      <c r="F67">
        <v>7</v>
      </c>
      <c r="G67" s="6" t="s">
        <v>331</v>
      </c>
      <c r="H67" s="12" t="s">
        <v>518</v>
      </c>
      <c r="I67" s="7">
        <v>153</v>
      </c>
      <c r="J67" s="7">
        <v>2590000000</v>
      </c>
      <c r="K67" s="7" t="s">
        <v>599</v>
      </c>
      <c r="L67">
        <v>51</v>
      </c>
      <c r="M67" t="s">
        <v>813</v>
      </c>
      <c r="N67" t="s">
        <v>570</v>
      </c>
      <c r="O67">
        <v>1.9714285709999999</v>
      </c>
      <c r="P67">
        <v>1.224401758</v>
      </c>
      <c r="Q67">
        <v>1</v>
      </c>
      <c r="R67" s="6" t="s">
        <v>332</v>
      </c>
      <c r="S67" s="13" t="s">
        <v>855</v>
      </c>
      <c r="T67" s="8" t="s">
        <v>599</v>
      </c>
      <c r="U67" s="10" t="s">
        <v>599</v>
      </c>
      <c r="V67" s="7" t="s">
        <v>599</v>
      </c>
    </row>
    <row r="68" spans="1:22" x14ac:dyDescent="0.35">
      <c r="A68">
        <v>133</v>
      </c>
      <c r="B68" t="s">
        <v>586</v>
      </c>
      <c r="C68" t="s">
        <v>331</v>
      </c>
      <c r="D68">
        <v>6.8571428570000004</v>
      </c>
      <c r="E68">
        <v>0.42996970800000001</v>
      </c>
      <c r="F68">
        <v>7</v>
      </c>
      <c r="G68" s="6" t="s">
        <v>331</v>
      </c>
      <c r="H68" s="12" t="s">
        <v>518</v>
      </c>
      <c r="I68" s="8" t="s">
        <v>599</v>
      </c>
      <c r="J68" s="7">
        <v>2400000000</v>
      </c>
      <c r="K68" s="7" t="s">
        <v>599</v>
      </c>
      <c r="L68">
        <v>52</v>
      </c>
      <c r="M68" t="s">
        <v>814</v>
      </c>
      <c r="N68" t="s">
        <v>570</v>
      </c>
      <c r="O68">
        <v>2.1428571430000001</v>
      </c>
      <c r="P68">
        <v>1.4580982199999999</v>
      </c>
      <c r="Q68">
        <v>1</v>
      </c>
      <c r="R68" s="6" t="s">
        <v>570</v>
      </c>
      <c r="S68" s="13" t="s">
        <v>855</v>
      </c>
      <c r="T68" s="8" t="s">
        <v>599</v>
      </c>
      <c r="U68" s="10" t="s">
        <v>599</v>
      </c>
      <c r="V68" s="7" t="s">
        <v>599</v>
      </c>
    </row>
    <row r="69" spans="1:22" x14ac:dyDescent="0.35">
      <c r="A69">
        <v>134</v>
      </c>
      <c r="B69" t="s">
        <v>576</v>
      </c>
      <c r="C69" t="s">
        <v>331</v>
      </c>
      <c r="D69">
        <v>6.8857142859999998</v>
      </c>
      <c r="E69">
        <v>0.322802851</v>
      </c>
      <c r="F69">
        <v>7</v>
      </c>
      <c r="G69" s="6" t="s">
        <v>331</v>
      </c>
      <c r="H69" s="12" t="s">
        <v>518</v>
      </c>
      <c r="I69" s="8" t="s">
        <v>599</v>
      </c>
      <c r="J69" s="7">
        <v>2250000000</v>
      </c>
      <c r="K69" s="7" t="s">
        <v>599</v>
      </c>
      <c r="L69">
        <v>102</v>
      </c>
      <c r="M69" t="s">
        <v>840</v>
      </c>
      <c r="N69" t="s">
        <v>570</v>
      </c>
      <c r="O69">
        <v>6.542857143</v>
      </c>
      <c r="P69">
        <v>0.78000215500000003</v>
      </c>
      <c r="Q69">
        <v>7</v>
      </c>
      <c r="R69" s="6" t="s">
        <v>331</v>
      </c>
      <c r="S69" s="13" t="s">
        <v>855</v>
      </c>
      <c r="T69" s="8" t="s">
        <v>599</v>
      </c>
      <c r="U69" s="10" t="s">
        <v>599</v>
      </c>
      <c r="V69" s="7" t="s">
        <v>599</v>
      </c>
    </row>
    <row r="70" spans="1:22" x14ac:dyDescent="0.35">
      <c r="A70">
        <v>135</v>
      </c>
      <c r="B70" t="s">
        <v>580</v>
      </c>
      <c r="C70" t="s">
        <v>331</v>
      </c>
      <c r="D70">
        <v>6.8857142859999998</v>
      </c>
      <c r="E70">
        <v>0.322802851</v>
      </c>
      <c r="F70">
        <v>7</v>
      </c>
      <c r="G70" s="6" t="s">
        <v>331</v>
      </c>
      <c r="H70" s="12" t="s">
        <v>518</v>
      </c>
      <c r="I70" s="8" t="s">
        <v>599</v>
      </c>
      <c r="J70" s="7">
        <v>48000000</v>
      </c>
      <c r="K70" s="7" t="s">
        <v>599</v>
      </c>
      <c r="L70">
        <v>103</v>
      </c>
      <c r="M70" t="s">
        <v>841</v>
      </c>
      <c r="N70" t="s">
        <v>331</v>
      </c>
      <c r="O70">
        <v>6.542857143</v>
      </c>
      <c r="P70">
        <v>0.81683957500000004</v>
      </c>
      <c r="Q70">
        <v>7</v>
      </c>
      <c r="R70" s="6" t="s">
        <v>331</v>
      </c>
      <c r="S70" s="13" t="s">
        <v>855</v>
      </c>
      <c r="T70" s="8" t="s">
        <v>599</v>
      </c>
      <c r="U70" s="10" t="s">
        <v>599</v>
      </c>
      <c r="V70" s="7" t="s">
        <v>599</v>
      </c>
    </row>
    <row r="71" spans="1:22" x14ac:dyDescent="0.35">
      <c r="A71">
        <v>136</v>
      </c>
      <c r="B71" t="s">
        <v>582</v>
      </c>
      <c r="C71" t="s">
        <v>331</v>
      </c>
      <c r="D71">
        <v>6.8857142859999998</v>
      </c>
      <c r="E71">
        <v>0.322802851</v>
      </c>
      <c r="F71">
        <v>7</v>
      </c>
      <c r="G71" s="6" t="s">
        <v>331</v>
      </c>
      <c r="H71" s="12" t="s">
        <v>518</v>
      </c>
      <c r="I71" s="8" t="s">
        <v>599</v>
      </c>
      <c r="J71" s="7">
        <v>3100000000</v>
      </c>
      <c r="K71" s="7" t="s">
        <v>599</v>
      </c>
      <c r="L71">
        <v>104</v>
      </c>
      <c r="M71" t="s">
        <v>842</v>
      </c>
      <c r="N71" t="s">
        <v>331</v>
      </c>
      <c r="O71">
        <v>6.542857143</v>
      </c>
      <c r="P71">
        <v>0.85208592299999997</v>
      </c>
      <c r="Q71">
        <v>7</v>
      </c>
      <c r="R71" s="6" t="s">
        <v>331</v>
      </c>
      <c r="S71" s="13" t="s">
        <v>855</v>
      </c>
      <c r="T71" s="8" t="s">
        <v>599</v>
      </c>
      <c r="U71" s="10" t="s">
        <v>599</v>
      </c>
      <c r="V71" s="7" t="s">
        <v>599</v>
      </c>
    </row>
    <row r="72" spans="1:22" x14ac:dyDescent="0.35">
      <c r="A72">
        <v>137</v>
      </c>
      <c r="B72" t="s">
        <v>579</v>
      </c>
      <c r="C72" t="s">
        <v>331</v>
      </c>
      <c r="D72">
        <v>6.8857142859999998</v>
      </c>
      <c r="E72">
        <v>0.40376380499999998</v>
      </c>
      <c r="F72">
        <v>7</v>
      </c>
      <c r="G72" s="6" t="s">
        <v>331</v>
      </c>
      <c r="H72" s="12" t="s">
        <v>518</v>
      </c>
      <c r="I72" s="8" t="s">
        <v>599</v>
      </c>
      <c r="J72" s="7">
        <v>4220000000</v>
      </c>
      <c r="K72" s="7" t="s">
        <v>599</v>
      </c>
      <c r="L72">
        <v>105</v>
      </c>
      <c r="M72" t="s">
        <v>843</v>
      </c>
      <c r="N72" t="s">
        <v>331</v>
      </c>
      <c r="O72">
        <v>6.5714285710000002</v>
      </c>
      <c r="P72">
        <v>0.73906595600000002</v>
      </c>
      <c r="Q72">
        <v>7</v>
      </c>
      <c r="R72" s="6" t="s">
        <v>331</v>
      </c>
      <c r="S72" s="13" t="s">
        <v>855</v>
      </c>
      <c r="T72" s="8" t="s">
        <v>599</v>
      </c>
      <c r="U72" s="10" t="s">
        <v>599</v>
      </c>
      <c r="V72" s="7" t="s">
        <v>599</v>
      </c>
    </row>
    <row r="73" spans="1:22" x14ac:dyDescent="0.35">
      <c r="A73">
        <v>138</v>
      </c>
      <c r="B73" t="s">
        <v>571</v>
      </c>
      <c r="C73" t="s">
        <v>331</v>
      </c>
      <c r="D73">
        <v>6.914285714</v>
      </c>
      <c r="E73">
        <v>0.28402864100000003</v>
      </c>
      <c r="F73">
        <v>7</v>
      </c>
      <c r="G73" s="6" t="s">
        <v>331</v>
      </c>
      <c r="H73" s="12" t="s">
        <v>518</v>
      </c>
      <c r="I73" s="7">
        <v>3187</v>
      </c>
      <c r="J73" s="7">
        <v>4380000000</v>
      </c>
      <c r="K73" s="7" t="s">
        <v>599</v>
      </c>
      <c r="L73">
        <v>106</v>
      </c>
      <c r="M73" t="s">
        <v>844</v>
      </c>
      <c r="N73" t="s">
        <v>331</v>
      </c>
      <c r="O73">
        <v>6.5714285710000002</v>
      </c>
      <c r="P73">
        <v>1.1449560560000001</v>
      </c>
      <c r="Q73">
        <v>7</v>
      </c>
      <c r="R73" s="6" t="s">
        <v>331</v>
      </c>
      <c r="S73" s="13" t="s">
        <v>855</v>
      </c>
      <c r="T73" s="8" t="s">
        <v>599</v>
      </c>
      <c r="U73" s="10" t="s">
        <v>599</v>
      </c>
      <c r="V73" s="7" t="s">
        <v>599</v>
      </c>
    </row>
    <row r="74" spans="1:22" x14ac:dyDescent="0.35">
      <c r="A74">
        <v>139</v>
      </c>
      <c r="B74" t="s">
        <v>572</v>
      </c>
      <c r="C74" t="s">
        <v>331</v>
      </c>
      <c r="D74">
        <v>6.914285714</v>
      </c>
      <c r="E74">
        <v>0.28402864100000003</v>
      </c>
      <c r="F74">
        <v>7</v>
      </c>
      <c r="G74" s="6" t="s">
        <v>331</v>
      </c>
      <c r="H74" s="12" t="s">
        <v>518</v>
      </c>
      <c r="I74" s="7">
        <v>451</v>
      </c>
      <c r="J74" s="7">
        <v>3310000000</v>
      </c>
      <c r="K74" s="7" t="s">
        <v>599</v>
      </c>
      <c r="L74">
        <v>107</v>
      </c>
      <c r="M74" t="s">
        <v>845</v>
      </c>
      <c r="N74" t="s">
        <v>331</v>
      </c>
      <c r="O74">
        <v>6.6</v>
      </c>
      <c r="P74">
        <v>1.1167178799999999</v>
      </c>
      <c r="Q74">
        <v>7</v>
      </c>
      <c r="R74" s="6" t="s">
        <v>331</v>
      </c>
      <c r="S74" s="13" t="s">
        <v>855</v>
      </c>
      <c r="T74" s="8" t="s">
        <v>599</v>
      </c>
      <c r="U74" s="10" t="s">
        <v>599</v>
      </c>
      <c r="V74" s="7" t="s">
        <v>599</v>
      </c>
    </row>
    <row r="75" spans="1:22" x14ac:dyDescent="0.35">
      <c r="A75">
        <v>140</v>
      </c>
      <c r="B75" t="s">
        <v>577</v>
      </c>
      <c r="C75" t="s">
        <v>331</v>
      </c>
      <c r="D75">
        <v>6.914285714</v>
      </c>
      <c r="E75">
        <v>0.28402864100000003</v>
      </c>
      <c r="F75">
        <v>7</v>
      </c>
      <c r="G75" s="6" t="s">
        <v>331</v>
      </c>
      <c r="H75" s="12" t="s">
        <v>518</v>
      </c>
      <c r="I75" s="8" t="s">
        <v>599</v>
      </c>
      <c r="J75" s="7">
        <v>17000000</v>
      </c>
      <c r="K75" s="7" t="s">
        <v>599</v>
      </c>
      <c r="L75">
        <v>108</v>
      </c>
      <c r="M75" t="s">
        <v>846</v>
      </c>
      <c r="N75" t="s">
        <v>331</v>
      </c>
      <c r="O75">
        <v>6.628571429</v>
      </c>
      <c r="P75">
        <v>0.77024496799999997</v>
      </c>
      <c r="Q75">
        <v>7</v>
      </c>
      <c r="R75" s="6" t="s">
        <v>331</v>
      </c>
      <c r="S75" s="13" t="s">
        <v>855</v>
      </c>
      <c r="T75" s="8" t="s">
        <v>599</v>
      </c>
      <c r="U75" s="10" t="s">
        <v>599</v>
      </c>
      <c r="V75" s="7" t="s">
        <v>599</v>
      </c>
    </row>
    <row r="76" spans="1:22" x14ac:dyDescent="0.35">
      <c r="A76">
        <v>141</v>
      </c>
      <c r="B76" t="s">
        <v>578</v>
      </c>
      <c r="C76" t="s">
        <v>331</v>
      </c>
      <c r="D76">
        <v>6.914285714</v>
      </c>
      <c r="E76">
        <v>0.28402864100000003</v>
      </c>
      <c r="F76">
        <v>7</v>
      </c>
      <c r="G76" s="6" t="s">
        <v>331</v>
      </c>
      <c r="H76" s="12" t="s">
        <v>518</v>
      </c>
      <c r="I76" s="8" t="s">
        <v>599</v>
      </c>
      <c r="J76" s="7">
        <v>2230000000</v>
      </c>
      <c r="K76" s="7" t="s">
        <v>599</v>
      </c>
      <c r="L76">
        <v>109</v>
      </c>
      <c r="M76" t="s">
        <v>847</v>
      </c>
      <c r="N76" t="s">
        <v>331</v>
      </c>
      <c r="O76">
        <v>6.6571428570000002</v>
      </c>
      <c r="P76">
        <v>0.80230759600000001</v>
      </c>
      <c r="Q76">
        <v>7</v>
      </c>
      <c r="R76" s="6" t="s">
        <v>331</v>
      </c>
      <c r="S76" s="13" t="s">
        <v>855</v>
      </c>
      <c r="T76" s="8" t="s">
        <v>599</v>
      </c>
      <c r="U76" s="10" t="s">
        <v>599</v>
      </c>
      <c r="V76" s="7" t="s">
        <v>599</v>
      </c>
    </row>
    <row r="77" spans="1:22" x14ac:dyDescent="0.35">
      <c r="A77">
        <v>142</v>
      </c>
      <c r="B77" t="s">
        <v>573</v>
      </c>
      <c r="C77" t="s">
        <v>331</v>
      </c>
      <c r="D77">
        <v>6.9428571430000003</v>
      </c>
      <c r="E77">
        <v>0.23550410799999999</v>
      </c>
      <c r="F77">
        <v>7</v>
      </c>
      <c r="G77" s="6" t="s">
        <v>331</v>
      </c>
      <c r="H77" s="12" t="s">
        <v>518</v>
      </c>
      <c r="I77" s="8" t="s">
        <v>599</v>
      </c>
      <c r="J77" s="7">
        <v>1470000000</v>
      </c>
      <c r="K77" s="7" t="s">
        <v>599</v>
      </c>
      <c r="L77">
        <v>110</v>
      </c>
      <c r="M77" t="s">
        <v>848</v>
      </c>
      <c r="N77" t="s">
        <v>331</v>
      </c>
      <c r="O77">
        <v>6.6571428570000002</v>
      </c>
      <c r="P77">
        <v>0.96840855299999995</v>
      </c>
      <c r="Q77">
        <v>7</v>
      </c>
      <c r="R77" s="6" t="s">
        <v>331</v>
      </c>
      <c r="S77" s="13" t="s">
        <v>855</v>
      </c>
      <c r="T77" s="8" t="s">
        <v>599</v>
      </c>
      <c r="U77" s="10" t="s">
        <v>599</v>
      </c>
      <c r="V77" s="7" t="s">
        <v>599</v>
      </c>
    </row>
    <row r="78" spans="1:22" x14ac:dyDescent="0.35">
      <c r="A78">
        <v>143</v>
      </c>
      <c r="B78" t="s">
        <v>574</v>
      </c>
      <c r="C78" t="s">
        <v>331</v>
      </c>
      <c r="D78">
        <v>6.9428571430000003</v>
      </c>
      <c r="E78">
        <v>0.23550410799999999</v>
      </c>
      <c r="F78">
        <v>7</v>
      </c>
      <c r="G78" s="6" t="s">
        <v>331</v>
      </c>
      <c r="H78" s="12" t="s">
        <v>518</v>
      </c>
      <c r="I78" s="8" t="s">
        <v>599</v>
      </c>
      <c r="J78" s="7">
        <v>124000000</v>
      </c>
      <c r="K78" s="7" t="s">
        <v>599</v>
      </c>
      <c r="L78">
        <v>111</v>
      </c>
      <c r="M78" t="s">
        <v>849</v>
      </c>
      <c r="N78" t="s">
        <v>331</v>
      </c>
      <c r="O78">
        <v>6.6571428570000002</v>
      </c>
      <c r="P78">
        <v>1.0831016769999999</v>
      </c>
      <c r="Q78">
        <v>7</v>
      </c>
      <c r="R78" s="6" t="s">
        <v>331</v>
      </c>
      <c r="S78" s="13" t="s">
        <v>855</v>
      </c>
      <c r="T78" s="8" t="s">
        <v>599</v>
      </c>
      <c r="U78" s="10" t="s">
        <v>599</v>
      </c>
      <c r="V78" s="7" t="s">
        <v>599</v>
      </c>
    </row>
    <row r="79" spans="1:22" x14ac:dyDescent="0.35">
      <c r="A79">
        <v>144</v>
      </c>
      <c r="B79" t="s">
        <v>912</v>
      </c>
      <c r="C79" t="s">
        <v>599</v>
      </c>
      <c r="D79">
        <v>1.375</v>
      </c>
      <c r="E79" t="s">
        <v>599</v>
      </c>
      <c r="F79" t="s">
        <v>599</v>
      </c>
      <c r="G79" t="s">
        <v>331</v>
      </c>
      <c r="H79" s="18" t="s">
        <v>1029</v>
      </c>
      <c r="I79" t="s">
        <v>599</v>
      </c>
      <c r="J79" t="s">
        <v>599</v>
      </c>
      <c r="K79" s="6" t="s">
        <v>1089</v>
      </c>
      <c r="L79">
        <v>1</v>
      </c>
      <c r="M79" t="s">
        <v>1030</v>
      </c>
      <c r="N79" t="s">
        <v>599</v>
      </c>
      <c r="O79" t="s">
        <v>599</v>
      </c>
      <c r="P79" t="s">
        <v>599</v>
      </c>
      <c r="Q79" t="s">
        <v>599</v>
      </c>
      <c r="R79" t="s">
        <v>599</v>
      </c>
      <c r="S79" s="2" t="s">
        <v>855</v>
      </c>
      <c r="T79" t="s">
        <v>599</v>
      </c>
      <c r="U79" t="s">
        <v>599</v>
      </c>
      <c r="V79" s="6" t="s">
        <v>1090</v>
      </c>
    </row>
    <row r="80" spans="1:22" x14ac:dyDescent="0.35">
      <c r="A80">
        <v>145</v>
      </c>
      <c r="B80" s="3" t="s">
        <v>913</v>
      </c>
      <c r="C80" s="3" t="s">
        <v>599</v>
      </c>
      <c r="D80" s="3">
        <v>1.4</v>
      </c>
      <c r="E80" t="s">
        <v>599</v>
      </c>
      <c r="F80" t="s">
        <v>599</v>
      </c>
      <c r="G80" t="s">
        <v>331</v>
      </c>
      <c r="H80" s="18" t="s">
        <v>1029</v>
      </c>
      <c r="I80" t="s">
        <v>599</v>
      </c>
      <c r="J80" t="s">
        <v>599</v>
      </c>
      <c r="K80" s="6" t="s">
        <v>1089</v>
      </c>
      <c r="L80">
        <v>2</v>
      </c>
      <c r="M80" t="s">
        <v>1088</v>
      </c>
      <c r="N80" s="3" t="s">
        <v>599</v>
      </c>
      <c r="O80" t="s">
        <v>599</v>
      </c>
      <c r="P80" t="s">
        <v>599</v>
      </c>
      <c r="Q80" t="s">
        <v>599</v>
      </c>
      <c r="R80" t="s">
        <v>599</v>
      </c>
      <c r="S80" s="2" t="s">
        <v>855</v>
      </c>
      <c r="T80" t="s">
        <v>599</v>
      </c>
      <c r="U80" t="s">
        <v>599</v>
      </c>
      <c r="V80" s="6" t="s">
        <v>1090</v>
      </c>
    </row>
    <row r="81" spans="1:22" x14ac:dyDescent="0.35">
      <c r="A81">
        <v>146</v>
      </c>
      <c r="B81" t="s">
        <v>914</v>
      </c>
      <c r="C81" t="s">
        <v>599</v>
      </c>
      <c r="D81">
        <v>1.5249999999999999</v>
      </c>
      <c r="E81" t="s">
        <v>599</v>
      </c>
      <c r="F81" t="s">
        <v>599</v>
      </c>
      <c r="G81" t="s">
        <v>331</v>
      </c>
      <c r="H81" s="18" t="s">
        <v>1029</v>
      </c>
      <c r="I81" t="s">
        <v>599</v>
      </c>
      <c r="J81" t="s">
        <v>599</v>
      </c>
      <c r="K81" s="6" t="s">
        <v>1089</v>
      </c>
      <c r="L81">
        <v>3</v>
      </c>
      <c r="M81" t="s">
        <v>1031</v>
      </c>
      <c r="N81" t="s">
        <v>599</v>
      </c>
      <c r="O81" t="s">
        <v>599</v>
      </c>
      <c r="P81" t="s">
        <v>599</v>
      </c>
      <c r="Q81" t="s">
        <v>599</v>
      </c>
      <c r="R81" t="s">
        <v>599</v>
      </c>
      <c r="S81" s="2" t="s">
        <v>855</v>
      </c>
      <c r="T81" t="s">
        <v>599</v>
      </c>
      <c r="U81" t="s">
        <v>599</v>
      </c>
      <c r="V81" s="6" t="s">
        <v>1090</v>
      </c>
    </row>
    <row r="82" spans="1:22" x14ac:dyDescent="0.35">
      <c r="A82">
        <v>147</v>
      </c>
      <c r="B82" t="s">
        <v>916</v>
      </c>
      <c r="C82" t="s">
        <v>599</v>
      </c>
      <c r="D82">
        <v>1.675</v>
      </c>
      <c r="E82" t="s">
        <v>599</v>
      </c>
      <c r="F82" t="s">
        <v>599</v>
      </c>
      <c r="G82" t="s">
        <v>331</v>
      </c>
      <c r="H82" s="18" t="s">
        <v>1029</v>
      </c>
      <c r="I82" t="s">
        <v>599</v>
      </c>
      <c r="J82" t="s">
        <v>599</v>
      </c>
      <c r="K82" s="6" t="s">
        <v>1089</v>
      </c>
      <c r="L82">
        <v>4</v>
      </c>
      <c r="M82" t="s">
        <v>1032</v>
      </c>
      <c r="N82" t="s">
        <v>599</v>
      </c>
      <c r="O82" t="s">
        <v>599</v>
      </c>
      <c r="P82" t="s">
        <v>599</v>
      </c>
      <c r="Q82" t="s">
        <v>599</v>
      </c>
      <c r="R82" t="s">
        <v>599</v>
      </c>
      <c r="S82" s="2" t="s">
        <v>855</v>
      </c>
      <c r="T82" t="s">
        <v>599</v>
      </c>
      <c r="U82" t="s">
        <v>599</v>
      </c>
      <c r="V82" s="6" t="s">
        <v>1090</v>
      </c>
    </row>
    <row r="83" spans="1:22" x14ac:dyDescent="0.35">
      <c r="A83">
        <v>148</v>
      </c>
      <c r="B83" t="s">
        <v>917</v>
      </c>
      <c r="C83" t="s">
        <v>599</v>
      </c>
      <c r="D83">
        <v>1.7</v>
      </c>
      <c r="E83" t="s">
        <v>599</v>
      </c>
      <c r="F83" t="s">
        <v>599</v>
      </c>
      <c r="G83" t="s">
        <v>331</v>
      </c>
      <c r="H83" s="18" t="s">
        <v>1029</v>
      </c>
      <c r="I83" t="s">
        <v>599</v>
      </c>
      <c r="J83" t="s">
        <v>599</v>
      </c>
      <c r="K83" s="6" t="s">
        <v>1089</v>
      </c>
      <c r="L83">
        <v>5</v>
      </c>
      <c r="M83" t="s">
        <v>1033</v>
      </c>
      <c r="N83" t="s">
        <v>599</v>
      </c>
      <c r="O83" t="s">
        <v>599</v>
      </c>
      <c r="P83" t="s">
        <v>599</v>
      </c>
      <c r="Q83" t="s">
        <v>599</v>
      </c>
      <c r="R83" t="s">
        <v>599</v>
      </c>
      <c r="S83" s="2" t="s">
        <v>855</v>
      </c>
      <c r="T83" t="s">
        <v>599</v>
      </c>
      <c r="U83" t="s">
        <v>599</v>
      </c>
      <c r="V83" s="6" t="s">
        <v>1090</v>
      </c>
    </row>
    <row r="84" spans="1:22" x14ac:dyDescent="0.35">
      <c r="A84">
        <v>149</v>
      </c>
      <c r="B84" t="s">
        <v>919</v>
      </c>
      <c r="C84" t="s">
        <v>599</v>
      </c>
      <c r="D84">
        <v>1.875</v>
      </c>
      <c r="E84" t="s">
        <v>599</v>
      </c>
      <c r="F84" t="s">
        <v>599</v>
      </c>
      <c r="G84" t="s">
        <v>331</v>
      </c>
      <c r="H84" s="18" t="s">
        <v>1029</v>
      </c>
      <c r="I84" t="s">
        <v>599</v>
      </c>
      <c r="J84" t="s">
        <v>599</v>
      </c>
      <c r="K84" s="6" t="s">
        <v>1089</v>
      </c>
      <c r="L84">
        <v>6</v>
      </c>
      <c r="M84" t="s">
        <v>1034</v>
      </c>
      <c r="N84" t="s">
        <v>599</v>
      </c>
      <c r="O84" t="s">
        <v>599</v>
      </c>
      <c r="P84" t="s">
        <v>599</v>
      </c>
      <c r="Q84" t="s">
        <v>599</v>
      </c>
      <c r="R84" t="s">
        <v>599</v>
      </c>
      <c r="S84" s="2" t="s">
        <v>855</v>
      </c>
      <c r="T84" t="s">
        <v>599</v>
      </c>
      <c r="U84" t="s">
        <v>599</v>
      </c>
      <c r="V84" s="6" t="s">
        <v>1090</v>
      </c>
    </row>
    <row r="85" spans="1:22" x14ac:dyDescent="0.35">
      <c r="A85">
        <v>150</v>
      </c>
      <c r="B85" t="s">
        <v>921</v>
      </c>
      <c r="C85" t="s">
        <v>599</v>
      </c>
      <c r="D85">
        <v>1.9</v>
      </c>
      <c r="E85" t="s">
        <v>599</v>
      </c>
      <c r="F85" t="s">
        <v>599</v>
      </c>
      <c r="G85" t="s">
        <v>331</v>
      </c>
      <c r="H85" s="18" t="s">
        <v>1029</v>
      </c>
      <c r="I85" t="s">
        <v>599</v>
      </c>
      <c r="J85" t="s">
        <v>599</v>
      </c>
      <c r="K85" s="6" t="s">
        <v>1089</v>
      </c>
      <c r="L85">
        <v>7</v>
      </c>
      <c r="M85" t="s">
        <v>1035</v>
      </c>
      <c r="N85" t="s">
        <v>599</v>
      </c>
      <c r="O85" t="s">
        <v>599</v>
      </c>
      <c r="P85" t="s">
        <v>599</v>
      </c>
      <c r="Q85" t="s">
        <v>599</v>
      </c>
      <c r="R85" t="s">
        <v>599</v>
      </c>
      <c r="S85" s="2" t="s">
        <v>855</v>
      </c>
      <c r="T85" t="s">
        <v>599</v>
      </c>
      <c r="U85" t="s">
        <v>599</v>
      </c>
      <c r="V85" s="6" t="s">
        <v>1090</v>
      </c>
    </row>
    <row r="86" spans="1:22" x14ac:dyDescent="0.35">
      <c r="A86">
        <v>151</v>
      </c>
      <c r="B86" t="s">
        <v>916</v>
      </c>
      <c r="C86" t="s">
        <v>599</v>
      </c>
      <c r="D86">
        <v>2.0249999999999999</v>
      </c>
      <c r="E86" t="s">
        <v>599</v>
      </c>
      <c r="F86" t="s">
        <v>599</v>
      </c>
      <c r="G86" t="s">
        <v>331</v>
      </c>
      <c r="H86" s="18" t="s">
        <v>1029</v>
      </c>
      <c r="I86" t="s">
        <v>599</v>
      </c>
      <c r="J86" t="s">
        <v>599</v>
      </c>
      <c r="K86" s="6" t="s">
        <v>1089</v>
      </c>
      <c r="L86">
        <v>8</v>
      </c>
      <c r="M86" t="s">
        <v>1032</v>
      </c>
      <c r="N86" t="s">
        <v>599</v>
      </c>
      <c r="O86" t="s">
        <v>599</v>
      </c>
      <c r="P86" t="s">
        <v>599</v>
      </c>
      <c r="Q86" t="s">
        <v>599</v>
      </c>
      <c r="R86" t="s">
        <v>599</v>
      </c>
      <c r="S86" s="2" t="s">
        <v>855</v>
      </c>
      <c r="T86" t="s">
        <v>599</v>
      </c>
      <c r="U86" t="s">
        <v>599</v>
      </c>
      <c r="V86" s="6" t="s">
        <v>1090</v>
      </c>
    </row>
    <row r="87" spans="1:22" x14ac:dyDescent="0.35">
      <c r="A87">
        <v>152</v>
      </c>
      <c r="B87" t="s">
        <v>924</v>
      </c>
      <c r="C87" t="s">
        <v>599</v>
      </c>
      <c r="D87">
        <v>2.0750000000000002</v>
      </c>
      <c r="E87" t="s">
        <v>599</v>
      </c>
      <c r="F87" t="s">
        <v>599</v>
      </c>
      <c r="G87" t="s">
        <v>331</v>
      </c>
      <c r="H87" s="18" t="s">
        <v>1029</v>
      </c>
      <c r="I87" t="s">
        <v>599</v>
      </c>
      <c r="J87" t="s">
        <v>599</v>
      </c>
      <c r="K87" s="6" t="s">
        <v>1089</v>
      </c>
      <c r="L87">
        <v>9</v>
      </c>
      <c r="M87" t="s">
        <v>1036</v>
      </c>
      <c r="N87" t="s">
        <v>599</v>
      </c>
      <c r="O87" t="s">
        <v>599</v>
      </c>
      <c r="P87" t="s">
        <v>599</v>
      </c>
      <c r="Q87" t="s">
        <v>599</v>
      </c>
      <c r="R87" t="s">
        <v>599</v>
      </c>
      <c r="S87" s="2" t="s">
        <v>855</v>
      </c>
      <c r="T87" t="s">
        <v>599</v>
      </c>
      <c r="U87" t="s">
        <v>599</v>
      </c>
      <c r="V87" s="6" t="s">
        <v>1090</v>
      </c>
    </row>
    <row r="88" spans="1:22" x14ac:dyDescent="0.35">
      <c r="A88">
        <v>153</v>
      </c>
      <c r="B88" t="s">
        <v>926</v>
      </c>
      <c r="C88" t="s">
        <v>599</v>
      </c>
      <c r="D88">
        <v>2.15</v>
      </c>
      <c r="E88" t="s">
        <v>599</v>
      </c>
      <c r="F88" t="s">
        <v>599</v>
      </c>
      <c r="G88" t="s">
        <v>331</v>
      </c>
      <c r="H88" s="18" t="s">
        <v>1029</v>
      </c>
      <c r="I88" t="s">
        <v>599</v>
      </c>
      <c r="J88" t="s">
        <v>599</v>
      </c>
      <c r="K88" s="6" t="s">
        <v>1089</v>
      </c>
      <c r="L88">
        <v>10</v>
      </c>
      <c r="M88" t="s">
        <v>1037</v>
      </c>
      <c r="N88" t="s">
        <v>599</v>
      </c>
      <c r="O88" t="s">
        <v>599</v>
      </c>
      <c r="P88" t="s">
        <v>599</v>
      </c>
      <c r="Q88" t="s">
        <v>599</v>
      </c>
      <c r="R88" t="s">
        <v>599</v>
      </c>
      <c r="S88" s="2" t="s">
        <v>855</v>
      </c>
      <c r="T88" t="s">
        <v>599</v>
      </c>
      <c r="U88" t="s">
        <v>599</v>
      </c>
      <c r="V88" s="6" t="s">
        <v>1090</v>
      </c>
    </row>
    <row r="89" spans="1:22" x14ac:dyDescent="0.35">
      <c r="A89">
        <v>154</v>
      </c>
      <c r="B89" t="s">
        <v>928</v>
      </c>
      <c r="C89" t="s">
        <v>599</v>
      </c>
      <c r="D89">
        <v>2.2000000000000002</v>
      </c>
      <c r="E89" t="s">
        <v>599</v>
      </c>
      <c r="F89" t="s">
        <v>599</v>
      </c>
      <c r="G89" t="s">
        <v>331</v>
      </c>
      <c r="H89" s="18" t="s">
        <v>1029</v>
      </c>
      <c r="I89" t="s">
        <v>599</v>
      </c>
      <c r="J89" t="s">
        <v>599</v>
      </c>
      <c r="K89" s="6" t="s">
        <v>1089</v>
      </c>
      <c r="L89">
        <v>11</v>
      </c>
      <c r="M89" t="s">
        <v>1038</v>
      </c>
      <c r="N89" t="s">
        <v>599</v>
      </c>
      <c r="O89" t="s">
        <v>599</v>
      </c>
      <c r="P89" t="s">
        <v>599</v>
      </c>
      <c r="Q89" t="s">
        <v>599</v>
      </c>
      <c r="R89" t="s">
        <v>599</v>
      </c>
      <c r="S89" s="2" t="s">
        <v>855</v>
      </c>
      <c r="T89" t="s">
        <v>599</v>
      </c>
      <c r="U89" t="s">
        <v>599</v>
      </c>
      <c r="V89" s="6" t="s">
        <v>1090</v>
      </c>
    </row>
    <row r="90" spans="1:22" x14ac:dyDescent="0.35">
      <c r="A90">
        <v>155</v>
      </c>
      <c r="B90" t="s">
        <v>930</v>
      </c>
      <c r="C90" t="s">
        <v>599</v>
      </c>
      <c r="D90">
        <v>2.2000000000000002</v>
      </c>
      <c r="E90" t="s">
        <v>599</v>
      </c>
      <c r="F90" t="s">
        <v>599</v>
      </c>
      <c r="G90" t="s">
        <v>331</v>
      </c>
      <c r="H90" s="18" t="s">
        <v>1029</v>
      </c>
      <c r="I90" t="s">
        <v>599</v>
      </c>
      <c r="J90" t="s">
        <v>599</v>
      </c>
      <c r="K90" s="6" t="s">
        <v>1089</v>
      </c>
      <c r="L90">
        <v>12</v>
      </c>
      <c r="M90" t="s">
        <v>1039</v>
      </c>
      <c r="N90" t="s">
        <v>599</v>
      </c>
      <c r="O90" t="s">
        <v>599</v>
      </c>
      <c r="P90" t="s">
        <v>599</v>
      </c>
      <c r="Q90" t="s">
        <v>599</v>
      </c>
      <c r="R90" t="s">
        <v>599</v>
      </c>
      <c r="S90" s="2" t="s">
        <v>855</v>
      </c>
      <c r="T90" t="s">
        <v>599</v>
      </c>
      <c r="U90" t="s">
        <v>599</v>
      </c>
      <c r="V90" s="6" t="s">
        <v>1090</v>
      </c>
    </row>
    <row r="91" spans="1:22" x14ac:dyDescent="0.35">
      <c r="A91">
        <v>156</v>
      </c>
      <c r="B91" t="s">
        <v>932</v>
      </c>
      <c r="C91" t="s">
        <v>599</v>
      </c>
      <c r="D91">
        <v>2.25</v>
      </c>
      <c r="E91" t="s">
        <v>599</v>
      </c>
      <c r="F91" t="s">
        <v>599</v>
      </c>
      <c r="G91" t="s">
        <v>331</v>
      </c>
      <c r="H91" s="18" t="s">
        <v>1029</v>
      </c>
      <c r="I91" t="s">
        <v>599</v>
      </c>
      <c r="J91" t="s">
        <v>599</v>
      </c>
      <c r="K91" s="6" t="s">
        <v>1089</v>
      </c>
      <c r="L91">
        <v>13</v>
      </c>
      <c r="M91" t="s">
        <v>1040</v>
      </c>
      <c r="N91" t="s">
        <v>599</v>
      </c>
      <c r="O91" t="s">
        <v>599</v>
      </c>
      <c r="P91" t="s">
        <v>599</v>
      </c>
      <c r="Q91" t="s">
        <v>599</v>
      </c>
      <c r="R91" t="s">
        <v>599</v>
      </c>
      <c r="S91" s="2" t="s">
        <v>855</v>
      </c>
      <c r="T91" t="s">
        <v>599</v>
      </c>
      <c r="U91" t="s">
        <v>599</v>
      </c>
      <c r="V91" s="6" t="s">
        <v>1090</v>
      </c>
    </row>
    <row r="92" spans="1:22" x14ac:dyDescent="0.35">
      <c r="A92">
        <v>157</v>
      </c>
      <c r="B92" t="s">
        <v>934</v>
      </c>
      <c r="C92" t="s">
        <v>599</v>
      </c>
      <c r="D92">
        <v>2.3250000000000002</v>
      </c>
      <c r="E92" t="s">
        <v>599</v>
      </c>
      <c r="F92" t="s">
        <v>599</v>
      </c>
      <c r="G92" t="s">
        <v>331</v>
      </c>
      <c r="H92" s="18" t="s">
        <v>1029</v>
      </c>
      <c r="I92" t="s">
        <v>599</v>
      </c>
      <c r="J92" t="s">
        <v>599</v>
      </c>
      <c r="K92" s="6" t="s">
        <v>1089</v>
      </c>
      <c r="L92">
        <v>14</v>
      </c>
      <c r="M92" t="s">
        <v>1041</v>
      </c>
      <c r="N92" t="s">
        <v>599</v>
      </c>
      <c r="O92" t="s">
        <v>599</v>
      </c>
      <c r="P92" t="s">
        <v>599</v>
      </c>
      <c r="Q92" t="s">
        <v>599</v>
      </c>
      <c r="R92" t="s">
        <v>599</v>
      </c>
      <c r="S92" s="2" t="s">
        <v>855</v>
      </c>
      <c r="T92" t="s">
        <v>599</v>
      </c>
      <c r="U92" t="s">
        <v>599</v>
      </c>
      <c r="V92" s="6" t="s">
        <v>1090</v>
      </c>
    </row>
    <row r="93" spans="1:22" x14ac:dyDescent="0.35">
      <c r="A93">
        <v>158</v>
      </c>
      <c r="B93" t="s">
        <v>936</v>
      </c>
      <c r="C93" t="s">
        <v>599</v>
      </c>
      <c r="D93">
        <v>2.4500000000000002</v>
      </c>
      <c r="E93" t="s">
        <v>599</v>
      </c>
      <c r="F93" t="s">
        <v>599</v>
      </c>
      <c r="G93" t="s">
        <v>331</v>
      </c>
      <c r="H93" s="18" t="s">
        <v>1029</v>
      </c>
      <c r="I93" t="s">
        <v>599</v>
      </c>
      <c r="J93" t="s">
        <v>599</v>
      </c>
      <c r="K93" s="6" t="s">
        <v>1089</v>
      </c>
      <c r="L93">
        <v>15</v>
      </c>
      <c r="M93" t="s">
        <v>1042</v>
      </c>
      <c r="N93" t="s">
        <v>599</v>
      </c>
      <c r="O93" t="s">
        <v>599</v>
      </c>
      <c r="P93" t="s">
        <v>599</v>
      </c>
      <c r="Q93" t="s">
        <v>599</v>
      </c>
      <c r="R93" t="s">
        <v>599</v>
      </c>
      <c r="S93" s="2" t="s">
        <v>855</v>
      </c>
      <c r="T93" t="s">
        <v>599</v>
      </c>
      <c r="U93" t="s">
        <v>599</v>
      </c>
      <c r="V93" s="6" t="s">
        <v>1090</v>
      </c>
    </row>
    <row r="94" spans="1:22" x14ac:dyDescent="0.35">
      <c r="A94">
        <v>159</v>
      </c>
      <c r="B94" t="s">
        <v>938</v>
      </c>
      <c r="C94" t="s">
        <v>599</v>
      </c>
      <c r="D94">
        <v>2.5</v>
      </c>
      <c r="E94" t="s">
        <v>599</v>
      </c>
      <c r="F94" t="s">
        <v>599</v>
      </c>
      <c r="G94" t="s">
        <v>331</v>
      </c>
      <c r="H94" s="18" t="s">
        <v>1029</v>
      </c>
      <c r="I94" t="s">
        <v>599</v>
      </c>
      <c r="J94" t="s">
        <v>599</v>
      </c>
      <c r="K94" s="6" t="s">
        <v>1089</v>
      </c>
      <c r="L94">
        <v>16</v>
      </c>
      <c r="M94" t="s">
        <v>1043</v>
      </c>
      <c r="N94" t="s">
        <v>599</v>
      </c>
      <c r="O94" t="s">
        <v>599</v>
      </c>
      <c r="P94" t="s">
        <v>599</v>
      </c>
      <c r="Q94" t="s">
        <v>599</v>
      </c>
      <c r="R94" t="s">
        <v>599</v>
      </c>
      <c r="S94" s="2" t="s">
        <v>855</v>
      </c>
      <c r="T94" t="s">
        <v>599</v>
      </c>
      <c r="U94" t="s">
        <v>599</v>
      </c>
      <c r="V94" s="6" t="s">
        <v>1090</v>
      </c>
    </row>
    <row r="95" spans="1:22" x14ac:dyDescent="0.35">
      <c r="A95">
        <v>160</v>
      </c>
      <c r="B95" t="s">
        <v>940</v>
      </c>
      <c r="C95" t="s">
        <v>599</v>
      </c>
      <c r="D95">
        <v>2.6749999999999998</v>
      </c>
      <c r="E95" t="s">
        <v>599</v>
      </c>
      <c r="F95" t="s">
        <v>599</v>
      </c>
      <c r="G95" t="s">
        <v>331</v>
      </c>
      <c r="H95" s="18" t="s">
        <v>1029</v>
      </c>
      <c r="I95" t="s">
        <v>599</v>
      </c>
      <c r="J95" t="s">
        <v>599</v>
      </c>
      <c r="K95" s="6" t="s">
        <v>1089</v>
      </c>
      <c r="L95">
        <v>17</v>
      </c>
      <c r="M95" t="s">
        <v>1044</v>
      </c>
      <c r="N95" t="s">
        <v>599</v>
      </c>
      <c r="O95" t="s">
        <v>599</v>
      </c>
      <c r="P95" t="s">
        <v>599</v>
      </c>
      <c r="Q95" t="s">
        <v>599</v>
      </c>
      <c r="R95" t="s">
        <v>599</v>
      </c>
      <c r="S95" s="2" t="s">
        <v>855</v>
      </c>
      <c r="T95" t="s">
        <v>599</v>
      </c>
      <c r="U95" t="s">
        <v>599</v>
      </c>
      <c r="V95" s="6" t="s">
        <v>1090</v>
      </c>
    </row>
    <row r="96" spans="1:22" x14ac:dyDescent="0.35">
      <c r="A96">
        <v>161</v>
      </c>
      <c r="B96" t="s">
        <v>942</v>
      </c>
      <c r="C96" t="s">
        <v>599</v>
      </c>
      <c r="D96">
        <v>2.7</v>
      </c>
      <c r="E96" t="s">
        <v>599</v>
      </c>
      <c r="F96" t="s">
        <v>599</v>
      </c>
      <c r="G96" t="s">
        <v>331</v>
      </c>
      <c r="H96" s="18" t="s">
        <v>1029</v>
      </c>
      <c r="I96" t="s">
        <v>599</v>
      </c>
      <c r="J96" t="s">
        <v>599</v>
      </c>
      <c r="K96" s="6" t="s">
        <v>1089</v>
      </c>
      <c r="L96">
        <v>18</v>
      </c>
      <c r="M96" t="s">
        <v>1045</v>
      </c>
      <c r="N96" t="s">
        <v>599</v>
      </c>
      <c r="O96" t="s">
        <v>599</v>
      </c>
      <c r="P96" t="s">
        <v>599</v>
      </c>
      <c r="Q96" t="s">
        <v>599</v>
      </c>
      <c r="R96" t="s">
        <v>599</v>
      </c>
      <c r="S96" s="2" t="s">
        <v>855</v>
      </c>
      <c r="T96" t="s">
        <v>599</v>
      </c>
      <c r="U96" t="s">
        <v>599</v>
      </c>
      <c r="V96" s="6" t="s">
        <v>1090</v>
      </c>
    </row>
    <row r="97" spans="1:22" x14ac:dyDescent="0.35">
      <c r="A97">
        <v>162</v>
      </c>
      <c r="B97" t="s">
        <v>944</v>
      </c>
      <c r="C97" t="s">
        <v>599</v>
      </c>
      <c r="D97">
        <v>2.7749999999999999</v>
      </c>
      <c r="E97" t="s">
        <v>599</v>
      </c>
      <c r="F97" t="s">
        <v>599</v>
      </c>
      <c r="G97" t="s">
        <v>331</v>
      </c>
      <c r="H97" s="18" t="s">
        <v>1029</v>
      </c>
      <c r="I97" t="s">
        <v>599</v>
      </c>
      <c r="J97" t="s">
        <v>599</v>
      </c>
      <c r="K97" s="6" t="s">
        <v>1089</v>
      </c>
      <c r="L97">
        <v>19</v>
      </c>
      <c r="M97" t="s">
        <v>1046</v>
      </c>
      <c r="N97" t="s">
        <v>599</v>
      </c>
      <c r="O97" t="s">
        <v>599</v>
      </c>
      <c r="P97" t="s">
        <v>599</v>
      </c>
      <c r="Q97" t="s">
        <v>599</v>
      </c>
      <c r="R97" t="s">
        <v>599</v>
      </c>
      <c r="S97" s="2" t="s">
        <v>855</v>
      </c>
      <c r="T97" t="s">
        <v>599</v>
      </c>
      <c r="U97" t="s">
        <v>599</v>
      </c>
      <c r="V97" s="6" t="s">
        <v>1090</v>
      </c>
    </row>
    <row r="98" spans="1:22" x14ac:dyDescent="0.35">
      <c r="A98">
        <v>163</v>
      </c>
      <c r="B98" t="s">
        <v>946</v>
      </c>
      <c r="C98" t="s">
        <v>599</v>
      </c>
      <c r="D98">
        <v>2.9249999999999998</v>
      </c>
      <c r="E98" t="s">
        <v>599</v>
      </c>
      <c r="F98" t="s">
        <v>599</v>
      </c>
      <c r="G98" t="s">
        <v>331</v>
      </c>
      <c r="H98" s="18" t="s">
        <v>1029</v>
      </c>
      <c r="I98" t="s">
        <v>599</v>
      </c>
      <c r="J98" t="s">
        <v>599</v>
      </c>
      <c r="K98" s="6" t="s">
        <v>1089</v>
      </c>
      <c r="L98">
        <v>20</v>
      </c>
      <c r="M98" t="s">
        <v>1047</v>
      </c>
      <c r="N98" t="s">
        <v>599</v>
      </c>
      <c r="O98" t="s">
        <v>599</v>
      </c>
      <c r="P98" t="s">
        <v>599</v>
      </c>
      <c r="Q98" t="s">
        <v>599</v>
      </c>
      <c r="R98" t="s">
        <v>599</v>
      </c>
      <c r="S98" s="2" t="s">
        <v>855</v>
      </c>
      <c r="T98" t="s">
        <v>599</v>
      </c>
      <c r="U98" t="s">
        <v>599</v>
      </c>
      <c r="V98" s="6" t="s">
        <v>1090</v>
      </c>
    </row>
    <row r="99" spans="1:22" x14ac:dyDescent="0.35">
      <c r="A99">
        <v>164</v>
      </c>
      <c r="B99" t="s">
        <v>948</v>
      </c>
      <c r="C99" t="s">
        <v>599</v>
      </c>
      <c r="D99">
        <v>3</v>
      </c>
      <c r="E99" t="s">
        <v>599</v>
      </c>
      <c r="F99" t="s">
        <v>599</v>
      </c>
      <c r="G99" t="s">
        <v>331</v>
      </c>
      <c r="H99" s="18" t="s">
        <v>1029</v>
      </c>
      <c r="I99" t="s">
        <v>599</v>
      </c>
      <c r="J99" t="s">
        <v>599</v>
      </c>
      <c r="K99" s="6" t="s">
        <v>1089</v>
      </c>
      <c r="L99">
        <v>21</v>
      </c>
      <c r="M99" t="s">
        <v>1048</v>
      </c>
      <c r="N99" t="s">
        <v>599</v>
      </c>
      <c r="O99" t="s">
        <v>599</v>
      </c>
      <c r="P99" t="s">
        <v>599</v>
      </c>
      <c r="Q99" t="s">
        <v>599</v>
      </c>
      <c r="R99" t="s">
        <v>599</v>
      </c>
      <c r="S99" s="2" t="s">
        <v>855</v>
      </c>
      <c r="T99" t="s">
        <v>599</v>
      </c>
      <c r="U99" t="s">
        <v>599</v>
      </c>
      <c r="V99" s="6" t="s">
        <v>1090</v>
      </c>
    </row>
    <row r="100" spans="1:22" x14ac:dyDescent="0.35">
      <c r="A100">
        <v>165</v>
      </c>
      <c r="B100" t="s">
        <v>950</v>
      </c>
      <c r="C100" t="s">
        <v>599</v>
      </c>
      <c r="D100">
        <v>3.0750000000000002</v>
      </c>
      <c r="E100" t="s">
        <v>599</v>
      </c>
      <c r="F100" t="s">
        <v>599</v>
      </c>
      <c r="G100" t="s">
        <v>331</v>
      </c>
      <c r="H100" s="18" t="s">
        <v>1029</v>
      </c>
      <c r="I100" t="s">
        <v>599</v>
      </c>
      <c r="J100" t="s">
        <v>599</v>
      </c>
      <c r="K100" s="6" t="s">
        <v>1089</v>
      </c>
      <c r="L100">
        <v>22</v>
      </c>
      <c r="M100" t="s">
        <v>1049</v>
      </c>
      <c r="N100" t="s">
        <v>599</v>
      </c>
      <c r="O100" t="s">
        <v>599</v>
      </c>
      <c r="P100" t="s">
        <v>599</v>
      </c>
      <c r="Q100" t="s">
        <v>599</v>
      </c>
      <c r="R100" t="s">
        <v>599</v>
      </c>
      <c r="S100" s="2" t="s">
        <v>855</v>
      </c>
      <c r="T100" t="s">
        <v>599</v>
      </c>
      <c r="U100" t="s">
        <v>599</v>
      </c>
      <c r="V100" s="6" t="s">
        <v>1090</v>
      </c>
    </row>
    <row r="101" spans="1:22" x14ac:dyDescent="0.35">
      <c r="A101">
        <v>166</v>
      </c>
      <c r="B101" t="s">
        <v>952</v>
      </c>
      <c r="C101" t="s">
        <v>599</v>
      </c>
      <c r="D101">
        <v>3.1</v>
      </c>
      <c r="E101" t="s">
        <v>599</v>
      </c>
      <c r="F101" t="s">
        <v>599</v>
      </c>
      <c r="G101" t="s">
        <v>331</v>
      </c>
      <c r="H101" s="18" t="s">
        <v>1029</v>
      </c>
      <c r="I101" t="s">
        <v>599</v>
      </c>
      <c r="J101" t="s">
        <v>599</v>
      </c>
      <c r="K101" s="6" t="s">
        <v>1089</v>
      </c>
      <c r="L101">
        <v>23</v>
      </c>
      <c r="M101" t="s">
        <v>1050</v>
      </c>
      <c r="N101" t="s">
        <v>599</v>
      </c>
      <c r="O101" t="s">
        <v>599</v>
      </c>
      <c r="P101" t="s">
        <v>599</v>
      </c>
      <c r="Q101" t="s">
        <v>599</v>
      </c>
      <c r="R101" t="s">
        <v>599</v>
      </c>
      <c r="S101" s="2" t="s">
        <v>855</v>
      </c>
      <c r="T101" t="s">
        <v>599</v>
      </c>
      <c r="U101" t="s">
        <v>599</v>
      </c>
      <c r="V101" s="6" t="s">
        <v>1090</v>
      </c>
    </row>
    <row r="102" spans="1:22" x14ac:dyDescent="0.35">
      <c r="A102">
        <v>167</v>
      </c>
      <c r="B102" t="s">
        <v>954</v>
      </c>
      <c r="C102" t="s">
        <v>599</v>
      </c>
      <c r="D102">
        <v>3.2250000000000001</v>
      </c>
      <c r="E102" t="s">
        <v>599</v>
      </c>
      <c r="F102" t="s">
        <v>599</v>
      </c>
      <c r="G102" t="s">
        <v>331</v>
      </c>
      <c r="H102" s="18" t="s">
        <v>1029</v>
      </c>
      <c r="I102" t="s">
        <v>599</v>
      </c>
      <c r="J102" t="s">
        <v>599</v>
      </c>
      <c r="K102" s="6" t="s">
        <v>1089</v>
      </c>
      <c r="L102">
        <v>24</v>
      </c>
      <c r="M102" t="s">
        <v>1051</v>
      </c>
      <c r="N102" t="s">
        <v>599</v>
      </c>
      <c r="O102" t="s">
        <v>599</v>
      </c>
      <c r="P102" t="s">
        <v>599</v>
      </c>
      <c r="Q102" t="s">
        <v>599</v>
      </c>
      <c r="R102" t="s">
        <v>599</v>
      </c>
      <c r="S102" s="2" t="s">
        <v>855</v>
      </c>
      <c r="T102" t="s">
        <v>599</v>
      </c>
      <c r="U102" t="s">
        <v>599</v>
      </c>
      <c r="V102" s="6" t="s">
        <v>1090</v>
      </c>
    </row>
    <row r="103" spans="1:22" x14ac:dyDescent="0.35">
      <c r="A103">
        <v>168</v>
      </c>
      <c r="B103" t="s">
        <v>956</v>
      </c>
      <c r="C103" t="s">
        <v>599</v>
      </c>
      <c r="D103">
        <v>3.35</v>
      </c>
      <c r="E103" t="s">
        <v>599</v>
      </c>
      <c r="F103" t="s">
        <v>599</v>
      </c>
      <c r="G103" t="s">
        <v>331</v>
      </c>
      <c r="H103" s="18" t="s">
        <v>1029</v>
      </c>
      <c r="I103" t="s">
        <v>599</v>
      </c>
      <c r="J103" t="s">
        <v>599</v>
      </c>
      <c r="K103" s="6" t="s">
        <v>1089</v>
      </c>
      <c r="L103">
        <v>25</v>
      </c>
      <c r="M103" t="s">
        <v>1052</v>
      </c>
      <c r="N103" t="s">
        <v>599</v>
      </c>
      <c r="O103" t="s">
        <v>599</v>
      </c>
      <c r="P103" t="s">
        <v>599</v>
      </c>
      <c r="Q103" t="s">
        <v>599</v>
      </c>
      <c r="R103" t="s">
        <v>599</v>
      </c>
      <c r="S103" s="2" t="s">
        <v>855</v>
      </c>
      <c r="T103" t="s">
        <v>599</v>
      </c>
      <c r="U103" t="s">
        <v>599</v>
      </c>
      <c r="V103" s="6" t="s">
        <v>1090</v>
      </c>
    </row>
    <row r="104" spans="1:22" x14ac:dyDescent="0.35">
      <c r="A104">
        <v>169</v>
      </c>
      <c r="B104" t="s">
        <v>958</v>
      </c>
      <c r="C104" t="s">
        <v>599</v>
      </c>
      <c r="D104">
        <v>3.45</v>
      </c>
      <c r="E104" t="s">
        <v>599</v>
      </c>
      <c r="F104" t="s">
        <v>599</v>
      </c>
      <c r="G104" t="s">
        <v>331</v>
      </c>
      <c r="H104" s="18" t="s">
        <v>1029</v>
      </c>
      <c r="I104" t="s">
        <v>599</v>
      </c>
      <c r="J104" t="s">
        <v>599</v>
      </c>
      <c r="K104" s="6" t="s">
        <v>1089</v>
      </c>
      <c r="L104">
        <v>26</v>
      </c>
      <c r="M104" t="s">
        <v>1053</v>
      </c>
      <c r="N104" t="s">
        <v>599</v>
      </c>
      <c r="O104" t="s">
        <v>599</v>
      </c>
      <c r="P104" t="s">
        <v>599</v>
      </c>
      <c r="Q104" t="s">
        <v>599</v>
      </c>
      <c r="R104" t="s">
        <v>599</v>
      </c>
      <c r="S104" s="2" t="s">
        <v>855</v>
      </c>
      <c r="T104" t="s">
        <v>599</v>
      </c>
      <c r="U104" t="s">
        <v>599</v>
      </c>
      <c r="V104" s="6" t="s">
        <v>1090</v>
      </c>
    </row>
    <row r="105" spans="1:22" x14ac:dyDescent="0.35">
      <c r="A105">
        <v>170</v>
      </c>
      <c r="B105" t="s">
        <v>960</v>
      </c>
      <c r="C105" t="s">
        <v>599</v>
      </c>
      <c r="D105">
        <v>3.55</v>
      </c>
      <c r="E105" t="s">
        <v>599</v>
      </c>
      <c r="F105" t="s">
        <v>599</v>
      </c>
      <c r="G105" t="s">
        <v>331</v>
      </c>
      <c r="H105" s="18" t="s">
        <v>1029</v>
      </c>
      <c r="I105" t="s">
        <v>599</v>
      </c>
      <c r="J105" t="s">
        <v>599</v>
      </c>
      <c r="K105" s="6" t="s">
        <v>1089</v>
      </c>
      <c r="L105">
        <v>27</v>
      </c>
      <c r="M105" t="s">
        <v>1054</v>
      </c>
      <c r="N105" t="s">
        <v>599</v>
      </c>
      <c r="O105" t="s">
        <v>599</v>
      </c>
      <c r="P105" t="s">
        <v>599</v>
      </c>
      <c r="Q105" t="s">
        <v>599</v>
      </c>
      <c r="R105" t="s">
        <v>599</v>
      </c>
      <c r="S105" s="2" t="s">
        <v>855</v>
      </c>
      <c r="T105" t="s">
        <v>599</v>
      </c>
      <c r="U105" t="s">
        <v>599</v>
      </c>
      <c r="V105" s="6" t="s">
        <v>1090</v>
      </c>
    </row>
    <row r="106" spans="1:22" x14ac:dyDescent="0.35">
      <c r="A106">
        <v>171</v>
      </c>
      <c r="B106" t="s">
        <v>963</v>
      </c>
      <c r="C106" t="s">
        <v>599</v>
      </c>
      <c r="D106">
        <v>3.7749999999999999</v>
      </c>
      <c r="E106" t="s">
        <v>599</v>
      </c>
      <c r="F106" t="s">
        <v>599</v>
      </c>
      <c r="G106" t="s">
        <v>331</v>
      </c>
      <c r="H106" s="18" t="s">
        <v>1029</v>
      </c>
      <c r="I106" t="s">
        <v>599</v>
      </c>
      <c r="J106" t="s">
        <v>599</v>
      </c>
      <c r="K106" s="6" t="s">
        <v>1089</v>
      </c>
      <c r="L106">
        <v>28</v>
      </c>
      <c r="M106" t="s">
        <v>1055</v>
      </c>
      <c r="N106" t="s">
        <v>599</v>
      </c>
      <c r="O106" t="s">
        <v>599</v>
      </c>
      <c r="P106" t="s">
        <v>599</v>
      </c>
      <c r="Q106" t="s">
        <v>599</v>
      </c>
      <c r="R106" t="s">
        <v>599</v>
      </c>
      <c r="S106" s="2" t="s">
        <v>855</v>
      </c>
      <c r="T106" t="s">
        <v>599</v>
      </c>
      <c r="U106" t="s">
        <v>599</v>
      </c>
      <c r="V106" s="6" t="s">
        <v>1090</v>
      </c>
    </row>
    <row r="107" spans="1:22" x14ac:dyDescent="0.35">
      <c r="A107">
        <v>172</v>
      </c>
      <c r="B107" t="s">
        <v>965</v>
      </c>
      <c r="C107" t="s">
        <v>599</v>
      </c>
      <c r="D107">
        <v>3.875</v>
      </c>
      <c r="E107" t="s">
        <v>599</v>
      </c>
      <c r="F107" t="s">
        <v>599</v>
      </c>
      <c r="G107" t="s">
        <v>331</v>
      </c>
      <c r="H107" s="18" t="s">
        <v>1029</v>
      </c>
      <c r="I107" t="s">
        <v>599</v>
      </c>
      <c r="J107" t="s">
        <v>599</v>
      </c>
      <c r="K107" s="6" t="s">
        <v>1089</v>
      </c>
      <c r="L107">
        <v>29</v>
      </c>
      <c r="M107" t="s">
        <v>1056</v>
      </c>
      <c r="N107" t="s">
        <v>599</v>
      </c>
      <c r="O107" t="s">
        <v>599</v>
      </c>
      <c r="P107" t="s">
        <v>599</v>
      </c>
      <c r="Q107" t="s">
        <v>599</v>
      </c>
      <c r="R107" t="s">
        <v>599</v>
      </c>
      <c r="S107" s="2" t="s">
        <v>855</v>
      </c>
      <c r="T107" t="s">
        <v>599</v>
      </c>
      <c r="U107" t="s">
        <v>599</v>
      </c>
      <c r="V107" s="6" t="s">
        <v>1090</v>
      </c>
    </row>
    <row r="108" spans="1:22" x14ac:dyDescent="0.35">
      <c r="A108">
        <v>173</v>
      </c>
      <c r="B108" t="s">
        <v>967</v>
      </c>
      <c r="C108" t="s">
        <v>599</v>
      </c>
      <c r="D108">
        <v>3.9249999999999998</v>
      </c>
      <c r="E108" t="s">
        <v>599</v>
      </c>
      <c r="F108" t="s">
        <v>599</v>
      </c>
      <c r="G108" t="s">
        <v>331</v>
      </c>
      <c r="H108" s="18" t="s">
        <v>1029</v>
      </c>
      <c r="I108" t="s">
        <v>599</v>
      </c>
      <c r="J108" t="s">
        <v>599</v>
      </c>
      <c r="K108" s="6" t="s">
        <v>1089</v>
      </c>
      <c r="L108">
        <v>30</v>
      </c>
      <c r="M108" t="s">
        <v>1057</v>
      </c>
      <c r="N108" t="s">
        <v>599</v>
      </c>
      <c r="O108" t="s">
        <v>599</v>
      </c>
      <c r="P108" t="s">
        <v>599</v>
      </c>
      <c r="Q108" t="s">
        <v>599</v>
      </c>
      <c r="R108" t="s">
        <v>599</v>
      </c>
      <c r="S108" s="2" t="s">
        <v>855</v>
      </c>
      <c r="T108" t="s">
        <v>599</v>
      </c>
      <c r="U108" t="s">
        <v>599</v>
      </c>
      <c r="V108" s="6" t="s">
        <v>1090</v>
      </c>
    </row>
    <row r="109" spans="1:22" x14ac:dyDescent="0.35">
      <c r="A109">
        <v>174</v>
      </c>
      <c r="B109" s="3" t="s">
        <v>969</v>
      </c>
      <c r="C109" t="s">
        <v>599</v>
      </c>
      <c r="D109" s="3">
        <v>4.05</v>
      </c>
      <c r="E109" t="s">
        <v>599</v>
      </c>
      <c r="F109" t="s">
        <v>599</v>
      </c>
      <c r="G109" t="s">
        <v>332</v>
      </c>
      <c r="H109" s="18" t="s">
        <v>1029</v>
      </c>
      <c r="I109" t="s">
        <v>599</v>
      </c>
      <c r="J109" t="s">
        <v>599</v>
      </c>
      <c r="K109" s="6" t="s">
        <v>1090</v>
      </c>
      <c r="L109">
        <v>31</v>
      </c>
      <c r="M109" t="s">
        <v>1058</v>
      </c>
      <c r="N109" t="s">
        <v>599</v>
      </c>
      <c r="O109" t="s">
        <v>599</v>
      </c>
      <c r="P109" t="s">
        <v>599</v>
      </c>
      <c r="Q109" t="s">
        <v>599</v>
      </c>
      <c r="R109" t="s">
        <v>599</v>
      </c>
      <c r="S109" s="2" t="s">
        <v>855</v>
      </c>
      <c r="T109" t="s">
        <v>599</v>
      </c>
      <c r="U109" t="s">
        <v>599</v>
      </c>
      <c r="V109" s="6" t="s">
        <v>1089</v>
      </c>
    </row>
    <row r="110" spans="1:22" x14ac:dyDescent="0.35">
      <c r="A110">
        <v>175</v>
      </c>
      <c r="B110" t="s">
        <v>971</v>
      </c>
      <c r="C110" t="s">
        <v>599</v>
      </c>
      <c r="D110">
        <v>4.1500000000000004</v>
      </c>
      <c r="E110" t="s">
        <v>599</v>
      </c>
      <c r="F110" t="s">
        <v>599</v>
      </c>
      <c r="G110" t="s">
        <v>332</v>
      </c>
      <c r="H110" s="18" t="s">
        <v>1029</v>
      </c>
      <c r="I110" t="s">
        <v>599</v>
      </c>
      <c r="J110" t="s">
        <v>599</v>
      </c>
      <c r="K110" s="6" t="s">
        <v>1090</v>
      </c>
      <c r="L110">
        <v>32</v>
      </c>
      <c r="M110" t="s">
        <v>1059</v>
      </c>
      <c r="N110" t="s">
        <v>599</v>
      </c>
      <c r="O110" t="s">
        <v>599</v>
      </c>
      <c r="P110" t="s">
        <v>599</v>
      </c>
      <c r="Q110" t="s">
        <v>599</v>
      </c>
      <c r="R110" t="s">
        <v>599</v>
      </c>
      <c r="S110" s="2" t="s">
        <v>855</v>
      </c>
      <c r="T110" t="s">
        <v>599</v>
      </c>
      <c r="U110" t="s">
        <v>599</v>
      </c>
      <c r="V110" s="6" t="s">
        <v>1089</v>
      </c>
    </row>
    <row r="111" spans="1:22" x14ac:dyDescent="0.35">
      <c r="A111">
        <v>176</v>
      </c>
      <c r="B111" t="s">
        <v>973</v>
      </c>
      <c r="C111" t="s">
        <v>599</v>
      </c>
      <c r="D111">
        <v>4.25</v>
      </c>
      <c r="E111" t="s">
        <v>599</v>
      </c>
      <c r="F111" t="s">
        <v>599</v>
      </c>
      <c r="G111" t="s">
        <v>332</v>
      </c>
      <c r="H111" s="18" t="s">
        <v>1029</v>
      </c>
      <c r="I111" t="s">
        <v>599</v>
      </c>
      <c r="J111" t="s">
        <v>599</v>
      </c>
      <c r="K111" s="6" t="s">
        <v>1090</v>
      </c>
      <c r="L111">
        <v>33</v>
      </c>
      <c r="M111" t="s">
        <v>1060</v>
      </c>
      <c r="N111" t="s">
        <v>599</v>
      </c>
      <c r="O111" t="s">
        <v>599</v>
      </c>
      <c r="P111" t="s">
        <v>599</v>
      </c>
      <c r="Q111" t="s">
        <v>599</v>
      </c>
      <c r="R111" t="s">
        <v>599</v>
      </c>
      <c r="S111" s="2" t="s">
        <v>855</v>
      </c>
      <c r="T111" t="s">
        <v>599</v>
      </c>
      <c r="U111" t="s">
        <v>599</v>
      </c>
      <c r="V111" s="6" t="s">
        <v>1089</v>
      </c>
    </row>
    <row r="112" spans="1:22" x14ac:dyDescent="0.35">
      <c r="A112">
        <v>177</v>
      </c>
      <c r="B112" t="s">
        <v>975</v>
      </c>
      <c r="C112" t="s">
        <v>599</v>
      </c>
      <c r="D112">
        <v>4.3499999999999996</v>
      </c>
      <c r="E112" t="s">
        <v>599</v>
      </c>
      <c r="F112" t="s">
        <v>599</v>
      </c>
      <c r="G112" t="s">
        <v>332</v>
      </c>
      <c r="H112" s="18" t="s">
        <v>1029</v>
      </c>
      <c r="I112" t="s">
        <v>599</v>
      </c>
      <c r="J112" t="s">
        <v>599</v>
      </c>
      <c r="K112" s="6" t="s">
        <v>1090</v>
      </c>
      <c r="L112">
        <v>34</v>
      </c>
      <c r="M112" t="s">
        <v>1061</v>
      </c>
      <c r="N112" t="s">
        <v>599</v>
      </c>
      <c r="O112" t="s">
        <v>599</v>
      </c>
      <c r="P112" t="s">
        <v>599</v>
      </c>
      <c r="Q112" t="s">
        <v>599</v>
      </c>
      <c r="R112" t="s">
        <v>599</v>
      </c>
      <c r="S112" s="2" t="s">
        <v>855</v>
      </c>
      <c r="T112" t="s">
        <v>599</v>
      </c>
      <c r="U112" t="s">
        <v>599</v>
      </c>
      <c r="V112" s="6" t="s">
        <v>1089</v>
      </c>
    </row>
    <row r="113" spans="1:22" x14ac:dyDescent="0.35">
      <c r="A113">
        <v>178</v>
      </c>
      <c r="B113" t="s">
        <v>977</v>
      </c>
      <c r="C113" t="s">
        <v>599</v>
      </c>
      <c r="D113">
        <v>4.45</v>
      </c>
      <c r="E113" t="s">
        <v>599</v>
      </c>
      <c r="F113" t="s">
        <v>599</v>
      </c>
      <c r="G113" t="s">
        <v>332</v>
      </c>
      <c r="H113" s="18" t="s">
        <v>1029</v>
      </c>
      <c r="I113" t="s">
        <v>599</v>
      </c>
      <c r="J113" t="s">
        <v>599</v>
      </c>
      <c r="K113" s="6" t="s">
        <v>1090</v>
      </c>
      <c r="L113">
        <v>35</v>
      </c>
      <c r="M113" t="s">
        <v>1062</v>
      </c>
      <c r="N113" t="s">
        <v>599</v>
      </c>
      <c r="O113" t="s">
        <v>599</v>
      </c>
      <c r="P113" t="s">
        <v>599</v>
      </c>
      <c r="Q113" t="s">
        <v>599</v>
      </c>
      <c r="R113" t="s">
        <v>599</v>
      </c>
      <c r="S113" s="2" t="s">
        <v>855</v>
      </c>
      <c r="T113" t="s">
        <v>599</v>
      </c>
      <c r="U113" t="s">
        <v>599</v>
      </c>
      <c r="V113" s="6" t="s">
        <v>1089</v>
      </c>
    </row>
    <row r="114" spans="1:22" x14ac:dyDescent="0.35">
      <c r="A114">
        <v>179</v>
      </c>
      <c r="B114" t="s">
        <v>979</v>
      </c>
      <c r="C114" t="s">
        <v>599</v>
      </c>
      <c r="D114">
        <v>4.55</v>
      </c>
      <c r="E114" t="s">
        <v>599</v>
      </c>
      <c r="F114" t="s">
        <v>599</v>
      </c>
      <c r="G114" t="s">
        <v>332</v>
      </c>
      <c r="H114" s="18" t="s">
        <v>1029</v>
      </c>
      <c r="I114" t="s">
        <v>599</v>
      </c>
      <c r="J114" t="s">
        <v>599</v>
      </c>
      <c r="K114" s="6" t="s">
        <v>1090</v>
      </c>
      <c r="L114">
        <v>36</v>
      </c>
      <c r="M114" t="s">
        <v>1063</v>
      </c>
      <c r="N114" t="s">
        <v>599</v>
      </c>
      <c r="O114" t="s">
        <v>599</v>
      </c>
      <c r="P114" t="s">
        <v>599</v>
      </c>
      <c r="Q114" t="s">
        <v>599</v>
      </c>
      <c r="R114" t="s">
        <v>599</v>
      </c>
      <c r="S114" s="2" t="s">
        <v>855</v>
      </c>
      <c r="T114" t="s">
        <v>599</v>
      </c>
      <c r="U114" t="s">
        <v>599</v>
      </c>
      <c r="V114" s="6" t="s">
        <v>1089</v>
      </c>
    </row>
    <row r="115" spans="1:22" x14ac:dyDescent="0.35">
      <c r="A115">
        <v>180</v>
      </c>
      <c r="B115" t="s">
        <v>981</v>
      </c>
      <c r="C115" t="s">
        <v>599</v>
      </c>
      <c r="D115">
        <v>4.625</v>
      </c>
      <c r="E115" t="s">
        <v>599</v>
      </c>
      <c r="F115" t="s">
        <v>599</v>
      </c>
      <c r="G115" t="s">
        <v>332</v>
      </c>
      <c r="H115" s="18" t="s">
        <v>1029</v>
      </c>
      <c r="I115" t="s">
        <v>599</v>
      </c>
      <c r="J115" t="s">
        <v>599</v>
      </c>
      <c r="K115" s="6" t="s">
        <v>1090</v>
      </c>
      <c r="L115">
        <v>37</v>
      </c>
      <c r="M115" t="s">
        <v>1064</v>
      </c>
      <c r="N115" t="s">
        <v>599</v>
      </c>
      <c r="O115" t="s">
        <v>599</v>
      </c>
      <c r="P115" t="s">
        <v>599</v>
      </c>
      <c r="Q115" t="s">
        <v>599</v>
      </c>
      <c r="R115" t="s">
        <v>599</v>
      </c>
      <c r="S115" s="2" t="s">
        <v>855</v>
      </c>
      <c r="T115" t="s">
        <v>599</v>
      </c>
      <c r="U115" t="s">
        <v>599</v>
      </c>
      <c r="V115" s="6" t="s">
        <v>1089</v>
      </c>
    </row>
    <row r="116" spans="1:22" x14ac:dyDescent="0.35">
      <c r="A116">
        <v>181</v>
      </c>
      <c r="B116" t="s">
        <v>983</v>
      </c>
      <c r="C116" t="s">
        <v>599</v>
      </c>
      <c r="D116">
        <v>4.75</v>
      </c>
      <c r="E116" t="s">
        <v>599</v>
      </c>
      <c r="F116" t="s">
        <v>599</v>
      </c>
      <c r="G116" t="s">
        <v>332</v>
      </c>
      <c r="H116" s="18" t="s">
        <v>1029</v>
      </c>
      <c r="I116" t="s">
        <v>599</v>
      </c>
      <c r="J116" t="s">
        <v>599</v>
      </c>
      <c r="K116" s="6" t="s">
        <v>1090</v>
      </c>
      <c r="L116">
        <v>38</v>
      </c>
      <c r="M116" t="s">
        <v>1065</v>
      </c>
      <c r="N116" t="s">
        <v>599</v>
      </c>
      <c r="O116" t="s">
        <v>599</v>
      </c>
      <c r="P116" t="s">
        <v>599</v>
      </c>
      <c r="Q116" t="s">
        <v>599</v>
      </c>
      <c r="R116" t="s">
        <v>599</v>
      </c>
      <c r="S116" s="2" t="s">
        <v>855</v>
      </c>
      <c r="T116" t="s">
        <v>599</v>
      </c>
      <c r="U116" t="s">
        <v>599</v>
      </c>
      <c r="V116" s="6" t="s">
        <v>1089</v>
      </c>
    </row>
    <row r="117" spans="1:22" x14ac:dyDescent="0.35">
      <c r="A117">
        <v>182</v>
      </c>
      <c r="B117" t="s">
        <v>985</v>
      </c>
      <c r="C117" t="s">
        <v>599</v>
      </c>
      <c r="D117">
        <v>4.8499999999999996</v>
      </c>
      <c r="E117" t="s">
        <v>599</v>
      </c>
      <c r="F117" t="s">
        <v>599</v>
      </c>
      <c r="G117" t="s">
        <v>332</v>
      </c>
      <c r="H117" s="18" t="s">
        <v>1029</v>
      </c>
      <c r="I117" t="s">
        <v>599</v>
      </c>
      <c r="J117" t="s">
        <v>599</v>
      </c>
      <c r="K117" s="6" t="s">
        <v>1090</v>
      </c>
      <c r="L117">
        <v>39</v>
      </c>
      <c r="M117" t="s">
        <v>1066</v>
      </c>
      <c r="N117" t="s">
        <v>599</v>
      </c>
      <c r="O117" t="s">
        <v>599</v>
      </c>
      <c r="P117" t="s">
        <v>599</v>
      </c>
      <c r="Q117" t="s">
        <v>599</v>
      </c>
      <c r="R117" t="s">
        <v>599</v>
      </c>
      <c r="S117" s="2" t="s">
        <v>855</v>
      </c>
      <c r="T117" t="s">
        <v>599</v>
      </c>
      <c r="U117" t="s">
        <v>599</v>
      </c>
      <c r="V117" s="6" t="s">
        <v>1089</v>
      </c>
    </row>
    <row r="118" spans="1:22" x14ac:dyDescent="0.35">
      <c r="A118">
        <v>183</v>
      </c>
      <c r="B118" t="s">
        <v>987</v>
      </c>
      <c r="C118" t="s">
        <v>599</v>
      </c>
      <c r="D118">
        <v>4.95</v>
      </c>
      <c r="E118" t="s">
        <v>599</v>
      </c>
      <c r="F118" t="s">
        <v>599</v>
      </c>
      <c r="G118" t="s">
        <v>332</v>
      </c>
      <c r="H118" s="18" t="s">
        <v>1029</v>
      </c>
      <c r="I118" t="s">
        <v>599</v>
      </c>
      <c r="J118" t="s">
        <v>599</v>
      </c>
      <c r="K118" s="6" t="s">
        <v>1090</v>
      </c>
      <c r="L118">
        <v>40</v>
      </c>
      <c r="M118" t="s">
        <v>1067</v>
      </c>
      <c r="N118" t="s">
        <v>599</v>
      </c>
      <c r="O118" t="s">
        <v>599</v>
      </c>
      <c r="P118" t="s">
        <v>599</v>
      </c>
      <c r="Q118" t="s">
        <v>599</v>
      </c>
      <c r="R118" t="s">
        <v>599</v>
      </c>
      <c r="S118" s="2" t="s">
        <v>855</v>
      </c>
      <c r="T118" t="s">
        <v>599</v>
      </c>
      <c r="U118" t="s">
        <v>599</v>
      </c>
      <c r="V118" s="6" t="s">
        <v>1089</v>
      </c>
    </row>
    <row r="119" spans="1:22" x14ac:dyDescent="0.35">
      <c r="A119">
        <v>184</v>
      </c>
      <c r="B119" t="s">
        <v>989</v>
      </c>
      <c r="C119" t="s">
        <v>599</v>
      </c>
      <c r="D119">
        <v>5.05</v>
      </c>
      <c r="E119" t="s">
        <v>599</v>
      </c>
      <c r="F119" t="s">
        <v>599</v>
      </c>
      <c r="G119" t="s">
        <v>332</v>
      </c>
      <c r="H119" s="18" t="s">
        <v>1029</v>
      </c>
      <c r="I119" t="s">
        <v>599</v>
      </c>
      <c r="J119" t="s">
        <v>599</v>
      </c>
      <c r="K119" s="6" t="s">
        <v>1090</v>
      </c>
      <c r="L119">
        <v>41</v>
      </c>
      <c r="M119" t="s">
        <v>1068</v>
      </c>
      <c r="N119" t="s">
        <v>599</v>
      </c>
      <c r="O119" t="s">
        <v>599</v>
      </c>
      <c r="P119" t="s">
        <v>599</v>
      </c>
      <c r="Q119" t="s">
        <v>599</v>
      </c>
      <c r="R119" t="s">
        <v>599</v>
      </c>
      <c r="S119" s="2" t="s">
        <v>855</v>
      </c>
      <c r="T119" t="s">
        <v>599</v>
      </c>
      <c r="U119" t="s">
        <v>599</v>
      </c>
      <c r="V119" s="6" t="s">
        <v>1089</v>
      </c>
    </row>
    <row r="120" spans="1:22" x14ac:dyDescent="0.35">
      <c r="A120">
        <v>185</v>
      </c>
      <c r="B120" t="s">
        <v>991</v>
      </c>
      <c r="C120" t="s">
        <v>599</v>
      </c>
      <c r="D120">
        <v>5.15</v>
      </c>
      <c r="E120" t="s">
        <v>599</v>
      </c>
      <c r="F120" t="s">
        <v>599</v>
      </c>
      <c r="G120" t="s">
        <v>332</v>
      </c>
      <c r="H120" s="18" t="s">
        <v>1029</v>
      </c>
      <c r="I120" t="s">
        <v>599</v>
      </c>
      <c r="J120" t="s">
        <v>599</v>
      </c>
      <c r="K120" s="6" t="s">
        <v>1090</v>
      </c>
      <c r="L120">
        <v>42</v>
      </c>
      <c r="M120" t="s">
        <v>1069</v>
      </c>
      <c r="N120" t="s">
        <v>599</v>
      </c>
      <c r="O120" t="s">
        <v>599</v>
      </c>
      <c r="P120" t="s">
        <v>599</v>
      </c>
      <c r="Q120" t="s">
        <v>599</v>
      </c>
      <c r="R120" t="s">
        <v>599</v>
      </c>
      <c r="S120" s="2" t="s">
        <v>855</v>
      </c>
      <c r="T120" t="s">
        <v>599</v>
      </c>
      <c r="U120" t="s">
        <v>599</v>
      </c>
      <c r="V120" s="6" t="s">
        <v>1089</v>
      </c>
    </row>
    <row r="121" spans="1:22" x14ac:dyDescent="0.35">
      <c r="A121">
        <v>186</v>
      </c>
      <c r="B121" t="s">
        <v>993</v>
      </c>
      <c r="C121" t="s">
        <v>599</v>
      </c>
      <c r="D121">
        <v>5.2750000000000004</v>
      </c>
      <c r="E121" t="s">
        <v>599</v>
      </c>
      <c r="F121" t="s">
        <v>599</v>
      </c>
      <c r="G121" t="s">
        <v>332</v>
      </c>
      <c r="H121" s="18" t="s">
        <v>1029</v>
      </c>
      <c r="I121" t="s">
        <v>599</v>
      </c>
      <c r="J121" t="s">
        <v>599</v>
      </c>
      <c r="K121" s="6" t="s">
        <v>1090</v>
      </c>
      <c r="L121">
        <v>43</v>
      </c>
      <c r="M121" t="s">
        <v>1070</v>
      </c>
      <c r="N121" t="s">
        <v>599</v>
      </c>
      <c r="O121" t="s">
        <v>599</v>
      </c>
      <c r="P121" t="s">
        <v>599</v>
      </c>
      <c r="Q121" t="s">
        <v>599</v>
      </c>
      <c r="R121" t="s">
        <v>599</v>
      </c>
      <c r="S121" s="2" t="s">
        <v>855</v>
      </c>
      <c r="T121" t="s">
        <v>599</v>
      </c>
      <c r="U121" t="s">
        <v>599</v>
      </c>
      <c r="V121" s="6" t="s">
        <v>1089</v>
      </c>
    </row>
    <row r="122" spans="1:22" x14ac:dyDescent="0.35">
      <c r="A122">
        <v>187</v>
      </c>
      <c r="B122" t="s">
        <v>995</v>
      </c>
      <c r="C122" t="s">
        <v>599</v>
      </c>
      <c r="D122">
        <v>5.3250000000000002</v>
      </c>
      <c r="E122" t="s">
        <v>599</v>
      </c>
      <c r="F122" t="s">
        <v>599</v>
      </c>
      <c r="G122" t="s">
        <v>332</v>
      </c>
      <c r="H122" s="18" t="s">
        <v>1029</v>
      </c>
      <c r="I122" t="s">
        <v>599</v>
      </c>
      <c r="J122" t="s">
        <v>599</v>
      </c>
      <c r="K122" s="6" t="s">
        <v>1090</v>
      </c>
      <c r="L122">
        <v>44</v>
      </c>
      <c r="M122" t="s">
        <v>1071</v>
      </c>
      <c r="N122" t="s">
        <v>599</v>
      </c>
      <c r="O122" t="s">
        <v>599</v>
      </c>
      <c r="P122" t="s">
        <v>599</v>
      </c>
      <c r="Q122" t="s">
        <v>599</v>
      </c>
      <c r="R122" t="s">
        <v>599</v>
      </c>
      <c r="S122" s="2" t="s">
        <v>855</v>
      </c>
      <c r="T122" t="s">
        <v>599</v>
      </c>
      <c r="U122" t="s">
        <v>599</v>
      </c>
      <c r="V122" s="6" t="s">
        <v>1089</v>
      </c>
    </row>
    <row r="123" spans="1:22" x14ac:dyDescent="0.35">
      <c r="A123">
        <v>188</v>
      </c>
      <c r="B123" t="s">
        <v>997</v>
      </c>
      <c r="C123" t="s">
        <v>599</v>
      </c>
      <c r="D123">
        <v>5.45</v>
      </c>
      <c r="E123" t="s">
        <v>599</v>
      </c>
      <c r="F123" t="s">
        <v>599</v>
      </c>
      <c r="G123" t="s">
        <v>332</v>
      </c>
      <c r="H123" s="18" t="s">
        <v>1029</v>
      </c>
      <c r="I123" t="s">
        <v>599</v>
      </c>
      <c r="J123" t="s">
        <v>599</v>
      </c>
      <c r="K123" s="6" t="s">
        <v>1090</v>
      </c>
      <c r="L123">
        <v>45</v>
      </c>
      <c r="M123" t="s">
        <v>1072</v>
      </c>
      <c r="N123" t="s">
        <v>599</v>
      </c>
      <c r="O123" t="s">
        <v>599</v>
      </c>
      <c r="P123" t="s">
        <v>599</v>
      </c>
      <c r="Q123" t="s">
        <v>599</v>
      </c>
      <c r="R123" t="s">
        <v>599</v>
      </c>
      <c r="S123" s="2" t="s">
        <v>855</v>
      </c>
      <c r="T123" t="s">
        <v>599</v>
      </c>
      <c r="U123" t="s">
        <v>599</v>
      </c>
      <c r="V123" s="6" t="s">
        <v>1089</v>
      </c>
    </row>
    <row r="124" spans="1:22" x14ac:dyDescent="0.35">
      <c r="A124">
        <v>189</v>
      </c>
      <c r="B124" t="s">
        <v>999</v>
      </c>
      <c r="C124" t="s">
        <v>599</v>
      </c>
      <c r="D124">
        <v>5.55</v>
      </c>
      <c r="E124" t="s">
        <v>599</v>
      </c>
      <c r="F124" t="s">
        <v>599</v>
      </c>
      <c r="G124" t="s">
        <v>332</v>
      </c>
      <c r="H124" s="18" t="s">
        <v>1029</v>
      </c>
      <c r="I124" t="s">
        <v>599</v>
      </c>
      <c r="J124" t="s">
        <v>599</v>
      </c>
      <c r="K124" s="6" t="s">
        <v>1090</v>
      </c>
      <c r="L124">
        <v>46</v>
      </c>
      <c r="M124" t="s">
        <v>1073</v>
      </c>
      <c r="N124" t="s">
        <v>599</v>
      </c>
      <c r="O124" t="s">
        <v>599</v>
      </c>
      <c r="P124" t="s">
        <v>599</v>
      </c>
      <c r="Q124" t="s">
        <v>599</v>
      </c>
      <c r="R124" t="s">
        <v>599</v>
      </c>
      <c r="S124" s="2" t="s">
        <v>855</v>
      </c>
      <c r="T124" t="s">
        <v>599</v>
      </c>
      <c r="U124" t="s">
        <v>599</v>
      </c>
      <c r="V124" s="6" t="s">
        <v>1089</v>
      </c>
    </row>
    <row r="125" spans="1:22" x14ac:dyDescent="0.35">
      <c r="A125">
        <v>190</v>
      </c>
      <c r="B125" t="s">
        <v>1001</v>
      </c>
      <c r="C125" t="s">
        <v>599</v>
      </c>
      <c r="D125">
        <v>5.625</v>
      </c>
      <c r="E125" t="s">
        <v>599</v>
      </c>
      <c r="F125" t="s">
        <v>599</v>
      </c>
      <c r="G125" t="s">
        <v>332</v>
      </c>
      <c r="H125" s="18" t="s">
        <v>1029</v>
      </c>
      <c r="I125" t="s">
        <v>599</v>
      </c>
      <c r="J125" t="s">
        <v>599</v>
      </c>
      <c r="K125" s="6" t="s">
        <v>1090</v>
      </c>
      <c r="L125">
        <v>47</v>
      </c>
      <c r="M125" t="s">
        <v>1074</v>
      </c>
      <c r="N125" t="s">
        <v>599</v>
      </c>
      <c r="O125" t="s">
        <v>599</v>
      </c>
      <c r="P125" t="s">
        <v>599</v>
      </c>
      <c r="Q125" t="s">
        <v>599</v>
      </c>
      <c r="R125" t="s">
        <v>599</v>
      </c>
      <c r="S125" s="2" t="s">
        <v>855</v>
      </c>
      <c r="T125" t="s">
        <v>599</v>
      </c>
      <c r="U125" t="s">
        <v>599</v>
      </c>
      <c r="V125" s="6" t="s">
        <v>1089</v>
      </c>
    </row>
    <row r="126" spans="1:22" x14ac:dyDescent="0.35">
      <c r="A126">
        <v>191</v>
      </c>
      <c r="B126" t="s">
        <v>1003</v>
      </c>
      <c r="C126" t="s">
        <v>599</v>
      </c>
      <c r="D126">
        <v>5.75</v>
      </c>
      <c r="E126" t="s">
        <v>599</v>
      </c>
      <c r="F126" t="s">
        <v>599</v>
      </c>
      <c r="G126" t="s">
        <v>332</v>
      </c>
      <c r="H126" s="18" t="s">
        <v>1029</v>
      </c>
      <c r="I126" t="s">
        <v>599</v>
      </c>
      <c r="J126" t="s">
        <v>599</v>
      </c>
      <c r="K126" s="6" t="s">
        <v>1090</v>
      </c>
      <c r="L126">
        <v>48</v>
      </c>
      <c r="M126" t="s">
        <v>1075</v>
      </c>
      <c r="N126" t="s">
        <v>599</v>
      </c>
      <c r="O126" t="s">
        <v>599</v>
      </c>
      <c r="P126" t="s">
        <v>599</v>
      </c>
      <c r="Q126" t="s">
        <v>599</v>
      </c>
      <c r="R126" t="s">
        <v>599</v>
      </c>
      <c r="S126" s="2" t="s">
        <v>855</v>
      </c>
      <c r="T126" t="s">
        <v>599</v>
      </c>
      <c r="U126" t="s">
        <v>599</v>
      </c>
      <c r="V126" s="6" t="s">
        <v>1089</v>
      </c>
    </row>
    <row r="127" spans="1:22" x14ac:dyDescent="0.35">
      <c r="A127">
        <v>192</v>
      </c>
      <c r="B127" t="s">
        <v>1005</v>
      </c>
      <c r="C127" t="s">
        <v>599</v>
      </c>
      <c r="D127">
        <v>5.85</v>
      </c>
      <c r="E127" t="s">
        <v>599</v>
      </c>
      <c r="F127" t="s">
        <v>599</v>
      </c>
      <c r="G127" t="s">
        <v>332</v>
      </c>
      <c r="H127" s="18" t="s">
        <v>1029</v>
      </c>
      <c r="I127" t="s">
        <v>599</v>
      </c>
      <c r="J127" t="s">
        <v>599</v>
      </c>
      <c r="K127" s="6" t="s">
        <v>1090</v>
      </c>
      <c r="L127">
        <v>49</v>
      </c>
      <c r="M127" t="s">
        <v>1076</v>
      </c>
      <c r="N127" t="s">
        <v>599</v>
      </c>
      <c r="O127" t="s">
        <v>599</v>
      </c>
      <c r="P127" t="s">
        <v>599</v>
      </c>
      <c r="Q127" t="s">
        <v>599</v>
      </c>
      <c r="R127" t="s">
        <v>599</v>
      </c>
      <c r="S127" s="2" t="s">
        <v>855</v>
      </c>
      <c r="T127" t="s">
        <v>599</v>
      </c>
      <c r="U127" t="s">
        <v>599</v>
      </c>
      <c r="V127" s="6" t="s">
        <v>1089</v>
      </c>
    </row>
    <row r="128" spans="1:22" x14ac:dyDescent="0.35">
      <c r="A128">
        <v>193</v>
      </c>
      <c r="B128" t="s">
        <v>1007</v>
      </c>
      <c r="C128" t="s">
        <v>599</v>
      </c>
      <c r="D128">
        <v>5.9249999999999998</v>
      </c>
      <c r="E128" t="s">
        <v>599</v>
      </c>
      <c r="F128" t="s">
        <v>599</v>
      </c>
      <c r="G128" t="s">
        <v>332</v>
      </c>
      <c r="H128" s="18" t="s">
        <v>1029</v>
      </c>
      <c r="I128" t="s">
        <v>599</v>
      </c>
      <c r="J128" t="s">
        <v>599</v>
      </c>
      <c r="K128" s="6" t="s">
        <v>1090</v>
      </c>
      <c r="L128">
        <v>50</v>
      </c>
      <c r="M128" t="s">
        <v>1077</v>
      </c>
      <c r="N128" t="s">
        <v>599</v>
      </c>
      <c r="O128" t="s">
        <v>599</v>
      </c>
      <c r="P128" t="s">
        <v>599</v>
      </c>
      <c r="Q128" t="s">
        <v>599</v>
      </c>
      <c r="R128" t="s">
        <v>599</v>
      </c>
      <c r="S128" s="2" t="s">
        <v>855</v>
      </c>
      <c r="T128" t="s">
        <v>599</v>
      </c>
      <c r="U128" t="s">
        <v>599</v>
      </c>
      <c r="V128" s="6" t="s">
        <v>1089</v>
      </c>
    </row>
    <row r="129" spans="1:22" x14ac:dyDescent="0.35">
      <c r="A129">
        <v>194</v>
      </c>
      <c r="B129" t="s">
        <v>1009</v>
      </c>
      <c r="C129" t="s">
        <v>599</v>
      </c>
      <c r="D129">
        <v>6.05</v>
      </c>
      <c r="E129" t="s">
        <v>599</v>
      </c>
      <c r="F129" t="s">
        <v>599</v>
      </c>
      <c r="G129" t="s">
        <v>332</v>
      </c>
      <c r="H129" s="18" t="s">
        <v>1029</v>
      </c>
      <c r="I129" t="s">
        <v>599</v>
      </c>
      <c r="J129" t="s">
        <v>599</v>
      </c>
      <c r="K129" s="6" t="s">
        <v>1090</v>
      </c>
      <c r="L129">
        <v>51</v>
      </c>
      <c r="M129" t="s">
        <v>1078</v>
      </c>
      <c r="N129" t="s">
        <v>599</v>
      </c>
      <c r="O129" t="s">
        <v>599</v>
      </c>
      <c r="P129" t="s">
        <v>599</v>
      </c>
      <c r="Q129" t="s">
        <v>599</v>
      </c>
      <c r="R129" t="s">
        <v>599</v>
      </c>
      <c r="S129" s="2" t="s">
        <v>855</v>
      </c>
      <c r="T129" t="s">
        <v>599</v>
      </c>
      <c r="U129" t="s">
        <v>599</v>
      </c>
      <c r="V129" s="6" t="s">
        <v>1089</v>
      </c>
    </row>
    <row r="130" spans="1:22" x14ac:dyDescent="0.35">
      <c r="A130">
        <v>195</v>
      </c>
      <c r="B130" t="s">
        <v>1011</v>
      </c>
      <c r="C130" t="s">
        <v>599</v>
      </c>
      <c r="D130">
        <v>6.15</v>
      </c>
      <c r="E130" t="s">
        <v>599</v>
      </c>
      <c r="F130" t="s">
        <v>599</v>
      </c>
      <c r="G130" t="s">
        <v>332</v>
      </c>
      <c r="H130" s="18" t="s">
        <v>1029</v>
      </c>
      <c r="I130" t="s">
        <v>599</v>
      </c>
      <c r="J130" t="s">
        <v>599</v>
      </c>
      <c r="K130" s="6" t="s">
        <v>1090</v>
      </c>
      <c r="L130">
        <v>52</v>
      </c>
      <c r="M130" t="s">
        <v>1079</v>
      </c>
      <c r="N130" t="s">
        <v>599</v>
      </c>
      <c r="O130" t="s">
        <v>599</v>
      </c>
      <c r="P130" t="s">
        <v>599</v>
      </c>
      <c r="Q130" t="s">
        <v>599</v>
      </c>
      <c r="R130" t="s">
        <v>599</v>
      </c>
      <c r="S130" s="2" t="s">
        <v>855</v>
      </c>
      <c r="T130" t="s">
        <v>599</v>
      </c>
      <c r="U130" t="s">
        <v>599</v>
      </c>
      <c r="V130" s="6" t="s">
        <v>1089</v>
      </c>
    </row>
    <row r="131" spans="1:22" x14ac:dyDescent="0.35">
      <c r="A131">
        <v>196</v>
      </c>
      <c r="B131" t="s">
        <v>1013</v>
      </c>
      <c r="C131" t="s">
        <v>599</v>
      </c>
      <c r="D131">
        <v>6.2</v>
      </c>
      <c r="E131" t="s">
        <v>599</v>
      </c>
      <c r="F131" t="s">
        <v>599</v>
      </c>
      <c r="G131" t="s">
        <v>332</v>
      </c>
      <c r="H131" s="18" t="s">
        <v>1029</v>
      </c>
      <c r="I131" t="s">
        <v>599</v>
      </c>
      <c r="J131" t="s">
        <v>599</v>
      </c>
      <c r="K131" s="6" t="s">
        <v>1090</v>
      </c>
      <c r="L131">
        <v>53</v>
      </c>
      <c r="M131" t="s">
        <v>1080</v>
      </c>
      <c r="N131" t="s">
        <v>599</v>
      </c>
      <c r="O131" t="s">
        <v>599</v>
      </c>
      <c r="P131" t="s">
        <v>599</v>
      </c>
      <c r="Q131" t="s">
        <v>599</v>
      </c>
      <c r="R131" t="s">
        <v>599</v>
      </c>
      <c r="S131" s="2" t="s">
        <v>855</v>
      </c>
      <c r="T131" t="s">
        <v>599</v>
      </c>
      <c r="U131" t="s">
        <v>599</v>
      </c>
      <c r="V131" s="6" t="s">
        <v>1089</v>
      </c>
    </row>
    <row r="132" spans="1:22" x14ac:dyDescent="0.35">
      <c r="A132">
        <v>197</v>
      </c>
      <c r="B132" t="s">
        <v>1015</v>
      </c>
      <c r="C132" t="s">
        <v>599</v>
      </c>
      <c r="D132">
        <v>6.2249999999999996</v>
      </c>
      <c r="E132" t="s">
        <v>599</v>
      </c>
      <c r="F132" t="s">
        <v>599</v>
      </c>
      <c r="G132" t="s">
        <v>332</v>
      </c>
      <c r="H132" s="18" t="s">
        <v>1029</v>
      </c>
      <c r="I132" t="s">
        <v>599</v>
      </c>
      <c r="J132" t="s">
        <v>599</v>
      </c>
      <c r="K132" s="6" t="s">
        <v>1090</v>
      </c>
      <c r="L132">
        <v>54</v>
      </c>
      <c r="M132" t="s">
        <v>1081</v>
      </c>
      <c r="N132" t="s">
        <v>599</v>
      </c>
      <c r="O132" t="s">
        <v>599</v>
      </c>
      <c r="P132" t="s">
        <v>599</v>
      </c>
      <c r="Q132" t="s">
        <v>599</v>
      </c>
      <c r="R132" t="s">
        <v>599</v>
      </c>
      <c r="S132" s="2" t="s">
        <v>855</v>
      </c>
      <c r="T132" t="s">
        <v>599</v>
      </c>
      <c r="U132" t="s">
        <v>599</v>
      </c>
      <c r="V132" s="6" t="s">
        <v>1089</v>
      </c>
    </row>
    <row r="133" spans="1:22" x14ac:dyDescent="0.35">
      <c r="A133">
        <v>198</v>
      </c>
      <c r="B133" t="s">
        <v>1017</v>
      </c>
      <c r="C133" t="s">
        <v>599</v>
      </c>
      <c r="D133">
        <v>6.25</v>
      </c>
      <c r="E133" t="s">
        <v>599</v>
      </c>
      <c r="F133" t="s">
        <v>599</v>
      </c>
      <c r="G133" t="s">
        <v>332</v>
      </c>
      <c r="H133" s="18" t="s">
        <v>1029</v>
      </c>
      <c r="I133" t="s">
        <v>599</v>
      </c>
      <c r="J133" t="s">
        <v>599</v>
      </c>
      <c r="K133" s="6" t="s">
        <v>1090</v>
      </c>
      <c r="L133">
        <v>55</v>
      </c>
      <c r="M133" t="s">
        <v>1082</v>
      </c>
      <c r="N133" t="s">
        <v>599</v>
      </c>
      <c r="O133" t="s">
        <v>599</v>
      </c>
      <c r="P133" t="s">
        <v>599</v>
      </c>
      <c r="Q133" t="s">
        <v>599</v>
      </c>
      <c r="R133" t="s">
        <v>599</v>
      </c>
      <c r="S133" s="2" t="s">
        <v>855</v>
      </c>
      <c r="T133" t="s">
        <v>599</v>
      </c>
      <c r="U133" t="s">
        <v>599</v>
      </c>
      <c r="V133" s="6" t="s">
        <v>1089</v>
      </c>
    </row>
    <row r="134" spans="1:22" x14ac:dyDescent="0.35">
      <c r="A134">
        <v>199</v>
      </c>
      <c r="B134" t="s">
        <v>1019</v>
      </c>
      <c r="C134" t="s">
        <v>599</v>
      </c>
      <c r="D134">
        <v>6.3250000000000002</v>
      </c>
      <c r="E134" t="s">
        <v>599</v>
      </c>
      <c r="F134" t="s">
        <v>599</v>
      </c>
      <c r="G134" t="s">
        <v>332</v>
      </c>
      <c r="H134" s="18" t="s">
        <v>1029</v>
      </c>
      <c r="I134" t="s">
        <v>599</v>
      </c>
      <c r="J134" t="s">
        <v>599</v>
      </c>
      <c r="K134" s="6" t="s">
        <v>1090</v>
      </c>
      <c r="L134">
        <v>56</v>
      </c>
      <c r="M134" t="s">
        <v>1083</v>
      </c>
      <c r="N134" t="s">
        <v>599</v>
      </c>
      <c r="O134" t="s">
        <v>599</v>
      </c>
      <c r="P134" t="s">
        <v>599</v>
      </c>
      <c r="Q134" t="s">
        <v>599</v>
      </c>
      <c r="R134" t="s">
        <v>599</v>
      </c>
      <c r="S134" s="2" t="s">
        <v>855</v>
      </c>
      <c r="T134" t="s">
        <v>599</v>
      </c>
      <c r="U134" t="s">
        <v>599</v>
      </c>
      <c r="V134" s="6" t="s">
        <v>1089</v>
      </c>
    </row>
    <row r="135" spans="1:22" x14ac:dyDescent="0.35">
      <c r="A135">
        <v>200</v>
      </c>
      <c r="B135" t="s">
        <v>1021</v>
      </c>
      <c r="C135" t="s">
        <v>599</v>
      </c>
      <c r="D135">
        <v>6.375</v>
      </c>
      <c r="E135" t="s">
        <v>599</v>
      </c>
      <c r="F135" t="s">
        <v>599</v>
      </c>
      <c r="G135" t="s">
        <v>332</v>
      </c>
      <c r="H135" s="18" t="s">
        <v>1029</v>
      </c>
      <c r="I135" t="s">
        <v>599</v>
      </c>
      <c r="J135" t="s">
        <v>599</v>
      </c>
      <c r="K135" s="6" t="s">
        <v>1090</v>
      </c>
      <c r="L135">
        <v>57</v>
      </c>
      <c r="M135" t="s">
        <v>1084</v>
      </c>
      <c r="N135" t="s">
        <v>599</v>
      </c>
      <c r="O135" t="s">
        <v>599</v>
      </c>
      <c r="P135" t="s">
        <v>599</v>
      </c>
      <c r="Q135" t="s">
        <v>599</v>
      </c>
      <c r="R135" t="s">
        <v>599</v>
      </c>
      <c r="S135" s="2" t="s">
        <v>855</v>
      </c>
      <c r="T135" t="s">
        <v>599</v>
      </c>
      <c r="U135" t="s">
        <v>599</v>
      </c>
      <c r="V135" s="6" t="s">
        <v>1089</v>
      </c>
    </row>
    <row r="136" spans="1:22" x14ac:dyDescent="0.35">
      <c r="A136">
        <v>201</v>
      </c>
      <c r="B136" t="s">
        <v>1023</v>
      </c>
      <c r="C136" t="s">
        <v>599</v>
      </c>
      <c r="D136">
        <v>6.4</v>
      </c>
      <c r="E136" t="s">
        <v>599</v>
      </c>
      <c r="F136" t="s">
        <v>599</v>
      </c>
      <c r="G136" t="s">
        <v>332</v>
      </c>
      <c r="H136" s="18" t="s">
        <v>1029</v>
      </c>
      <c r="I136" t="s">
        <v>599</v>
      </c>
      <c r="J136" t="s">
        <v>599</v>
      </c>
      <c r="K136" s="6" t="s">
        <v>1090</v>
      </c>
      <c r="L136">
        <v>58</v>
      </c>
      <c r="M136" t="s">
        <v>1085</v>
      </c>
      <c r="N136" t="s">
        <v>599</v>
      </c>
      <c r="O136" t="s">
        <v>599</v>
      </c>
      <c r="P136" t="s">
        <v>599</v>
      </c>
      <c r="Q136" t="s">
        <v>599</v>
      </c>
      <c r="R136" t="s">
        <v>599</v>
      </c>
      <c r="S136" s="2" t="s">
        <v>855</v>
      </c>
      <c r="T136" t="s">
        <v>599</v>
      </c>
      <c r="U136" t="s">
        <v>599</v>
      </c>
      <c r="V136" s="6" t="s">
        <v>1089</v>
      </c>
    </row>
    <row r="137" spans="1:22" x14ac:dyDescent="0.35">
      <c r="A137">
        <v>202</v>
      </c>
      <c r="B137" t="s">
        <v>1025</v>
      </c>
      <c r="C137" t="s">
        <v>599</v>
      </c>
      <c r="D137">
        <v>6.5750000000000002</v>
      </c>
      <c r="E137" t="s">
        <v>599</v>
      </c>
      <c r="F137" t="s">
        <v>599</v>
      </c>
      <c r="G137" t="s">
        <v>332</v>
      </c>
      <c r="H137" s="18" t="s">
        <v>1029</v>
      </c>
      <c r="I137" t="s">
        <v>599</v>
      </c>
      <c r="J137" t="s">
        <v>599</v>
      </c>
      <c r="K137" s="6" t="s">
        <v>1090</v>
      </c>
      <c r="L137">
        <v>59</v>
      </c>
      <c r="M137" t="s">
        <v>1086</v>
      </c>
      <c r="N137" t="s">
        <v>599</v>
      </c>
      <c r="O137" t="s">
        <v>599</v>
      </c>
      <c r="P137" t="s">
        <v>599</v>
      </c>
      <c r="Q137" t="s">
        <v>599</v>
      </c>
      <c r="R137" t="s">
        <v>599</v>
      </c>
      <c r="S137" s="2" t="s">
        <v>855</v>
      </c>
      <c r="T137" t="s">
        <v>599</v>
      </c>
      <c r="U137" t="s">
        <v>599</v>
      </c>
      <c r="V137" s="6" t="s">
        <v>1089</v>
      </c>
    </row>
    <row r="138" spans="1:22" x14ac:dyDescent="0.35">
      <c r="A138">
        <v>203</v>
      </c>
      <c r="B138" s="3" t="s">
        <v>1027</v>
      </c>
      <c r="C138" s="3" t="s">
        <v>599</v>
      </c>
      <c r="D138" s="3">
        <v>6.7</v>
      </c>
      <c r="E138" t="s">
        <v>599</v>
      </c>
      <c r="F138" t="s">
        <v>599</v>
      </c>
      <c r="G138" t="s">
        <v>332</v>
      </c>
      <c r="H138" s="18" t="s">
        <v>1029</v>
      </c>
      <c r="I138" t="s">
        <v>599</v>
      </c>
      <c r="J138" t="s">
        <v>599</v>
      </c>
      <c r="K138" s="6" t="s">
        <v>1090</v>
      </c>
      <c r="L138">
        <v>60</v>
      </c>
      <c r="M138" t="s">
        <v>1087</v>
      </c>
      <c r="N138" s="3" t="s">
        <v>599</v>
      </c>
      <c r="O138" t="s">
        <v>599</v>
      </c>
      <c r="P138" t="s">
        <v>599</v>
      </c>
      <c r="Q138" t="s">
        <v>599</v>
      </c>
      <c r="R138" t="s">
        <v>599</v>
      </c>
      <c r="S138" s="2" t="s">
        <v>855</v>
      </c>
      <c r="T138" t="s">
        <v>599</v>
      </c>
      <c r="U138" t="s">
        <v>599</v>
      </c>
      <c r="V138" s="6" t="s">
        <v>1089</v>
      </c>
    </row>
  </sheetData>
  <conditionalFormatting sqref="H1:I1">
    <cfRule type="containsText" dxfId="14" priority="4" operator="containsText" text="xx">
      <formula>NOT(ISERROR(SEARCH("xx",H1)))</formula>
    </cfRule>
  </conditionalFormatting>
  <conditionalFormatting sqref="S1:T1">
    <cfRule type="containsText" dxfId="13" priority="3" operator="containsText" text="xx">
      <formula>NOT(ISERROR(SEARCH("xx",S1)))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8780-72D5-4FAF-902E-76C0D5076147}">
  <dimension ref="A1:Q144"/>
  <sheetViews>
    <sheetView zoomScale="70" zoomScaleNormal="70" workbookViewId="0">
      <selection sqref="A1:J1"/>
    </sheetView>
  </sheetViews>
  <sheetFormatPr baseColWidth="10" defaultRowHeight="14.5" x14ac:dyDescent="0.35"/>
  <cols>
    <col min="1" max="9" width="10.90625" style="6"/>
    <col min="10" max="10" width="11.1796875" style="6" bestFit="1" customWidth="1"/>
    <col min="11" max="11" width="10.90625" style="6" customWidth="1"/>
    <col min="12" max="12" width="10.90625" style="6"/>
    <col min="13" max="13" width="57.08984375" style="6" customWidth="1"/>
    <col min="14" max="16384" width="10.90625" style="6"/>
  </cols>
  <sheetData>
    <row r="1" spans="1:17" x14ac:dyDescent="0.35">
      <c r="A1" s="6" t="s">
        <v>601</v>
      </c>
      <c r="B1" s="6" t="s">
        <v>506</v>
      </c>
      <c r="C1" t="s">
        <v>896</v>
      </c>
      <c r="D1" s="6" t="s">
        <v>897</v>
      </c>
      <c r="E1" s="6" t="s">
        <v>898</v>
      </c>
      <c r="F1" t="s">
        <v>899</v>
      </c>
      <c r="G1" s="6" t="s">
        <v>900</v>
      </c>
      <c r="H1" s="6" t="s">
        <v>507</v>
      </c>
      <c r="I1" s="6" t="s">
        <v>600</v>
      </c>
      <c r="J1" s="6" t="s">
        <v>505</v>
      </c>
      <c r="L1"/>
      <c r="M1"/>
      <c r="N1"/>
      <c r="O1"/>
      <c r="P1"/>
      <c r="Q1"/>
    </row>
    <row r="2" spans="1:17" x14ac:dyDescent="0.35">
      <c r="A2">
        <v>1</v>
      </c>
      <c r="B2" t="s">
        <v>544</v>
      </c>
      <c r="C2" t="s">
        <v>332</v>
      </c>
      <c r="D2">
        <v>1.0571428570000001</v>
      </c>
      <c r="E2">
        <v>0.33806170200000002</v>
      </c>
      <c r="F2">
        <v>1</v>
      </c>
      <c r="G2" s="6" t="s">
        <v>332</v>
      </c>
      <c r="H2" s="12" t="s">
        <v>518</v>
      </c>
      <c r="I2" s="8" t="s">
        <v>599</v>
      </c>
      <c r="J2" s="7">
        <v>1470000000</v>
      </c>
    </row>
    <row r="3" spans="1:17" x14ac:dyDescent="0.35">
      <c r="A3">
        <v>2</v>
      </c>
      <c r="B3" t="s">
        <v>545</v>
      </c>
      <c r="C3" t="s">
        <v>332</v>
      </c>
      <c r="D3">
        <v>1.085714286</v>
      </c>
      <c r="E3">
        <v>0.37349136300000002</v>
      </c>
      <c r="F3">
        <v>1</v>
      </c>
      <c r="G3" s="6" t="s">
        <v>332</v>
      </c>
      <c r="H3" s="12" t="s">
        <v>518</v>
      </c>
      <c r="I3" s="8" t="s">
        <v>599</v>
      </c>
      <c r="J3" s="7">
        <v>1970000000</v>
      </c>
    </row>
    <row r="4" spans="1:17" x14ac:dyDescent="0.35">
      <c r="A4">
        <v>3</v>
      </c>
      <c r="B4" t="s">
        <v>546</v>
      </c>
      <c r="C4" t="s">
        <v>332</v>
      </c>
      <c r="D4">
        <v>1.085714286</v>
      </c>
      <c r="E4">
        <v>0.37349136300000002</v>
      </c>
      <c r="F4">
        <v>1</v>
      </c>
      <c r="G4" s="6" t="s">
        <v>332</v>
      </c>
      <c r="H4" s="12" t="s">
        <v>518</v>
      </c>
      <c r="I4" s="8" t="s">
        <v>599</v>
      </c>
      <c r="J4" s="7">
        <v>1810000000</v>
      </c>
    </row>
    <row r="5" spans="1:17" x14ac:dyDescent="0.35">
      <c r="A5">
        <v>4</v>
      </c>
      <c r="B5" t="s">
        <v>547</v>
      </c>
      <c r="C5" t="s">
        <v>332</v>
      </c>
      <c r="D5">
        <v>1.114285714</v>
      </c>
      <c r="E5">
        <v>0.322802851</v>
      </c>
      <c r="F5">
        <v>1</v>
      </c>
      <c r="G5" s="6" t="s">
        <v>332</v>
      </c>
      <c r="H5" s="12" t="s">
        <v>518</v>
      </c>
      <c r="I5" s="8" t="s">
        <v>599</v>
      </c>
      <c r="J5" s="7">
        <v>317000000</v>
      </c>
    </row>
    <row r="6" spans="1:17" x14ac:dyDescent="0.35">
      <c r="A6">
        <v>5</v>
      </c>
      <c r="B6" t="s">
        <v>548</v>
      </c>
      <c r="C6" t="s">
        <v>332</v>
      </c>
      <c r="D6">
        <v>1.114285714</v>
      </c>
      <c r="E6">
        <v>0.322802851</v>
      </c>
      <c r="F6">
        <v>1</v>
      </c>
      <c r="G6" s="6" t="s">
        <v>332</v>
      </c>
      <c r="H6" s="12" t="s">
        <v>518</v>
      </c>
      <c r="I6" s="8" t="s">
        <v>599</v>
      </c>
      <c r="J6" s="7">
        <v>4230000000</v>
      </c>
    </row>
    <row r="7" spans="1:17" x14ac:dyDescent="0.35">
      <c r="A7">
        <v>6</v>
      </c>
      <c r="B7" t="s">
        <v>549</v>
      </c>
      <c r="C7" t="s">
        <v>332</v>
      </c>
      <c r="D7">
        <v>1.114285714</v>
      </c>
      <c r="E7">
        <v>0.322802851</v>
      </c>
      <c r="F7">
        <v>1</v>
      </c>
      <c r="G7" s="6" t="s">
        <v>332</v>
      </c>
      <c r="H7" s="12" t="s">
        <v>518</v>
      </c>
      <c r="I7" s="8" t="s">
        <v>599</v>
      </c>
      <c r="J7" s="7">
        <v>4920000000</v>
      </c>
    </row>
    <row r="8" spans="1:17" x14ac:dyDescent="0.35">
      <c r="A8">
        <v>7</v>
      </c>
      <c r="B8" t="s">
        <v>550</v>
      </c>
      <c r="C8" t="s">
        <v>332</v>
      </c>
      <c r="D8">
        <v>1.114285714</v>
      </c>
      <c r="E8">
        <v>0.40376380499999998</v>
      </c>
      <c r="F8">
        <v>1</v>
      </c>
      <c r="G8" s="6" t="s">
        <v>332</v>
      </c>
      <c r="H8" s="12" t="s">
        <v>518</v>
      </c>
      <c r="I8" s="8" t="s">
        <v>599</v>
      </c>
      <c r="J8" s="7">
        <v>176000000</v>
      </c>
    </row>
    <row r="9" spans="1:17" x14ac:dyDescent="0.35">
      <c r="A9">
        <v>8</v>
      </c>
      <c r="B9" t="s">
        <v>551</v>
      </c>
      <c r="C9" t="s">
        <v>332</v>
      </c>
      <c r="D9">
        <v>1.114285714</v>
      </c>
      <c r="E9">
        <v>0.40376380499999998</v>
      </c>
      <c r="F9">
        <v>1</v>
      </c>
      <c r="G9" s="6" t="s">
        <v>332</v>
      </c>
      <c r="H9" s="12" t="s">
        <v>518</v>
      </c>
      <c r="I9" s="8" t="s">
        <v>599</v>
      </c>
      <c r="J9" s="7">
        <v>1700000000</v>
      </c>
    </row>
    <row r="10" spans="1:17" x14ac:dyDescent="0.35">
      <c r="A10">
        <v>9</v>
      </c>
      <c r="B10" t="s">
        <v>552</v>
      </c>
      <c r="C10" t="s">
        <v>332</v>
      </c>
      <c r="D10">
        <v>1.1428571430000001</v>
      </c>
      <c r="E10">
        <v>0.35503580099999998</v>
      </c>
      <c r="F10">
        <v>1</v>
      </c>
      <c r="G10" s="6" t="s">
        <v>332</v>
      </c>
      <c r="H10" s="12" t="s">
        <v>518</v>
      </c>
      <c r="I10" s="8" t="s">
        <v>599</v>
      </c>
      <c r="J10" s="7">
        <v>2370000000</v>
      </c>
    </row>
    <row r="11" spans="1:17" x14ac:dyDescent="0.35">
      <c r="A11">
        <v>10</v>
      </c>
      <c r="B11" t="s">
        <v>553</v>
      </c>
      <c r="C11" t="s">
        <v>332</v>
      </c>
      <c r="D11">
        <v>1.1428571430000001</v>
      </c>
      <c r="E11">
        <v>0.42996970800000001</v>
      </c>
      <c r="F11">
        <v>1</v>
      </c>
      <c r="G11" s="6" t="s">
        <v>332</v>
      </c>
      <c r="H11" s="12" t="s">
        <v>518</v>
      </c>
      <c r="I11" s="8" t="s">
        <v>599</v>
      </c>
      <c r="J11" s="7">
        <v>2870000000</v>
      </c>
    </row>
    <row r="12" spans="1:17" x14ac:dyDescent="0.35">
      <c r="A12">
        <v>11</v>
      </c>
      <c r="B12" t="s">
        <v>554</v>
      </c>
      <c r="C12" t="s">
        <v>332</v>
      </c>
      <c r="D12">
        <v>1.1428571430000001</v>
      </c>
      <c r="E12">
        <v>0.42996970800000001</v>
      </c>
      <c r="F12">
        <v>1</v>
      </c>
      <c r="G12" s="6" t="s">
        <v>332</v>
      </c>
      <c r="H12" s="12" t="s">
        <v>518</v>
      </c>
      <c r="I12" s="8" t="s">
        <v>599</v>
      </c>
      <c r="J12" s="7">
        <v>1460000000</v>
      </c>
    </row>
    <row r="13" spans="1:17" x14ac:dyDescent="0.35">
      <c r="A13">
        <v>12</v>
      </c>
      <c r="B13" t="s">
        <v>555</v>
      </c>
      <c r="C13" t="s">
        <v>332</v>
      </c>
      <c r="D13">
        <v>1.1428571430000001</v>
      </c>
      <c r="E13">
        <v>0.42996970800000001</v>
      </c>
      <c r="F13">
        <v>1</v>
      </c>
      <c r="G13" s="6" t="s">
        <v>332</v>
      </c>
      <c r="H13" s="12" t="s">
        <v>518</v>
      </c>
      <c r="I13" s="8" t="s">
        <v>599</v>
      </c>
      <c r="J13" s="7">
        <v>4630000000</v>
      </c>
    </row>
    <row r="14" spans="1:17" x14ac:dyDescent="0.35">
      <c r="A14">
        <v>15</v>
      </c>
      <c r="B14" t="s">
        <v>556</v>
      </c>
      <c r="C14" t="s">
        <v>332</v>
      </c>
      <c r="D14">
        <v>1.2</v>
      </c>
      <c r="E14">
        <v>0.47278897199999997</v>
      </c>
      <c r="F14">
        <v>1</v>
      </c>
      <c r="G14" s="6" t="s">
        <v>332</v>
      </c>
      <c r="H14" s="12" t="s">
        <v>518</v>
      </c>
      <c r="I14" s="8" t="s">
        <v>599</v>
      </c>
      <c r="J14" s="7">
        <v>2590000000</v>
      </c>
    </row>
    <row r="15" spans="1:17" x14ac:dyDescent="0.35">
      <c r="A15">
        <v>13</v>
      </c>
      <c r="B15" t="s">
        <v>557</v>
      </c>
      <c r="C15" t="s">
        <v>332</v>
      </c>
      <c r="D15">
        <v>1.1714285710000001</v>
      </c>
      <c r="E15">
        <v>0.45281565400000001</v>
      </c>
      <c r="F15">
        <v>1</v>
      </c>
      <c r="G15" s="6" t="s">
        <v>332</v>
      </c>
      <c r="H15" s="12" t="s">
        <v>518</v>
      </c>
      <c r="I15" s="8" t="s">
        <v>599</v>
      </c>
      <c r="J15" s="7">
        <v>1450000000</v>
      </c>
    </row>
    <row r="16" spans="1:17" x14ac:dyDescent="0.35">
      <c r="A16">
        <v>14</v>
      </c>
      <c r="B16" t="s">
        <v>558</v>
      </c>
      <c r="C16" t="s">
        <v>332</v>
      </c>
      <c r="D16">
        <v>1.1714285710000001</v>
      </c>
      <c r="E16">
        <v>0.45281565400000001</v>
      </c>
      <c r="F16">
        <v>1</v>
      </c>
      <c r="G16" s="6" t="s">
        <v>332</v>
      </c>
      <c r="H16" s="12" t="s">
        <v>518</v>
      </c>
      <c r="I16" s="8" t="s">
        <v>599</v>
      </c>
      <c r="J16" s="7">
        <v>4330000000</v>
      </c>
    </row>
    <row r="17" spans="1:10" x14ac:dyDescent="0.35">
      <c r="A17">
        <v>16</v>
      </c>
      <c r="B17" t="s">
        <v>559</v>
      </c>
      <c r="C17" t="s">
        <v>332</v>
      </c>
      <c r="D17">
        <v>1.2</v>
      </c>
      <c r="E17">
        <v>0.53136893100000004</v>
      </c>
      <c r="F17">
        <v>1</v>
      </c>
      <c r="G17" s="6" t="s">
        <v>332</v>
      </c>
      <c r="H17" s="12" t="s">
        <v>518</v>
      </c>
      <c r="I17" s="8" t="s">
        <v>599</v>
      </c>
      <c r="J17" s="7">
        <v>4710000000</v>
      </c>
    </row>
    <row r="18" spans="1:10" x14ac:dyDescent="0.35">
      <c r="A18">
        <v>17</v>
      </c>
      <c r="B18" t="s">
        <v>560</v>
      </c>
      <c r="C18" t="s">
        <v>332</v>
      </c>
      <c r="D18">
        <v>1.2</v>
      </c>
      <c r="E18">
        <v>0.58410313400000002</v>
      </c>
      <c r="F18">
        <v>1</v>
      </c>
      <c r="G18" s="6" t="s">
        <v>332</v>
      </c>
      <c r="H18" s="12" t="s">
        <v>518</v>
      </c>
      <c r="I18" s="7">
        <v>3091</v>
      </c>
      <c r="J18" s="7">
        <v>2260000000</v>
      </c>
    </row>
    <row r="19" spans="1:10" x14ac:dyDescent="0.35">
      <c r="A19">
        <v>18</v>
      </c>
      <c r="B19" t="s">
        <v>562</v>
      </c>
      <c r="C19" t="s">
        <v>332</v>
      </c>
      <c r="D19">
        <v>1.228571429</v>
      </c>
      <c r="E19">
        <v>0.54695490099999999</v>
      </c>
      <c r="F19">
        <v>1</v>
      </c>
      <c r="G19" s="6" t="s">
        <v>332</v>
      </c>
      <c r="H19" s="12" t="s">
        <v>518</v>
      </c>
      <c r="I19" s="8" t="s">
        <v>599</v>
      </c>
      <c r="J19" s="7">
        <v>146000000</v>
      </c>
    </row>
    <row r="20" spans="1:10" x14ac:dyDescent="0.35">
      <c r="A20">
        <v>19</v>
      </c>
      <c r="B20" t="s">
        <v>563</v>
      </c>
      <c r="C20" t="s">
        <v>332</v>
      </c>
      <c r="D20">
        <v>1.228571429</v>
      </c>
      <c r="E20">
        <v>0.645605702</v>
      </c>
      <c r="F20">
        <v>1</v>
      </c>
      <c r="G20" s="6" t="s">
        <v>332</v>
      </c>
      <c r="H20" s="12" t="s">
        <v>518</v>
      </c>
      <c r="I20" s="8" t="s">
        <v>599</v>
      </c>
      <c r="J20" s="7">
        <v>2970000000</v>
      </c>
    </row>
    <row r="21" spans="1:10" x14ac:dyDescent="0.35">
      <c r="A21">
        <v>20</v>
      </c>
      <c r="B21" t="s">
        <v>561</v>
      </c>
      <c r="C21" t="s">
        <v>332</v>
      </c>
      <c r="D21">
        <v>1.2571428570000001</v>
      </c>
      <c r="E21">
        <v>0.56061191099999996</v>
      </c>
      <c r="F21">
        <v>1</v>
      </c>
      <c r="G21" s="6" t="s">
        <v>332</v>
      </c>
      <c r="H21" s="12" t="s">
        <v>518</v>
      </c>
      <c r="I21" s="8" t="s">
        <v>599</v>
      </c>
      <c r="J21" s="7">
        <v>2550000000</v>
      </c>
    </row>
    <row r="22" spans="1:10" x14ac:dyDescent="0.35">
      <c r="A22">
        <v>21</v>
      </c>
      <c r="B22" t="s">
        <v>564</v>
      </c>
      <c r="C22" t="s">
        <v>332</v>
      </c>
      <c r="D22">
        <v>1.2571428570000001</v>
      </c>
      <c r="E22">
        <v>0.65721592600000001</v>
      </c>
      <c r="F22">
        <v>1</v>
      </c>
      <c r="G22" s="6" t="s">
        <v>332</v>
      </c>
      <c r="H22" s="17" t="s">
        <v>856</v>
      </c>
      <c r="I22" s="8" t="s">
        <v>599</v>
      </c>
      <c r="J22" s="10" t="s">
        <v>599</v>
      </c>
    </row>
    <row r="23" spans="1:10" x14ac:dyDescent="0.35">
      <c r="A23">
        <v>22</v>
      </c>
      <c r="B23" t="s">
        <v>565</v>
      </c>
      <c r="C23" t="s">
        <v>332</v>
      </c>
      <c r="D23">
        <v>1.2571428570000001</v>
      </c>
      <c r="E23">
        <v>0.65721592600000001</v>
      </c>
      <c r="F23">
        <v>1</v>
      </c>
      <c r="G23" s="6" t="s">
        <v>332</v>
      </c>
      <c r="H23" s="17" t="s">
        <v>856</v>
      </c>
      <c r="I23" s="8" t="s">
        <v>599</v>
      </c>
      <c r="J23" s="10" t="s">
        <v>599</v>
      </c>
    </row>
    <row r="24" spans="1:10" x14ac:dyDescent="0.35">
      <c r="A24">
        <v>23</v>
      </c>
      <c r="B24" t="s">
        <v>566</v>
      </c>
      <c r="C24" t="s">
        <v>332</v>
      </c>
      <c r="D24">
        <v>1.2571428570000001</v>
      </c>
      <c r="E24">
        <v>0.70054000800000005</v>
      </c>
      <c r="F24">
        <v>1</v>
      </c>
      <c r="G24" s="6" t="s">
        <v>332</v>
      </c>
      <c r="H24" s="13" t="s">
        <v>855</v>
      </c>
      <c r="I24" s="8" t="s">
        <v>599</v>
      </c>
      <c r="J24" s="10" t="s">
        <v>599</v>
      </c>
    </row>
    <row r="25" spans="1:10" x14ac:dyDescent="0.35">
      <c r="A25">
        <v>24</v>
      </c>
      <c r="B25" t="s">
        <v>567</v>
      </c>
      <c r="C25" t="s">
        <v>332</v>
      </c>
      <c r="D25">
        <v>1.2571428570000001</v>
      </c>
      <c r="E25">
        <v>0.91853006400000003</v>
      </c>
      <c r="F25">
        <v>1</v>
      </c>
      <c r="G25" s="6" t="s">
        <v>332</v>
      </c>
      <c r="H25" s="13" t="s">
        <v>855</v>
      </c>
      <c r="I25" s="8" t="s">
        <v>599</v>
      </c>
      <c r="J25" s="10" t="s">
        <v>599</v>
      </c>
    </row>
    <row r="26" spans="1:10" x14ac:dyDescent="0.35">
      <c r="A26">
        <v>25</v>
      </c>
      <c r="B26" t="s">
        <v>568</v>
      </c>
      <c r="C26" t="s">
        <v>332</v>
      </c>
      <c r="D26">
        <v>1.2571428570000001</v>
      </c>
      <c r="E26">
        <v>1.038745203</v>
      </c>
      <c r="F26">
        <v>1</v>
      </c>
      <c r="G26" s="6" t="s">
        <v>332</v>
      </c>
      <c r="H26" s="13" t="s">
        <v>855</v>
      </c>
      <c r="I26" s="8" t="s">
        <v>599</v>
      </c>
      <c r="J26" s="10" t="s">
        <v>599</v>
      </c>
    </row>
    <row r="27" spans="1:10" x14ac:dyDescent="0.35">
      <c r="A27">
        <v>26</v>
      </c>
      <c r="B27" t="s">
        <v>569</v>
      </c>
      <c r="C27" t="s">
        <v>332</v>
      </c>
      <c r="D27">
        <v>1.2571428570000001</v>
      </c>
      <c r="E27">
        <v>1.0666841739999999</v>
      </c>
      <c r="F27">
        <v>1</v>
      </c>
      <c r="G27" s="6" t="s">
        <v>332</v>
      </c>
      <c r="H27" s="13" t="s">
        <v>855</v>
      </c>
      <c r="I27" s="8" t="s">
        <v>599</v>
      </c>
      <c r="J27" s="10" t="s">
        <v>599</v>
      </c>
    </row>
    <row r="28" spans="1:10" x14ac:dyDescent="0.35">
      <c r="A28">
        <v>27</v>
      </c>
      <c r="B28" t="s">
        <v>789</v>
      </c>
      <c r="C28" t="s">
        <v>332</v>
      </c>
      <c r="D28">
        <v>1.2857142859999999</v>
      </c>
      <c r="E28">
        <v>0.62173517</v>
      </c>
      <c r="F28">
        <v>1</v>
      </c>
      <c r="G28" s="6" t="s">
        <v>332</v>
      </c>
      <c r="H28" s="13" t="s">
        <v>855</v>
      </c>
      <c r="I28" s="8" t="s">
        <v>599</v>
      </c>
      <c r="J28" s="10" t="s">
        <v>599</v>
      </c>
    </row>
    <row r="29" spans="1:10" x14ac:dyDescent="0.35">
      <c r="A29">
        <v>28</v>
      </c>
      <c r="B29" t="s">
        <v>790</v>
      </c>
      <c r="C29" t="s">
        <v>332</v>
      </c>
      <c r="D29">
        <v>1.3142857139999999</v>
      </c>
      <c r="E29">
        <v>0.67612340400000004</v>
      </c>
      <c r="F29">
        <v>1</v>
      </c>
      <c r="G29" s="6" t="s">
        <v>332</v>
      </c>
      <c r="H29" s="13" t="s">
        <v>855</v>
      </c>
      <c r="I29" s="8" t="s">
        <v>599</v>
      </c>
      <c r="J29" s="10" t="s">
        <v>599</v>
      </c>
    </row>
    <row r="30" spans="1:10" x14ac:dyDescent="0.35">
      <c r="A30">
        <v>29</v>
      </c>
      <c r="B30" t="s">
        <v>791</v>
      </c>
      <c r="C30" t="s">
        <v>332</v>
      </c>
      <c r="D30">
        <v>1.342857143</v>
      </c>
      <c r="E30">
        <v>0.76477052099999998</v>
      </c>
      <c r="F30">
        <v>1</v>
      </c>
      <c r="G30" s="6" t="s">
        <v>332</v>
      </c>
      <c r="H30" s="13" t="s">
        <v>855</v>
      </c>
      <c r="I30" s="8" t="s">
        <v>599</v>
      </c>
      <c r="J30" s="10" t="s">
        <v>599</v>
      </c>
    </row>
    <row r="31" spans="1:10" x14ac:dyDescent="0.35">
      <c r="A31">
        <v>30</v>
      </c>
      <c r="B31" t="s">
        <v>792</v>
      </c>
      <c r="C31" t="s">
        <v>332</v>
      </c>
      <c r="D31">
        <v>1.342857143</v>
      </c>
      <c r="E31">
        <v>1.1099246700000001</v>
      </c>
      <c r="F31">
        <v>1</v>
      </c>
      <c r="G31" s="6" t="s">
        <v>332</v>
      </c>
      <c r="H31" s="13" t="s">
        <v>855</v>
      </c>
      <c r="I31" s="8" t="s">
        <v>599</v>
      </c>
      <c r="J31" s="10" t="s">
        <v>599</v>
      </c>
    </row>
    <row r="32" spans="1:10" x14ac:dyDescent="0.35">
      <c r="A32">
        <v>31</v>
      </c>
      <c r="B32" t="s">
        <v>793</v>
      </c>
      <c r="C32" t="s">
        <v>332</v>
      </c>
      <c r="D32">
        <v>1.371428571</v>
      </c>
      <c r="E32">
        <v>0.73106345900000003</v>
      </c>
      <c r="F32">
        <v>1</v>
      </c>
      <c r="G32" s="6" t="s">
        <v>332</v>
      </c>
      <c r="H32" s="13" t="s">
        <v>855</v>
      </c>
      <c r="I32" s="8" t="s">
        <v>599</v>
      </c>
      <c r="J32" s="10" t="s">
        <v>599</v>
      </c>
    </row>
    <row r="33" spans="1:10" x14ac:dyDescent="0.35">
      <c r="A33">
        <v>32</v>
      </c>
      <c r="B33" t="s">
        <v>794</v>
      </c>
      <c r="C33" t="s">
        <v>332</v>
      </c>
      <c r="D33">
        <v>1.4</v>
      </c>
      <c r="E33">
        <v>0.69451633599999996</v>
      </c>
      <c r="F33">
        <v>1</v>
      </c>
      <c r="G33" s="6" t="s">
        <v>332</v>
      </c>
      <c r="H33" s="13" t="s">
        <v>855</v>
      </c>
      <c r="I33" s="8" t="s">
        <v>599</v>
      </c>
      <c r="J33" s="10" t="s">
        <v>599</v>
      </c>
    </row>
    <row r="34" spans="1:10" x14ac:dyDescent="0.35">
      <c r="A34">
        <v>33</v>
      </c>
      <c r="B34" t="s">
        <v>795</v>
      </c>
      <c r="C34" t="s">
        <v>332</v>
      </c>
      <c r="D34">
        <v>1.4</v>
      </c>
      <c r="E34">
        <v>1.168206267</v>
      </c>
      <c r="F34">
        <v>1</v>
      </c>
      <c r="G34" s="6" t="s">
        <v>332</v>
      </c>
      <c r="H34" s="13" t="s">
        <v>855</v>
      </c>
      <c r="I34" s="8" t="s">
        <v>599</v>
      </c>
      <c r="J34" s="10" t="s">
        <v>599</v>
      </c>
    </row>
    <row r="35" spans="1:10" x14ac:dyDescent="0.35">
      <c r="A35">
        <v>34</v>
      </c>
      <c r="B35" t="s">
        <v>796</v>
      </c>
      <c r="C35" t="s">
        <v>332</v>
      </c>
      <c r="D35">
        <v>1.457142857</v>
      </c>
      <c r="E35">
        <v>0.88593111999999996</v>
      </c>
      <c r="F35">
        <v>1</v>
      </c>
      <c r="G35" s="6" t="s">
        <v>332</v>
      </c>
      <c r="H35" s="13" t="s">
        <v>855</v>
      </c>
      <c r="I35" s="8" t="s">
        <v>599</v>
      </c>
      <c r="J35" s="10" t="s">
        <v>599</v>
      </c>
    </row>
    <row r="36" spans="1:10" x14ac:dyDescent="0.35">
      <c r="A36">
        <v>35</v>
      </c>
      <c r="B36" t="s">
        <v>797</v>
      </c>
      <c r="C36" t="s">
        <v>332</v>
      </c>
      <c r="D36">
        <v>1.457142857</v>
      </c>
      <c r="E36">
        <v>1.441870867</v>
      </c>
      <c r="F36">
        <v>1</v>
      </c>
      <c r="G36" s="6" t="s">
        <v>332</v>
      </c>
      <c r="H36" s="13" t="s">
        <v>855</v>
      </c>
      <c r="I36" s="8" t="s">
        <v>599</v>
      </c>
      <c r="J36" s="10" t="s">
        <v>599</v>
      </c>
    </row>
    <row r="37" spans="1:10" x14ac:dyDescent="0.35">
      <c r="A37">
        <v>36</v>
      </c>
      <c r="B37" t="s">
        <v>798</v>
      </c>
      <c r="C37" t="s">
        <v>570</v>
      </c>
      <c r="D37">
        <v>1.4857142860000001</v>
      </c>
      <c r="E37">
        <v>0.81786769299999995</v>
      </c>
      <c r="F37">
        <v>1</v>
      </c>
      <c r="G37" s="6" t="s">
        <v>332</v>
      </c>
      <c r="H37" s="13" t="s">
        <v>855</v>
      </c>
      <c r="I37" s="8" t="s">
        <v>599</v>
      </c>
      <c r="J37" s="10" t="s">
        <v>599</v>
      </c>
    </row>
    <row r="38" spans="1:10" x14ac:dyDescent="0.35">
      <c r="A38">
        <v>37</v>
      </c>
      <c r="B38" t="s">
        <v>799</v>
      </c>
      <c r="C38" t="s">
        <v>332</v>
      </c>
      <c r="D38">
        <v>1.5142857139999999</v>
      </c>
      <c r="E38">
        <v>0.95089520000000005</v>
      </c>
      <c r="F38">
        <v>1</v>
      </c>
      <c r="G38" s="6" t="s">
        <v>332</v>
      </c>
      <c r="H38" s="13" t="s">
        <v>855</v>
      </c>
      <c r="I38" s="8" t="s">
        <v>599</v>
      </c>
      <c r="J38" s="10" t="s">
        <v>599</v>
      </c>
    </row>
    <row r="39" spans="1:10" x14ac:dyDescent="0.35">
      <c r="A39">
        <v>38</v>
      </c>
      <c r="B39" t="s">
        <v>800</v>
      </c>
      <c r="C39" t="s">
        <v>332</v>
      </c>
      <c r="D39">
        <v>1.5142857139999999</v>
      </c>
      <c r="E39">
        <v>1.0674716849999999</v>
      </c>
      <c r="F39">
        <v>1</v>
      </c>
      <c r="G39" s="6" t="s">
        <v>332</v>
      </c>
      <c r="H39" s="13" t="s">
        <v>855</v>
      </c>
      <c r="I39" s="8" t="s">
        <v>599</v>
      </c>
      <c r="J39" s="10" t="s">
        <v>599</v>
      </c>
    </row>
    <row r="40" spans="1:10" x14ac:dyDescent="0.35">
      <c r="A40">
        <v>39</v>
      </c>
      <c r="B40" t="s">
        <v>801</v>
      </c>
      <c r="C40" t="s">
        <v>332</v>
      </c>
      <c r="D40">
        <v>1.5142857139999999</v>
      </c>
      <c r="E40">
        <v>1.2216533780000001</v>
      </c>
      <c r="F40">
        <v>1</v>
      </c>
      <c r="G40" s="6" t="s">
        <v>332</v>
      </c>
      <c r="H40" s="13" t="s">
        <v>855</v>
      </c>
      <c r="I40" s="8" t="s">
        <v>599</v>
      </c>
      <c r="J40" s="10" t="s">
        <v>599</v>
      </c>
    </row>
    <row r="41" spans="1:10" x14ac:dyDescent="0.35">
      <c r="A41">
        <v>40</v>
      </c>
      <c r="B41" t="s">
        <v>802</v>
      </c>
      <c r="C41" t="s">
        <v>332</v>
      </c>
      <c r="D41">
        <v>1.5142857139999999</v>
      </c>
      <c r="E41">
        <v>1.4627015409999999</v>
      </c>
      <c r="F41">
        <v>1</v>
      </c>
      <c r="G41" s="6" t="s">
        <v>332</v>
      </c>
      <c r="H41" s="13" t="s">
        <v>855</v>
      </c>
      <c r="I41" s="8" t="s">
        <v>599</v>
      </c>
      <c r="J41" s="10" t="s">
        <v>599</v>
      </c>
    </row>
    <row r="42" spans="1:10" x14ac:dyDescent="0.35">
      <c r="A42">
        <v>41</v>
      </c>
      <c r="B42" t="s">
        <v>803</v>
      </c>
      <c r="C42" t="s">
        <v>332</v>
      </c>
      <c r="D42">
        <v>1.542857143</v>
      </c>
      <c r="E42">
        <v>0.98048178900000005</v>
      </c>
      <c r="F42">
        <v>1</v>
      </c>
      <c r="G42" s="6" t="s">
        <v>332</v>
      </c>
      <c r="H42" s="13" t="s">
        <v>855</v>
      </c>
      <c r="I42" s="8" t="s">
        <v>599</v>
      </c>
      <c r="J42" s="10" t="s">
        <v>599</v>
      </c>
    </row>
    <row r="43" spans="1:10" x14ac:dyDescent="0.35">
      <c r="A43">
        <v>42</v>
      </c>
      <c r="B43" t="s">
        <v>804</v>
      </c>
      <c r="C43" t="s">
        <v>332</v>
      </c>
      <c r="D43">
        <v>1.542857143</v>
      </c>
      <c r="E43">
        <v>1.1717974410000001</v>
      </c>
      <c r="F43">
        <v>1</v>
      </c>
      <c r="G43" s="6" t="s">
        <v>332</v>
      </c>
      <c r="H43" s="13" t="s">
        <v>855</v>
      </c>
      <c r="I43" s="8" t="s">
        <v>599</v>
      </c>
      <c r="J43" s="10" t="s">
        <v>599</v>
      </c>
    </row>
    <row r="44" spans="1:10" x14ac:dyDescent="0.35">
      <c r="A44">
        <v>43</v>
      </c>
      <c r="B44" t="s">
        <v>805</v>
      </c>
      <c r="C44" t="s">
        <v>332</v>
      </c>
      <c r="D44">
        <v>1.571428571</v>
      </c>
      <c r="E44">
        <v>0.88403201600000003</v>
      </c>
      <c r="F44">
        <v>1</v>
      </c>
      <c r="G44" s="6" t="s">
        <v>332</v>
      </c>
      <c r="H44" s="13" t="s">
        <v>855</v>
      </c>
      <c r="I44" s="8" t="s">
        <v>599</v>
      </c>
      <c r="J44" s="10" t="s">
        <v>599</v>
      </c>
    </row>
    <row r="45" spans="1:10" x14ac:dyDescent="0.35">
      <c r="A45">
        <v>44</v>
      </c>
      <c r="B45" t="s">
        <v>806</v>
      </c>
      <c r="C45" t="s">
        <v>332</v>
      </c>
      <c r="D45">
        <v>1.628571429</v>
      </c>
      <c r="E45">
        <v>1.2387307139999999</v>
      </c>
      <c r="F45">
        <v>1</v>
      </c>
      <c r="G45" s="6" t="s">
        <v>332</v>
      </c>
      <c r="H45" s="13" t="s">
        <v>855</v>
      </c>
      <c r="I45" s="8" t="s">
        <v>599</v>
      </c>
      <c r="J45" s="10" t="s">
        <v>599</v>
      </c>
    </row>
    <row r="46" spans="1:10" x14ac:dyDescent="0.35">
      <c r="A46">
        <v>45</v>
      </c>
      <c r="B46" t="s">
        <v>807</v>
      </c>
      <c r="C46" t="s">
        <v>332</v>
      </c>
      <c r="D46">
        <v>1.657142857</v>
      </c>
      <c r="E46">
        <v>0.96840855299999995</v>
      </c>
      <c r="F46">
        <v>1</v>
      </c>
      <c r="G46" s="6" t="s">
        <v>332</v>
      </c>
      <c r="H46" s="13" t="s">
        <v>855</v>
      </c>
      <c r="I46" s="8" t="s">
        <v>599</v>
      </c>
      <c r="J46" s="10" t="s">
        <v>599</v>
      </c>
    </row>
    <row r="47" spans="1:10" x14ac:dyDescent="0.35">
      <c r="A47">
        <v>46</v>
      </c>
      <c r="B47" t="s">
        <v>808</v>
      </c>
      <c r="C47" t="s">
        <v>332</v>
      </c>
      <c r="D47">
        <v>1.657142857</v>
      </c>
      <c r="E47">
        <v>1.0273568930000001</v>
      </c>
      <c r="F47">
        <v>1</v>
      </c>
      <c r="G47" s="6" t="s">
        <v>332</v>
      </c>
      <c r="H47" s="13" t="s">
        <v>855</v>
      </c>
      <c r="I47" s="8" t="s">
        <v>599</v>
      </c>
      <c r="J47" s="10" t="s">
        <v>599</v>
      </c>
    </row>
    <row r="48" spans="1:10" x14ac:dyDescent="0.35">
      <c r="A48">
        <v>47</v>
      </c>
      <c r="B48" t="s">
        <v>809</v>
      </c>
      <c r="C48" t="s">
        <v>332</v>
      </c>
      <c r="D48">
        <v>1.7428571429999999</v>
      </c>
      <c r="E48">
        <v>0.91853006400000003</v>
      </c>
      <c r="F48">
        <v>1</v>
      </c>
      <c r="G48" s="6" t="s">
        <v>332</v>
      </c>
      <c r="H48" s="13" t="s">
        <v>855</v>
      </c>
      <c r="I48" s="8" t="s">
        <v>599</v>
      </c>
      <c r="J48" s="10" t="s">
        <v>599</v>
      </c>
    </row>
    <row r="49" spans="1:10" x14ac:dyDescent="0.35">
      <c r="A49">
        <v>48</v>
      </c>
      <c r="B49" t="s">
        <v>810</v>
      </c>
      <c r="C49" t="s">
        <v>332</v>
      </c>
      <c r="D49">
        <v>1.7428571429999999</v>
      </c>
      <c r="E49">
        <v>1.093909802</v>
      </c>
      <c r="F49">
        <v>1</v>
      </c>
      <c r="G49" s="6" t="s">
        <v>332</v>
      </c>
      <c r="H49" s="13" t="s">
        <v>855</v>
      </c>
      <c r="I49" s="8" t="s">
        <v>599</v>
      </c>
      <c r="J49" s="10" t="s">
        <v>599</v>
      </c>
    </row>
    <row r="50" spans="1:10" x14ac:dyDescent="0.35">
      <c r="A50">
        <v>49</v>
      </c>
      <c r="B50" t="s">
        <v>811</v>
      </c>
      <c r="C50" t="s">
        <v>570</v>
      </c>
      <c r="D50">
        <v>1.8571428569999999</v>
      </c>
      <c r="E50">
        <v>1.115211854</v>
      </c>
      <c r="F50">
        <v>1</v>
      </c>
      <c r="G50" s="6" t="s">
        <v>332</v>
      </c>
      <c r="H50" s="13" t="s">
        <v>855</v>
      </c>
      <c r="I50" s="8" t="s">
        <v>599</v>
      </c>
      <c r="J50" s="10" t="s">
        <v>599</v>
      </c>
    </row>
    <row r="51" spans="1:10" x14ac:dyDescent="0.35">
      <c r="A51">
        <v>50</v>
      </c>
      <c r="B51" t="s">
        <v>812</v>
      </c>
      <c r="C51" t="s">
        <v>332</v>
      </c>
      <c r="D51">
        <v>1.8571428569999999</v>
      </c>
      <c r="E51">
        <v>1.3750477459999999</v>
      </c>
      <c r="F51">
        <v>1</v>
      </c>
      <c r="G51" s="6" t="s">
        <v>332</v>
      </c>
      <c r="H51" s="13" t="s">
        <v>855</v>
      </c>
      <c r="I51" s="8" t="s">
        <v>599</v>
      </c>
      <c r="J51" s="10" t="s">
        <v>599</v>
      </c>
    </row>
    <row r="52" spans="1:10" x14ac:dyDescent="0.35">
      <c r="A52">
        <v>51</v>
      </c>
      <c r="B52" t="s">
        <v>813</v>
      </c>
      <c r="C52" t="s">
        <v>570</v>
      </c>
      <c r="D52">
        <v>1.9714285709999999</v>
      </c>
      <c r="E52">
        <v>1.224401758</v>
      </c>
      <c r="F52">
        <v>1</v>
      </c>
      <c r="G52" s="6" t="s">
        <v>332</v>
      </c>
      <c r="H52" s="13" t="s">
        <v>855</v>
      </c>
      <c r="I52" s="8" t="s">
        <v>599</v>
      </c>
      <c r="J52" s="10" t="s">
        <v>599</v>
      </c>
    </row>
    <row r="53" spans="1:10" x14ac:dyDescent="0.35">
      <c r="A53">
        <v>52</v>
      </c>
      <c r="B53" t="s">
        <v>814</v>
      </c>
      <c r="C53" t="s">
        <v>570</v>
      </c>
      <c r="D53">
        <v>2.1428571430000001</v>
      </c>
      <c r="E53">
        <v>1.4580982199999999</v>
      </c>
      <c r="F53">
        <v>1</v>
      </c>
      <c r="G53" s="6" t="s">
        <v>570</v>
      </c>
      <c r="H53" s="13" t="s">
        <v>855</v>
      </c>
      <c r="I53" s="8" t="s">
        <v>599</v>
      </c>
      <c r="J53" s="10" t="s">
        <v>599</v>
      </c>
    </row>
    <row r="54" spans="1:10" x14ac:dyDescent="0.35">
      <c r="A54">
        <v>53</v>
      </c>
      <c r="B54" t="s">
        <v>815</v>
      </c>
      <c r="C54" t="s">
        <v>570</v>
      </c>
      <c r="D54">
        <v>2.1714285709999999</v>
      </c>
      <c r="E54">
        <v>1.294461375</v>
      </c>
      <c r="F54">
        <v>2</v>
      </c>
      <c r="G54" s="6" t="s">
        <v>570</v>
      </c>
      <c r="H54" s="13" t="s">
        <v>855</v>
      </c>
      <c r="I54" s="8" t="s">
        <v>599</v>
      </c>
      <c r="J54" s="10" t="s">
        <v>599</v>
      </c>
    </row>
    <row r="55" spans="1:10" x14ac:dyDescent="0.35">
      <c r="A55">
        <v>54</v>
      </c>
      <c r="B55" t="s">
        <v>816</v>
      </c>
      <c r="C55" t="s">
        <v>332</v>
      </c>
      <c r="D55">
        <v>2.1714285709999999</v>
      </c>
      <c r="E55">
        <v>1.484938388</v>
      </c>
      <c r="F55">
        <v>2</v>
      </c>
      <c r="G55" s="6" t="s">
        <v>570</v>
      </c>
      <c r="H55" s="13" t="s">
        <v>855</v>
      </c>
      <c r="I55" s="8" t="s">
        <v>599</v>
      </c>
      <c r="J55" s="10" t="s">
        <v>599</v>
      </c>
    </row>
    <row r="56" spans="1:10" x14ac:dyDescent="0.35">
      <c r="A56">
        <v>55</v>
      </c>
      <c r="B56" t="s">
        <v>817</v>
      </c>
      <c r="C56" t="s">
        <v>332</v>
      </c>
      <c r="D56">
        <v>2.3428571429999998</v>
      </c>
      <c r="E56">
        <v>1.2820676580000001</v>
      </c>
      <c r="F56">
        <v>2</v>
      </c>
      <c r="G56" s="6" t="s">
        <v>570</v>
      </c>
      <c r="H56" s="13" t="s">
        <v>855</v>
      </c>
      <c r="I56" s="8" t="s">
        <v>599</v>
      </c>
      <c r="J56" s="10" t="s">
        <v>599</v>
      </c>
    </row>
    <row r="57" spans="1:10" x14ac:dyDescent="0.35">
      <c r="A57">
        <v>56</v>
      </c>
      <c r="B57" t="s">
        <v>818</v>
      </c>
      <c r="C57" t="s">
        <v>570</v>
      </c>
      <c r="D57">
        <v>2.371428571</v>
      </c>
      <c r="E57">
        <v>1.4159950619999999</v>
      </c>
      <c r="F57">
        <v>2</v>
      </c>
      <c r="G57" s="6" t="s">
        <v>570</v>
      </c>
      <c r="H57" s="6" t="s">
        <v>855</v>
      </c>
      <c r="I57" s="8" t="s">
        <v>599</v>
      </c>
      <c r="J57" s="10" t="s">
        <v>599</v>
      </c>
    </row>
    <row r="58" spans="1:10" x14ac:dyDescent="0.35">
      <c r="A58">
        <v>57</v>
      </c>
      <c r="B58" t="s">
        <v>819</v>
      </c>
      <c r="C58" t="s">
        <v>332</v>
      </c>
      <c r="D58">
        <v>2.4285714289999998</v>
      </c>
      <c r="E58">
        <v>1.266902529</v>
      </c>
      <c r="F58">
        <v>2</v>
      </c>
      <c r="G58" s="6" t="s">
        <v>570</v>
      </c>
      <c r="H58" s="6" t="s">
        <v>855</v>
      </c>
      <c r="I58" s="8" t="s">
        <v>599</v>
      </c>
      <c r="J58" s="10" t="s">
        <v>599</v>
      </c>
    </row>
    <row r="59" spans="1:10" x14ac:dyDescent="0.35">
      <c r="A59">
        <v>58</v>
      </c>
      <c r="B59" t="s">
        <v>820</v>
      </c>
      <c r="C59" t="s">
        <v>332</v>
      </c>
      <c r="D59">
        <v>2.7428571430000002</v>
      </c>
      <c r="E59">
        <v>1.4621269189999999</v>
      </c>
      <c r="F59">
        <v>3</v>
      </c>
      <c r="G59" s="6" t="s">
        <v>570</v>
      </c>
      <c r="H59" s="6" t="s">
        <v>855</v>
      </c>
      <c r="I59" s="8" t="s">
        <v>599</v>
      </c>
      <c r="J59" s="10" t="s">
        <v>599</v>
      </c>
    </row>
    <row r="60" spans="1:10" x14ac:dyDescent="0.35">
      <c r="A60">
        <v>59</v>
      </c>
      <c r="B60" t="s">
        <v>821</v>
      </c>
      <c r="C60" t="s">
        <v>570</v>
      </c>
      <c r="D60">
        <v>2.8857142859999998</v>
      </c>
      <c r="E60">
        <v>1.761874479</v>
      </c>
      <c r="F60">
        <v>3</v>
      </c>
      <c r="G60" s="6" t="s">
        <v>570</v>
      </c>
      <c r="H60" s="6" t="s">
        <v>855</v>
      </c>
      <c r="I60" s="8" t="s">
        <v>599</v>
      </c>
      <c r="J60" s="10" t="s">
        <v>599</v>
      </c>
    </row>
    <row r="61" spans="1:10" x14ac:dyDescent="0.35">
      <c r="A61">
        <v>60</v>
      </c>
      <c r="B61" t="s">
        <v>822</v>
      </c>
      <c r="C61" t="s">
        <v>570</v>
      </c>
      <c r="D61">
        <v>2.914285714</v>
      </c>
      <c r="E61">
        <v>1.291862053</v>
      </c>
      <c r="F61">
        <v>3</v>
      </c>
      <c r="G61" s="6" t="s">
        <v>570</v>
      </c>
      <c r="H61" s="6" t="s">
        <v>855</v>
      </c>
      <c r="I61" s="8" t="s">
        <v>599</v>
      </c>
      <c r="J61" s="10" t="s">
        <v>599</v>
      </c>
    </row>
    <row r="62" spans="1:10" x14ac:dyDescent="0.35">
      <c r="A62">
        <v>61</v>
      </c>
      <c r="B62" t="s">
        <v>823</v>
      </c>
      <c r="C62" t="s">
        <v>570</v>
      </c>
      <c r="D62">
        <v>2.9428571429999999</v>
      </c>
      <c r="E62">
        <v>1.3048068850000001</v>
      </c>
      <c r="F62">
        <v>3</v>
      </c>
      <c r="G62" s="6" t="s">
        <v>570</v>
      </c>
      <c r="H62" s="6" t="s">
        <v>855</v>
      </c>
      <c r="I62" s="8" t="s">
        <v>599</v>
      </c>
      <c r="J62" s="10" t="s">
        <v>599</v>
      </c>
    </row>
    <row r="63" spans="1:10" x14ac:dyDescent="0.35">
      <c r="A63">
        <v>62</v>
      </c>
      <c r="B63" t="s">
        <v>520</v>
      </c>
      <c r="C63" t="s">
        <v>570</v>
      </c>
      <c r="D63">
        <v>3.1142857140000002</v>
      </c>
      <c r="E63">
        <v>1.6228411650000001</v>
      </c>
      <c r="F63">
        <v>3</v>
      </c>
      <c r="G63" s="6" t="s">
        <v>570</v>
      </c>
      <c r="H63" s="17" t="s">
        <v>856</v>
      </c>
      <c r="I63" s="8" t="s">
        <v>599</v>
      </c>
      <c r="J63" s="10" t="s">
        <v>599</v>
      </c>
    </row>
    <row r="64" spans="1:10" x14ac:dyDescent="0.35">
      <c r="A64">
        <v>63</v>
      </c>
      <c r="B64" t="s">
        <v>523</v>
      </c>
      <c r="C64" t="s">
        <v>570</v>
      </c>
      <c r="D64">
        <v>3.1428571430000001</v>
      </c>
      <c r="E64">
        <v>1.536666697</v>
      </c>
      <c r="F64">
        <v>4</v>
      </c>
      <c r="G64" s="6" t="s">
        <v>570</v>
      </c>
      <c r="H64" s="12" t="s">
        <v>518</v>
      </c>
      <c r="I64" s="8" t="s">
        <v>599</v>
      </c>
      <c r="J64" s="7">
        <v>2010000000</v>
      </c>
    </row>
    <row r="65" spans="1:10" x14ac:dyDescent="0.35">
      <c r="A65">
        <v>64</v>
      </c>
      <c r="B65" t="s">
        <v>522</v>
      </c>
      <c r="C65" t="s">
        <v>570</v>
      </c>
      <c r="D65">
        <v>3.1714285709999999</v>
      </c>
      <c r="E65">
        <v>1.543215022</v>
      </c>
      <c r="F65">
        <v>4</v>
      </c>
      <c r="G65" s="6" t="s">
        <v>570</v>
      </c>
      <c r="H65" s="12" t="s">
        <v>518</v>
      </c>
      <c r="I65" s="8" t="s">
        <v>599</v>
      </c>
      <c r="J65" s="15" t="s">
        <v>858</v>
      </c>
    </row>
    <row r="66" spans="1:10" x14ac:dyDescent="0.35">
      <c r="A66">
        <v>65</v>
      </c>
      <c r="B66" t="s">
        <v>521</v>
      </c>
      <c r="C66" t="s">
        <v>570</v>
      </c>
      <c r="D66">
        <v>3.228571429</v>
      </c>
      <c r="E66">
        <v>1.2853407489999999</v>
      </c>
      <c r="F66">
        <v>4</v>
      </c>
      <c r="G66" s="6" t="s">
        <v>570</v>
      </c>
      <c r="H66" s="12" t="s">
        <v>518</v>
      </c>
      <c r="I66" s="8" t="s">
        <v>599</v>
      </c>
      <c r="J66" s="16">
        <v>253000000</v>
      </c>
    </row>
    <row r="67" spans="1:10" x14ac:dyDescent="0.35">
      <c r="A67">
        <v>66</v>
      </c>
      <c r="B67" t="s">
        <v>525</v>
      </c>
      <c r="C67" t="s">
        <v>570</v>
      </c>
      <c r="D67">
        <v>3.3142857139999999</v>
      </c>
      <c r="E67">
        <v>1.18250553</v>
      </c>
      <c r="F67">
        <v>4</v>
      </c>
      <c r="G67" s="6" t="s">
        <v>570</v>
      </c>
      <c r="H67" s="12" t="s">
        <v>518</v>
      </c>
      <c r="I67" s="8" t="s">
        <v>599</v>
      </c>
      <c r="J67" s="7">
        <v>3870000000</v>
      </c>
    </row>
    <row r="68" spans="1:10" x14ac:dyDescent="0.35">
      <c r="A68">
        <v>67</v>
      </c>
      <c r="B68" t="s">
        <v>524</v>
      </c>
      <c r="C68" t="s">
        <v>570</v>
      </c>
      <c r="D68">
        <v>3.371428571</v>
      </c>
      <c r="E68">
        <v>1.5546082219999999</v>
      </c>
      <c r="F68">
        <v>4</v>
      </c>
      <c r="G68" s="6" t="s">
        <v>570</v>
      </c>
      <c r="H68" s="12" t="s">
        <v>518</v>
      </c>
      <c r="I68" s="7">
        <v>4</v>
      </c>
      <c r="J68" s="7">
        <v>19800000</v>
      </c>
    </row>
    <row r="69" spans="1:10" x14ac:dyDescent="0.35">
      <c r="A69">
        <v>68</v>
      </c>
      <c r="B69" t="s">
        <v>526</v>
      </c>
      <c r="C69" t="s">
        <v>570</v>
      </c>
      <c r="D69">
        <v>3.4285714289999998</v>
      </c>
      <c r="E69">
        <v>1.420143205</v>
      </c>
      <c r="F69">
        <v>4</v>
      </c>
      <c r="G69" s="6" t="s">
        <v>570</v>
      </c>
      <c r="H69" s="12" t="s">
        <v>518</v>
      </c>
      <c r="I69" s="8" t="s">
        <v>599</v>
      </c>
      <c r="J69" s="7">
        <v>4610000000</v>
      </c>
    </row>
    <row r="70" spans="1:10" x14ac:dyDescent="0.35">
      <c r="A70">
        <v>69</v>
      </c>
      <c r="B70" t="s">
        <v>528</v>
      </c>
      <c r="C70" t="s">
        <v>570</v>
      </c>
      <c r="D70">
        <v>3.457142857</v>
      </c>
      <c r="E70">
        <v>1.5967403769999999</v>
      </c>
      <c r="F70">
        <v>4</v>
      </c>
      <c r="G70" s="6" t="s">
        <v>570</v>
      </c>
      <c r="H70" s="12" t="s">
        <v>518</v>
      </c>
      <c r="I70" s="8" t="s">
        <v>599</v>
      </c>
      <c r="J70" s="7">
        <v>2680000000</v>
      </c>
    </row>
    <row r="71" spans="1:10" x14ac:dyDescent="0.35">
      <c r="A71">
        <v>70</v>
      </c>
      <c r="B71" t="s">
        <v>527</v>
      </c>
      <c r="C71" t="s">
        <v>570</v>
      </c>
      <c r="D71">
        <v>3.457142857</v>
      </c>
      <c r="E71">
        <v>1.7036786690000001</v>
      </c>
      <c r="F71">
        <v>4</v>
      </c>
      <c r="G71" s="6" t="s">
        <v>570</v>
      </c>
      <c r="H71" s="12" t="s">
        <v>518</v>
      </c>
      <c r="I71" s="8" t="s">
        <v>599</v>
      </c>
      <c r="J71" s="7">
        <v>59600000</v>
      </c>
    </row>
    <row r="72" spans="1:10" x14ac:dyDescent="0.35">
      <c r="A72">
        <v>71</v>
      </c>
      <c r="B72" t="s">
        <v>529</v>
      </c>
      <c r="C72" t="s">
        <v>570</v>
      </c>
      <c r="D72">
        <v>3.6571428570000002</v>
      </c>
      <c r="E72">
        <v>1.2353341330000001</v>
      </c>
      <c r="F72">
        <v>4</v>
      </c>
      <c r="G72" s="6" t="s">
        <v>570</v>
      </c>
      <c r="H72" s="12" t="s">
        <v>518</v>
      </c>
      <c r="I72" s="8" t="s">
        <v>599</v>
      </c>
      <c r="J72" s="7">
        <v>1570000000</v>
      </c>
    </row>
    <row r="73" spans="1:10" x14ac:dyDescent="0.35">
      <c r="A73">
        <v>72</v>
      </c>
      <c r="B73" t="s">
        <v>530</v>
      </c>
      <c r="C73" t="s">
        <v>570</v>
      </c>
      <c r="D73">
        <v>3.6571428570000002</v>
      </c>
      <c r="E73">
        <v>1.2820676580000001</v>
      </c>
      <c r="F73">
        <v>4</v>
      </c>
      <c r="G73" s="6" t="s">
        <v>570</v>
      </c>
      <c r="H73" s="12" t="s">
        <v>518</v>
      </c>
      <c r="I73" s="8" t="s">
        <v>599</v>
      </c>
      <c r="J73" s="7">
        <v>109000000</v>
      </c>
    </row>
    <row r="74" spans="1:10" x14ac:dyDescent="0.35">
      <c r="A74">
        <v>73</v>
      </c>
      <c r="B74" t="s">
        <v>531</v>
      </c>
      <c r="C74" t="s">
        <v>570</v>
      </c>
      <c r="D74">
        <v>3.8</v>
      </c>
      <c r="E74">
        <v>1.9372509330000001</v>
      </c>
      <c r="F74">
        <v>4</v>
      </c>
      <c r="G74" s="6" t="s">
        <v>570</v>
      </c>
      <c r="H74" s="12" t="s">
        <v>518</v>
      </c>
      <c r="I74" s="8" t="s">
        <v>599</v>
      </c>
      <c r="J74" s="7">
        <v>49600000</v>
      </c>
    </row>
    <row r="75" spans="1:10" x14ac:dyDescent="0.35">
      <c r="A75">
        <v>74</v>
      </c>
      <c r="B75" t="s">
        <v>532</v>
      </c>
      <c r="C75" t="s">
        <v>570</v>
      </c>
      <c r="D75">
        <v>3.8285714290000001</v>
      </c>
      <c r="E75">
        <v>1.5993696239999999</v>
      </c>
      <c r="F75">
        <v>4</v>
      </c>
      <c r="G75" s="6" t="s">
        <v>570</v>
      </c>
      <c r="H75" s="12" t="s">
        <v>518</v>
      </c>
      <c r="I75" s="8" t="s">
        <v>599</v>
      </c>
      <c r="J75" s="7">
        <v>2290000000</v>
      </c>
    </row>
    <row r="76" spans="1:10" x14ac:dyDescent="0.35">
      <c r="A76">
        <v>75</v>
      </c>
      <c r="B76" t="s">
        <v>533</v>
      </c>
      <c r="C76" t="s">
        <v>570</v>
      </c>
      <c r="D76">
        <v>3.9714285710000001</v>
      </c>
      <c r="E76">
        <v>1.3169866290000001</v>
      </c>
      <c r="F76">
        <v>4</v>
      </c>
      <c r="G76" s="6" t="s">
        <v>570</v>
      </c>
      <c r="H76" s="12" t="s">
        <v>518</v>
      </c>
      <c r="I76" s="7">
        <v>163</v>
      </c>
      <c r="J76" s="7">
        <v>2680000000</v>
      </c>
    </row>
    <row r="77" spans="1:10" x14ac:dyDescent="0.35">
      <c r="A77">
        <v>76</v>
      </c>
      <c r="B77" t="s">
        <v>535</v>
      </c>
      <c r="C77" t="s">
        <v>570</v>
      </c>
      <c r="D77">
        <v>4.0571428569999997</v>
      </c>
      <c r="E77">
        <v>2.0138178130000002</v>
      </c>
      <c r="F77">
        <v>4</v>
      </c>
      <c r="G77" s="6" t="s">
        <v>570</v>
      </c>
      <c r="H77" s="12" t="s">
        <v>518</v>
      </c>
      <c r="I77" s="8" t="s">
        <v>599</v>
      </c>
      <c r="J77" s="15" t="s">
        <v>857</v>
      </c>
    </row>
    <row r="78" spans="1:10" x14ac:dyDescent="0.35">
      <c r="A78">
        <v>77</v>
      </c>
      <c r="B78" t="s">
        <v>534</v>
      </c>
      <c r="C78" t="s">
        <v>570</v>
      </c>
      <c r="D78">
        <v>4.1142857140000002</v>
      </c>
      <c r="E78">
        <v>1.0224373579999999</v>
      </c>
      <c r="F78">
        <v>4</v>
      </c>
      <c r="G78" s="6" t="s">
        <v>570</v>
      </c>
      <c r="H78" s="12" t="s">
        <v>518</v>
      </c>
      <c r="I78" s="8" t="s">
        <v>599</v>
      </c>
      <c r="J78" s="7">
        <v>2900000000</v>
      </c>
    </row>
    <row r="79" spans="1:10" x14ac:dyDescent="0.35">
      <c r="A79">
        <v>78</v>
      </c>
      <c r="B79" t="s">
        <v>536</v>
      </c>
      <c r="C79" t="s">
        <v>570</v>
      </c>
      <c r="D79">
        <v>4.2285714289999996</v>
      </c>
      <c r="E79">
        <v>1.6818357319999999</v>
      </c>
      <c r="F79">
        <v>4</v>
      </c>
      <c r="G79" s="6" t="s">
        <v>570</v>
      </c>
      <c r="H79" s="12" t="s">
        <v>518</v>
      </c>
      <c r="I79" s="8" t="s">
        <v>599</v>
      </c>
      <c r="J79" s="7">
        <v>753000000</v>
      </c>
    </row>
    <row r="80" spans="1:10" x14ac:dyDescent="0.35">
      <c r="A80">
        <v>79</v>
      </c>
      <c r="B80" t="s">
        <v>537</v>
      </c>
      <c r="C80" t="s">
        <v>331</v>
      </c>
      <c r="D80">
        <v>4.7142857139999998</v>
      </c>
      <c r="E80">
        <v>1.600945099</v>
      </c>
      <c r="F80">
        <v>4</v>
      </c>
      <c r="G80" s="6" t="s">
        <v>570</v>
      </c>
      <c r="H80" s="12" t="s">
        <v>518</v>
      </c>
      <c r="I80" s="8" t="s">
        <v>599</v>
      </c>
      <c r="J80" s="7">
        <v>60300000</v>
      </c>
    </row>
    <row r="81" spans="1:10" x14ac:dyDescent="0.35">
      <c r="A81">
        <v>80</v>
      </c>
      <c r="B81" t="s">
        <v>538</v>
      </c>
      <c r="C81" t="s">
        <v>570</v>
      </c>
      <c r="D81">
        <v>4.7428571430000002</v>
      </c>
      <c r="E81">
        <v>1.038745203</v>
      </c>
      <c r="F81">
        <v>4</v>
      </c>
      <c r="G81" s="6" t="s">
        <v>570</v>
      </c>
      <c r="H81" s="12" t="s">
        <v>518</v>
      </c>
      <c r="I81" s="8" t="s">
        <v>599</v>
      </c>
      <c r="J81" s="7">
        <v>5070000000</v>
      </c>
    </row>
    <row r="82" spans="1:10" x14ac:dyDescent="0.35">
      <c r="A82">
        <v>81</v>
      </c>
      <c r="B82" t="s">
        <v>539</v>
      </c>
      <c r="C82" t="s">
        <v>570</v>
      </c>
      <c r="D82">
        <v>4.7428571430000002</v>
      </c>
      <c r="E82">
        <v>1.421326165</v>
      </c>
      <c r="F82">
        <v>4</v>
      </c>
      <c r="G82" s="6" t="s">
        <v>570</v>
      </c>
      <c r="H82" s="12" t="s">
        <v>518</v>
      </c>
      <c r="I82" s="8" t="s">
        <v>599</v>
      </c>
      <c r="J82" s="7">
        <v>1940000000</v>
      </c>
    </row>
    <row r="83" spans="1:10" x14ac:dyDescent="0.35">
      <c r="A83">
        <v>82</v>
      </c>
      <c r="B83" t="s">
        <v>540</v>
      </c>
      <c r="C83" t="s">
        <v>570</v>
      </c>
      <c r="D83">
        <v>4.7428571430000002</v>
      </c>
      <c r="E83">
        <v>1.66879416</v>
      </c>
      <c r="F83">
        <v>4</v>
      </c>
      <c r="G83" s="6" t="s">
        <v>570</v>
      </c>
      <c r="H83" s="12" t="s">
        <v>518</v>
      </c>
      <c r="I83" s="7">
        <v>51</v>
      </c>
      <c r="J83" s="7">
        <v>118000000</v>
      </c>
    </row>
    <row r="84" spans="1:10" x14ac:dyDescent="0.35">
      <c r="A84">
        <v>83</v>
      </c>
      <c r="B84" t="s">
        <v>541</v>
      </c>
      <c r="C84" t="s">
        <v>570</v>
      </c>
      <c r="D84">
        <v>4.8</v>
      </c>
      <c r="E84">
        <v>1.9220087530000001</v>
      </c>
      <c r="F84">
        <v>5</v>
      </c>
      <c r="G84" s="6" t="s">
        <v>570</v>
      </c>
      <c r="H84" s="17" t="s">
        <v>856</v>
      </c>
      <c r="I84" s="8" t="s">
        <v>599</v>
      </c>
      <c r="J84" s="10" t="s">
        <v>599</v>
      </c>
    </row>
    <row r="85" spans="1:10" x14ac:dyDescent="0.35">
      <c r="A85">
        <v>84</v>
      </c>
      <c r="B85" t="s">
        <v>542</v>
      </c>
      <c r="C85" t="s">
        <v>570</v>
      </c>
      <c r="D85">
        <v>4.914285714</v>
      </c>
      <c r="E85">
        <v>1.2688908670000001</v>
      </c>
      <c r="F85">
        <v>5</v>
      </c>
      <c r="G85" s="6" t="s">
        <v>570</v>
      </c>
      <c r="H85" s="6" t="s">
        <v>855</v>
      </c>
      <c r="I85" s="8" t="s">
        <v>599</v>
      </c>
      <c r="J85" s="10" t="s">
        <v>599</v>
      </c>
    </row>
    <row r="86" spans="1:10" x14ac:dyDescent="0.35">
      <c r="A86">
        <v>85</v>
      </c>
      <c r="B86" t="s">
        <v>824</v>
      </c>
      <c r="C86" t="s">
        <v>570</v>
      </c>
      <c r="D86">
        <v>4.9428571430000003</v>
      </c>
      <c r="E86">
        <v>1.9695155740000001</v>
      </c>
      <c r="F86">
        <v>5</v>
      </c>
      <c r="G86" s="6" t="s">
        <v>570</v>
      </c>
      <c r="H86" s="6" t="s">
        <v>855</v>
      </c>
      <c r="I86" s="8" t="s">
        <v>599</v>
      </c>
      <c r="J86" s="10" t="s">
        <v>599</v>
      </c>
    </row>
    <row r="87" spans="1:10" x14ac:dyDescent="0.35">
      <c r="A87">
        <v>86</v>
      </c>
      <c r="B87" t="s">
        <v>543</v>
      </c>
      <c r="C87" t="s">
        <v>570</v>
      </c>
      <c r="D87">
        <v>4.9714285709999997</v>
      </c>
      <c r="E87">
        <v>1.9171933269999999</v>
      </c>
      <c r="F87">
        <v>5</v>
      </c>
      <c r="G87" s="6" t="s">
        <v>570</v>
      </c>
      <c r="H87" s="6" t="s">
        <v>855</v>
      </c>
      <c r="I87" s="8" t="s">
        <v>599</v>
      </c>
      <c r="J87" s="10" t="s">
        <v>599</v>
      </c>
    </row>
    <row r="88" spans="1:10" x14ac:dyDescent="0.35">
      <c r="A88">
        <v>87</v>
      </c>
      <c r="B88" t="s">
        <v>825</v>
      </c>
      <c r="C88" t="s">
        <v>570</v>
      </c>
      <c r="D88">
        <v>5.2</v>
      </c>
      <c r="E88">
        <v>1.549193338</v>
      </c>
      <c r="F88">
        <v>5</v>
      </c>
      <c r="G88" s="6" t="s">
        <v>570</v>
      </c>
      <c r="H88" s="6" t="s">
        <v>855</v>
      </c>
      <c r="I88" s="8" t="s">
        <v>599</v>
      </c>
      <c r="J88" s="10" t="s">
        <v>599</v>
      </c>
    </row>
    <row r="89" spans="1:10" x14ac:dyDescent="0.35">
      <c r="A89">
        <v>88</v>
      </c>
      <c r="B89" t="s">
        <v>826</v>
      </c>
      <c r="C89" t="s">
        <v>570</v>
      </c>
      <c r="D89">
        <v>5.3142857140000004</v>
      </c>
      <c r="E89">
        <v>1.567527626</v>
      </c>
      <c r="F89">
        <v>6</v>
      </c>
      <c r="G89" s="6" t="s">
        <v>570</v>
      </c>
      <c r="H89" s="6" t="s">
        <v>855</v>
      </c>
      <c r="I89" s="8" t="s">
        <v>599</v>
      </c>
      <c r="J89" s="10" t="s">
        <v>599</v>
      </c>
    </row>
    <row r="90" spans="1:10" x14ac:dyDescent="0.35">
      <c r="A90">
        <v>89</v>
      </c>
      <c r="B90" t="s">
        <v>827</v>
      </c>
      <c r="C90" t="s">
        <v>570</v>
      </c>
      <c r="D90">
        <v>5.628571429</v>
      </c>
      <c r="E90">
        <v>1.4366160050000001</v>
      </c>
      <c r="F90">
        <v>6</v>
      </c>
      <c r="G90" s="6" t="s">
        <v>570</v>
      </c>
      <c r="H90" s="6" t="s">
        <v>855</v>
      </c>
      <c r="I90" s="8" t="s">
        <v>599</v>
      </c>
      <c r="J90" s="10" t="s">
        <v>599</v>
      </c>
    </row>
    <row r="91" spans="1:10" x14ac:dyDescent="0.35">
      <c r="A91">
        <v>90</v>
      </c>
      <c r="B91" t="s">
        <v>828</v>
      </c>
      <c r="C91" t="s">
        <v>331</v>
      </c>
      <c r="D91">
        <v>5.7428571430000002</v>
      </c>
      <c r="E91">
        <v>1.379319038</v>
      </c>
      <c r="F91">
        <v>6</v>
      </c>
      <c r="G91" s="6" t="s">
        <v>570</v>
      </c>
      <c r="H91" s="13" t="s">
        <v>855</v>
      </c>
      <c r="I91" s="8" t="s">
        <v>599</v>
      </c>
      <c r="J91" s="10" t="s">
        <v>599</v>
      </c>
    </row>
    <row r="92" spans="1:10" x14ac:dyDescent="0.35">
      <c r="A92">
        <v>91</v>
      </c>
      <c r="B92" t="s">
        <v>829</v>
      </c>
      <c r="C92" t="s">
        <v>570</v>
      </c>
      <c r="D92">
        <v>5.914285714</v>
      </c>
      <c r="E92">
        <v>1.4424535590000001</v>
      </c>
      <c r="F92">
        <v>7</v>
      </c>
      <c r="G92" s="6" t="s">
        <v>570</v>
      </c>
      <c r="H92" s="13" t="s">
        <v>855</v>
      </c>
      <c r="I92" s="8" t="s">
        <v>599</v>
      </c>
      <c r="J92" s="10" t="s">
        <v>599</v>
      </c>
    </row>
    <row r="93" spans="1:10" x14ac:dyDescent="0.35">
      <c r="A93">
        <v>92</v>
      </c>
      <c r="B93" t="s">
        <v>830</v>
      </c>
      <c r="C93" t="s">
        <v>570</v>
      </c>
      <c r="D93">
        <v>5.9428571430000003</v>
      </c>
      <c r="E93">
        <v>1.3491360450000001</v>
      </c>
      <c r="F93">
        <v>6</v>
      </c>
      <c r="G93" s="6" t="s">
        <v>570</v>
      </c>
      <c r="H93" s="13" t="s">
        <v>855</v>
      </c>
      <c r="I93" s="8" t="s">
        <v>599</v>
      </c>
      <c r="J93" s="10" t="s">
        <v>599</v>
      </c>
    </row>
    <row r="94" spans="1:10" x14ac:dyDescent="0.35">
      <c r="A94">
        <v>93</v>
      </c>
      <c r="B94" t="s">
        <v>831</v>
      </c>
      <c r="C94" t="s">
        <v>570</v>
      </c>
      <c r="D94">
        <v>6</v>
      </c>
      <c r="E94">
        <v>1.3719886809999999</v>
      </c>
      <c r="F94">
        <v>7</v>
      </c>
      <c r="G94" s="6" t="s">
        <v>331</v>
      </c>
      <c r="H94" s="13" t="s">
        <v>855</v>
      </c>
      <c r="I94" s="8" t="s">
        <v>599</v>
      </c>
      <c r="J94" s="10" t="s">
        <v>599</v>
      </c>
    </row>
    <row r="95" spans="1:10" x14ac:dyDescent="0.35">
      <c r="A95">
        <v>94</v>
      </c>
      <c r="B95" t="s">
        <v>832</v>
      </c>
      <c r="C95" t="s">
        <v>331</v>
      </c>
      <c r="D95">
        <v>6.1714285709999999</v>
      </c>
      <c r="E95">
        <v>0.98475778700000005</v>
      </c>
      <c r="F95">
        <v>6</v>
      </c>
      <c r="G95" s="6" t="s">
        <v>331</v>
      </c>
      <c r="H95" s="13" t="s">
        <v>855</v>
      </c>
      <c r="I95" s="8" t="s">
        <v>599</v>
      </c>
      <c r="J95" s="10" t="s">
        <v>599</v>
      </c>
    </row>
    <row r="96" spans="1:10" x14ac:dyDescent="0.35">
      <c r="A96">
        <v>95</v>
      </c>
      <c r="B96" t="s">
        <v>833</v>
      </c>
      <c r="C96" t="s">
        <v>331</v>
      </c>
      <c r="D96">
        <v>6.1714285709999999</v>
      </c>
      <c r="E96">
        <v>1.5621575249999999</v>
      </c>
      <c r="F96">
        <v>7</v>
      </c>
      <c r="G96" s="6" t="s">
        <v>331</v>
      </c>
      <c r="H96" s="13" t="s">
        <v>855</v>
      </c>
      <c r="I96" s="8" t="s">
        <v>599</v>
      </c>
      <c r="J96" s="10" t="s">
        <v>599</v>
      </c>
    </row>
    <row r="97" spans="1:10" x14ac:dyDescent="0.35">
      <c r="A97">
        <v>96</v>
      </c>
      <c r="B97" t="s">
        <v>834</v>
      </c>
      <c r="C97" t="s">
        <v>331</v>
      </c>
      <c r="D97">
        <v>6.2285714289999996</v>
      </c>
      <c r="E97">
        <v>1.1137037910000001</v>
      </c>
      <c r="F97">
        <v>7</v>
      </c>
      <c r="G97" s="6" t="s">
        <v>331</v>
      </c>
      <c r="H97" s="13" t="s">
        <v>855</v>
      </c>
      <c r="I97" s="8" t="s">
        <v>599</v>
      </c>
      <c r="J97" s="10" t="s">
        <v>599</v>
      </c>
    </row>
    <row r="98" spans="1:10" x14ac:dyDescent="0.35">
      <c r="A98">
        <v>97</v>
      </c>
      <c r="B98" t="s">
        <v>835</v>
      </c>
      <c r="C98" t="s">
        <v>331</v>
      </c>
      <c r="D98">
        <v>6.2857142860000002</v>
      </c>
      <c r="E98">
        <v>1.0166678149999999</v>
      </c>
      <c r="F98">
        <v>7</v>
      </c>
      <c r="G98" s="6" t="s">
        <v>331</v>
      </c>
      <c r="H98" s="13" t="s">
        <v>855</v>
      </c>
      <c r="I98" s="8" t="s">
        <v>599</v>
      </c>
      <c r="J98" s="10" t="s">
        <v>599</v>
      </c>
    </row>
    <row r="99" spans="1:10" x14ac:dyDescent="0.35">
      <c r="A99">
        <v>98</v>
      </c>
      <c r="B99" t="s">
        <v>836</v>
      </c>
      <c r="C99" t="s">
        <v>331</v>
      </c>
      <c r="D99">
        <v>6.3428571429999998</v>
      </c>
      <c r="E99">
        <v>1.186761712</v>
      </c>
      <c r="F99">
        <v>7</v>
      </c>
      <c r="G99" s="6" t="s">
        <v>331</v>
      </c>
      <c r="H99" s="13" t="s">
        <v>855</v>
      </c>
      <c r="I99" s="8" t="s">
        <v>599</v>
      </c>
      <c r="J99" s="10" t="s">
        <v>599</v>
      </c>
    </row>
    <row r="100" spans="1:10" x14ac:dyDescent="0.35">
      <c r="A100">
        <v>99</v>
      </c>
      <c r="B100" t="s">
        <v>837</v>
      </c>
      <c r="C100" t="s">
        <v>331</v>
      </c>
      <c r="D100">
        <v>6.371428571</v>
      </c>
      <c r="E100">
        <v>1.3080230770000001</v>
      </c>
      <c r="F100">
        <v>7</v>
      </c>
      <c r="G100" s="6" t="s">
        <v>331</v>
      </c>
      <c r="H100" s="13" t="s">
        <v>855</v>
      </c>
      <c r="I100" s="8" t="s">
        <v>599</v>
      </c>
      <c r="J100" s="10" t="s">
        <v>599</v>
      </c>
    </row>
    <row r="101" spans="1:10" x14ac:dyDescent="0.35">
      <c r="A101">
        <v>100</v>
      </c>
      <c r="B101" t="s">
        <v>838</v>
      </c>
      <c r="C101" t="s">
        <v>331</v>
      </c>
      <c r="D101">
        <v>6.4285714289999998</v>
      </c>
      <c r="E101">
        <v>0.94824029899999995</v>
      </c>
      <c r="F101">
        <v>7</v>
      </c>
      <c r="G101" s="6" t="s">
        <v>331</v>
      </c>
      <c r="H101" s="13" t="s">
        <v>855</v>
      </c>
      <c r="I101" s="8" t="s">
        <v>599</v>
      </c>
      <c r="J101" s="10" t="s">
        <v>599</v>
      </c>
    </row>
    <row r="102" spans="1:10" x14ac:dyDescent="0.35">
      <c r="A102">
        <v>101</v>
      </c>
      <c r="B102" t="s">
        <v>839</v>
      </c>
      <c r="C102" t="s">
        <v>570</v>
      </c>
      <c r="D102">
        <v>6.542857143</v>
      </c>
      <c r="E102">
        <v>0.78000215500000003</v>
      </c>
      <c r="F102">
        <v>7</v>
      </c>
      <c r="G102" s="6" t="s">
        <v>331</v>
      </c>
      <c r="H102" s="13" t="s">
        <v>855</v>
      </c>
      <c r="I102" s="8" t="s">
        <v>599</v>
      </c>
      <c r="J102" s="10" t="s">
        <v>599</v>
      </c>
    </row>
    <row r="103" spans="1:10" x14ac:dyDescent="0.35">
      <c r="A103">
        <v>102</v>
      </c>
      <c r="B103" t="s">
        <v>840</v>
      </c>
      <c r="C103" t="s">
        <v>570</v>
      </c>
      <c r="D103">
        <v>6.542857143</v>
      </c>
      <c r="E103">
        <v>0.78000215500000003</v>
      </c>
      <c r="F103">
        <v>7</v>
      </c>
      <c r="G103" s="6" t="s">
        <v>331</v>
      </c>
      <c r="H103" s="13" t="s">
        <v>855</v>
      </c>
      <c r="I103" s="8" t="s">
        <v>599</v>
      </c>
      <c r="J103" s="10" t="s">
        <v>599</v>
      </c>
    </row>
    <row r="104" spans="1:10" x14ac:dyDescent="0.35">
      <c r="A104">
        <v>103</v>
      </c>
      <c r="B104" t="s">
        <v>841</v>
      </c>
      <c r="C104" t="s">
        <v>331</v>
      </c>
      <c r="D104">
        <v>6.542857143</v>
      </c>
      <c r="E104">
        <v>0.81683957500000004</v>
      </c>
      <c r="F104">
        <v>7</v>
      </c>
      <c r="G104" s="6" t="s">
        <v>331</v>
      </c>
      <c r="H104" s="13" t="s">
        <v>855</v>
      </c>
      <c r="I104" s="8" t="s">
        <v>599</v>
      </c>
      <c r="J104" s="10" t="s">
        <v>599</v>
      </c>
    </row>
    <row r="105" spans="1:10" x14ac:dyDescent="0.35">
      <c r="A105">
        <v>104</v>
      </c>
      <c r="B105" t="s">
        <v>842</v>
      </c>
      <c r="C105" t="s">
        <v>331</v>
      </c>
      <c r="D105">
        <v>6.542857143</v>
      </c>
      <c r="E105">
        <v>0.85208592299999997</v>
      </c>
      <c r="F105">
        <v>7</v>
      </c>
      <c r="G105" s="6" t="s">
        <v>331</v>
      </c>
      <c r="H105" s="13" t="s">
        <v>855</v>
      </c>
      <c r="I105" s="8" t="s">
        <v>599</v>
      </c>
      <c r="J105" s="10" t="s">
        <v>599</v>
      </c>
    </row>
    <row r="106" spans="1:10" x14ac:dyDescent="0.35">
      <c r="A106">
        <v>105</v>
      </c>
      <c r="B106" t="s">
        <v>843</v>
      </c>
      <c r="C106" t="s">
        <v>331</v>
      </c>
      <c r="D106">
        <v>6.5714285710000002</v>
      </c>
      <c r="E106">
        <v>0.73906595600000002</v>
      </c>
      <c r="F106">
        <v>7</v>
      </c>
      <c r="G106" s="6" t="s">
        <v>331</v>
      </c>
      <c r="H106" s="13" t="s">
        <v>855</v>
      </c>
      <c r="I106" s="8" t="s">
        <v>599</v>
      </c>
      <c r="J106" s="10" t="s">
        <v>599</v>
      </c>
    </row>
    <row r="107" spans="1:10" x14ac:dyDescent="0.35">
      <c r="A107">
        <v>106</v>
      </c>
      <c r="B107" t="s">
        <v>844</v>
      </c>
      <c r="C107" t="s">
        <v>331</v>
      </c>
      <c r="D107">
        <v>6.5714285710000002</v>
      </c>
      <c r="E107">
        <v>1.1449560560000001</v>
      </c>
      <c r="F107">
        <v>7</v>
      </c>
      <c r="G107" s="6" t="s">
        <v>331</v>
      </c>
      <c r="H107" s="13" t="s">
        <v>855</v>
      </c>
      <c r="I107" s="8" t="s">
        <v>599</v>
      </c>
      <c r="J107" s="10" t="s">
        <v>599</v>
      </c>
    </row>
    <row r="108" spans="1:10" x14ac:dyDescent="0.35">
      <c r="A108">
        <v>107</v>
      </c>
      <c r="B108" t="s">
        <v>845</v>
      </c>
      <c r="C108" t="s">
        <v>331</v>
      </c>
      <c r="D108">
        <v>6.6</v>
      </c>
      <c r="E108">
        <v>1.1167178799999999</v>
      </c>
      <c r="F108">
        <v>7</v>
      </c>
      <c r="G108" s="6" t="s">
        <v>331</v>
      </c>
      <c r="H108" s="13" t="s">
        <v>855</v>
      </c>
      <c r="I108" s="8" t="s">
        <v>599</v>
      </c>
      <c r="J108" s="10" t="s">
        <v>599</v>
      </c>
    </row>
    <row r="109" spans="1:10" x14ac:dyDescent="0.35">
      <c r="A109">
        <v>108</v>
      </c>
      <c r="B109" t="s">
        <v>846</v>
      </c>
      <c r="C109" t="s">
        <v>331</v>
      </c>
      <c r="D109">
        <v>6.628571429</v>
      </c>
      <c r="E109">
        <v>0.77024496799999997</v>
      </c>
      <c r="F109">
        <v>7</v>
      </c>
      <c r="G109" s="6" t="s">
        <v>331</v>
      </c>
      <c r="H109" s="13" t="s">
        <v>855</v>
      </c>
      <c r="I109" s="8" t="s">
        <v>599</v>
      </c>
      <c r="J109" s="10" t="s">
        <v>599</v>
      </c>
    </row>
    <row r="110" spans="1:10" x14ac:dyDescent="0.35">
      <c r="A110">
        <v>109</v>
      </c>
      <c r="B110" t="s">
        <v>847</v>
      </c>
      <c r="C110" t="s">
        <v>331</v>
      </c>
      <c r="D110">
        <v>6.6571428570000002</v>
      </c>
      <c r="E110">
        <v>0.80230759600000001</v>
      </c>
      <c r="F110">
        <v>7</v>
      </c>
      <c r="G110" s="6" t="s">
        <v>331</v>
      </c>
      <c r="H110" s="13" t="s">
        <v>855</v>
      </c>
      <c r="I110" s="8" t="s">
        <v>599</v>
      </c>
      <c r="J110" s="10" t="s">
        <v>599</v>
      </c>
    </row>
    <row r="111" spans="1:10" x14ac:dyDescent="0.35">
      <c r="A111">
        <v>110</v>
      </c>
      <c r="B111" t="s">
        <v>848</v>
      </c>
      <c r="C111" t="s">
        <v>331</v>
      </c>
      <c r="D111">
        <v>6.6571428570000002</v>
      </c>
      <c r="E111">
        <v>0.96840855299999995</v>
      </c>
      <c r="F111">
        <v>7</v>
      </c>
      <c r="G111" s="6" t="s">
        <v>331</v>
      </c>
      <c r="H111" s="13" t="s">
        <v>855</v>
      </c>
      <c r="I111" s="8" t="s">
        <v>599</v>
      </c>
      <c r="J111" s="10" t="s">
        <v>599</v>
      </c>
    </row>
    <row r="112" spans="1:10" x14ac:dyDescent="0.35">
      <c r="A112">
        <v>111</v>
      </c>
      <c r="B112" t="s">
        <v>849</v>
      </c>
      <c r="C112" t="s">
        <v>331</v>
      </c>
      <c r="D112">
        <v>6.6571428570000002</v>
      </c>
      <c r="E112">
        <v>1.0831016769999999</v>
      </c>
      <c r="F112">
        <v>7</v>
      </c>
      <c r="G112" s="6" t="s">
        <v>331</v>
      </c>
      <c r="H112" s="13" t="s">
        <v>855</v>
      </c>
      <c r="I112" s="8" t="s">
        <v>599</v>
      </c>
      <c r="J112" s="10" t="s">
        <v>599</v>
      </c>
    </row>
    <row r="113" spans="1:10" x14ac:dyDescent="0.35">
      <c r="A113">
        <v>112</v>
      </c>
      <c r="B113" t="s">
        <v>850</v>
      </c>
      <c r="C113" t="s">
        <v>331</v>
      </c>
      <c r="D113">
        <v>6.6857142859999996</v>
      </c>
      <c r="E113">
        <v>0.58266267999999999</v>
      </c>
      <c r="F113">
        <v>7</v>
      </c>
      <c r="G113" s="6" t="s">
        <v>331</v>
      </c>
      <c r="H113" s="13" t="s">
        <v>855</v>
      </c>
      <c r="I113" s="8" t="s">
        <v>599</v>
      </c>
      <c r="J113" s="10" t="s">
        <v>599</v>
      </c>
    </row>
    <row r="114" spans="1:10" x14ac:dyDescent="0.35">
      <c r="A114">
        <v>113</v>
      </c>
      <c r="B114" t="s">
        <v>851</v>
      </c>
      <c r="C114" t="s">
        <v>331</v>
      </c>
      <c r="D114">
        <v>6.6857142859999996</v>
      </c>
      <c r="E114">
        <v>0.67612340400000004</v>
      </c>
      <c r="F114">
        <v>7</v>
      </c>
      <c r="G114" s="6" t="s">
        <v>331</v>
      </c>
      <c r="H114" s="13" t="s">
        <v>855</v>
      </c>
      <c r="I114" s="8" t="s">
        <v>599</v>
      </c>
      <c r="J114" s="10" t="s">
        <v>599</v>
      </c>
    </row>
    <row r="115" spans="1:10" x14ac:dyDescent="0.35">
      <c r="A115">
        <v>114</v>
      </c>
      <c r="B115" t="s">
        <v>852</v>
      </c>
      <c r="C115" t="s">
        <v>331</v>
      </c>
      <c r="D115">
        <v>6.6857142859999996</v>
      </c>
      <c r="E115">
        <v>1.078436465</v>
      </c>
      <c r="F115">
        <v>7</v>
      </c>
      <c r="G115" s="6" t="s">
        <v>331</v>
      </c>
      <c r="H115" s="13" t="s">
        <v>855</v>
      </c>
      <c r="I115" s="8" t="s">
        <v>599</v>
      </c>
      <c r="J115" s="10" t="s">
        <v>599</v>
      </c>
    </row>
    <row r="116" spans="1:10" x14ac:dyDescent="0.35">
      <c r="A116">
        <v>115</v>
      </c>
      <c r="B116" t="s">
        <v>853</v>
      </c>
      <c r="C116" t="s">
        <v>331</v>
      </c>
      <c r="D116">
        <v>6.6857142859999996</v>
      </c>
      <c r="E116">
        <v>1.078436465</v>
      </c>
      <c r="F116">
        <v>7</v>
      </c>
      <c r="G116" s="6" t="s">
        <v>331</v>
      </c>
      <c r="H116" s="13" t="s">
        <v>855</v>
      </c>
      <c r="I116" s="8" t="s">
        <v>599</v>
      </c>
      <c r="J116" s="10" t="s">
        <v>599</v>
      </c>
    </row>
    <row r="117" spans="1:10" x14ac:dyDescent="0.35">
      <c r="A117">
        <v>116</v>
      </c>
      <c r="B117" t="s">
        <v>854</v>
      </c>
      <c r="C117" t="s">
        <v>331</v>
      </c>
      <c r="D117">
        <v>6.7142857139999998</v>
      </c>
      <c r="E117">
        <v>0.57247802800000003</v>
      </c>
      <c r="F117">
        <v>7</v>
      </c>
      <c r="G117" s="6" t="s">
        <v>331</v>
      </c>
      <c r="H117" s="13" t="s">
        <v>855</v>
      </c>
      <c r="I117" s="8" t="s">
        <v>599</v>
      </c>
      <c r="J117" s="10" t="s">
        <v>599</v>
      </c>
    </row>
    <row r="118" spans="1:10" x14ac:dyDescent="0.35">
      <c r="A118">
        <v>117</v>
      </c>
      <c r="B118" t="s">
        <v>595</v>
      </c>
      <c r="C118" t="s">
        <v>331</v>
      </c>
      <c r="D118">
        <v>6.7428571430000002</v>
      </c>
      <c r="E118">
        <v>0.56061191099999996</v>
      </c>
      <c r="F118">
        <v>7</v>
      </c>
      <c r="G118" s="6" t="s">
        <v>331</v>
      </c>
      <c r="H118" s="13" t="s">
        <v>855</v>
      </c>
      <c r="I118" s="8" t="s">
        <v>599</v>
      </c>
      <c r="J118" s="10" t="s">
        <v>599</v>
      </c>
    </row>
    <row r="119" spans="1:10" x14ac:dyDescent="0.35">
      <c r="A119">
        <v>118</v>
      </c>
      <c r="B119" t="s">
        <v>596</v>
      </c>
      <c r="C119" t="s">
        <v>331</v>
      </c>
      <c r="D119">
        <v>6.7428571430000002</v>
      </c>
      <c r="E119">
        <v>0.61082668900000003</v>
      </c>
      <c r="F119">
        <v>7</v>
      </c>
      <c r="G119" s="6" t="s">
        <v>331</v>
      </c>
      <c r="H119" s="13" t="s">
        <v>855</v>
      </c>
      <c r="I119" s="8" t="s">
        <v>599</v>
      </c>
      <c r="J119" s="10" t="s">
        <v>599</v>
      </c>
    </row>
    <row r="120" spans="1:10" x14ac:dyDescent="0.35">
      <c r="A120">
        <v>119</v>
      </c>
      <c r="B120" t="s">
        <v>597</v>
      </c>
      <c r="C120" t="s">
        <v>331</v>
      </c>
      <c r="D120">
        <v>6.7428571430000002</v>
      </c>
      <c r="E120">
        <v>0.88593111999999996</v>
      </c>
      <c r="F120">
        <v>7</v>
      </c>
      <c r="G120" s="6" t="s">
        <v>331</v>
      </c>
      <c r="H120" s="13" t="s">
        <v>855</v>
      </c>
      <c r="I120" s="8" t="s">
        <v>599</v>
      </c>
      <c r="J120" s="10" t="s">
        <v>599</v>
      </c>
    </row>
    <row r="121" spans="1:10" x14ac:dyDescent="0.35">
      <c r="A121">
        <v>120</v>
      </c>
      <c r="B121" t="s">
        <v>593</v>
      </c>
      <c r="C121" t="s">
        <v>331</v>
      </c>
      <c r="D121">
        <v>6.7714285710000004</v>
      </c>
      <c r="E121">
        <v>0.645605702</v>
      </c>
      <c r="F121">
        <v>7</v>
      </c>
      <c r="G121" s="6" t="s">
        <v>331</v>
      </c>
      <c r="H121" s="13" t="s">
        <v>855</v>
      </c>
      <c r="I121" s="8" t="s">
        <v>599</v>
      </c>
      <c r="J121" s="10" t="s">
        <v>599</v>
      </c>
    </row>
    <row r="122" spans="1:10" x14ac:dyDescent="0.35">
      <c r="A122">
        <v>121</v>
      </c>
      <c r="B122" t="s">
        <v>594</v>
      </c>
      <c r="C122" t="s">
        <v>331</v>
      </c>
      <c r="D122">
        <v>6.7714285710000004</v>
      </c>
      <c r="E122">
        <v>1.031438581</v>
      </c>
      <c r="F122">
        <v>7</v>
      </c>
      <c r="G122" s="6" t="s">
        <v>331</v>
      </c>
      <c r="H122" s="13" t="s">
        <v>855</v>
      </c>
      <c r="I122" s="8" t="s">
        <v>599</v>
      </c>
      <c r="J122" s="10" t="s">
        <v>599</v>
      </c>
    </row>
    <row r="123" spans="1:10" x14ac:dyDescent="0.35">
      <c r="A123">
        <v>122</v>
      </c>
      <c r="B123" t="s">
        <v>590</v>
      </c>
      <c r="C123" t="s">
        <v>331</v>
      </c>
      <c r="D123">
        <v>6.8</v>
      </c>
      <c r="E123">
        <v>0.47278897199999997</v>
      </c>
      <c r="F123">
        <v>7</v>
      </c>
      <c r="G123" s="6" t="s">
        <v>331</v>
      </c>
      <c r="H123" s="17" t="s">
        <v>856</v>
      </c>
      <c r="I123" s="8" t="s">
        <v>599</v>
      </c>
      <c r="J123" s="10" t="s">
        <v>599</v>
      </c>
    </row>
    <row r="124" spans="1:10" x14ac:dyDescent="0.35">
      <c r="A124">
        <v>123</v>
      </c>
      <c r="B124" t="s">
        <v>592</v>
      </c>
      <c r="C124" t="s">
        <v>331</v>
      </c>
      <c r="D124">
        <v>6.8</v>
      </c>
      <c r="E124">
        <v>0.58410313400000002</v>
      </c>
      <c r="F124">
        <v>7</v>
      </c>
      <c r="G124" s="6" t="s">
        <v>331</v>
      </c>
      <c r="H124" s="17" t="s">
        <v>856</v>
      </c>
      <c r="I124" s="8" t="s">
        <v>599</v>
      </c>
      <c r="J124" s="10" t="s">
        <v>599</v>
      </c>
    </row>
    <row r="125" spans="1:10" x14ac:dyDescent="0.35">
      <c r="A125">
        <v>124</v>
      </c>
      <c r="B125" t="s">
        <v>583</v>
      </c>
      <c r="C125" t="s">
        <v>331</v>
      </c>
      <c r="D125">
        <v>6.8285714290000001</v>
      </c>
      <c r="E125">
        <v>0.38238526</v>
      </c>
      <c r="F125">
        <v>7</v>
      </c>
      <c r="G125" s="6" t="s">
        <v>331</v>
      </c>
      <c r="H125" s="12" t="s">
        <v>518</v>
      </c>
      <c r="I125" s="7">
        <v>58</v>
      </c>
      <c r="J125" s="7">
        <v>1310000000</v>
      </c>
    </row>
    <row r="126" spans="1:10" x14ac:dyDescent="0.35">
      <c r="A126">
        <v>125</v>
      </c>
      <c r="B126" t="s">
        <v>587</v>
      </c>
      <c r="C126" t="s">
        <v>331</v>
      </c>
      <c r="D126">
        <v>6.8285714290000001</v>
      </c>
      <c r="E126">
        <v>0.38238526</v>
      </c>
      <c r="F126">
        <v>7</v>
      </c>
      <c r="G126" s="6" t="s">
        <v>331</v>
      </c>
      <c r="H126" s="12" t="s">
        <v>518</v>
      </c>
      <c r="I126" s="8" t="s">
        <v>599</v>
      </c>
      <c r="J126" s="7">
        <v>4810000000</v>
      </c>
    </row>
    <row r="127" spans="1:10" x14ac:dyDescent="0.35">
      <c r="A127">
        <v>126</v>
      </c>
      <c r="B127" t="s">
        <v>588</v>
      </c>
      <c r="C127" t="s">
        <v>331</v>
      </c>
      <c r="D127">
        <v>6.8285714290000001</v>
      </c>
      <c r="E127">
        <v>0.45281565400000001</v>
      </c>
      <c r="F127">
        <v>7</v>
      </c>
      <c r="G127" s="6" t="s">
        <v>331</v>
      </c>
      <c r="H127" s="12" t="s">
        <v>518</v>
      </c>
      <c r="I127" s="8" t="s">
        <v>599</v>
      </c>
      <c r="J127" s="7">
        <v>1800000000</v>
      </c>
    </row>
    <row r="128" spans="1:10" x14ac:dyDescent="0.35">
      <c r="A128">
        <v>127</v>
      </c>
      <c r="B128" t="s">
        <v>585</v>
      </c>
      <c r="C128" t="s">
        <v>331</v>
      </c>
      <c r="D128">
        <v>6.8285714290000001</v>
      </c>
      <c r="E128">
        <v>0.45281565400000001</v>
      </c>
      <c r="F128">
        <v>7</v>
      </c>
      <c r="G128" s="6" t="s">
        <v>331</v>
      </c>
      <c r="H128" s="12" t="s">
        <v>518</v>
      </c>
      <c r="I128" s="8" t="s">
        <v>599</v>
      </c>
      <c r="J128" s="7">
        <v>2090000000</v>
      </c>
    </row>
    <row r="129" spans="1:10" x14ac:dyDescent="0.35">
      <c r="A129">
        <v>128</v>
      </c>
      <c r="B129" t="s">
        <v>589</v>
      </c>
      <c r="C129" t="s">
        <v>331</v>
      </c>
      <c r="D129">
        <v>6.8285714290000001</v>
      </c>
      <c r="E129">
        <v>0.45281565400000001</v>
      </c>
      <c r="F129">
        <v>7</v>
      </c>
      <c r="G129" s="6" t="s">
        <v>331</v>
      </c>
      <c r="H129" s="12" t="s">
        <v>518</v>
      </c>
      <c r="I129" s="8" t="s">
        <v>599</v>
      </c>
      <c r="J129" s="7">
        <v>4040000000</v>
      </c>
    </row>
    <row r="130" spans="1:10" x14ac:dyDescent="0.35">
      <c r="A130">
        <v>129</v>
      </c>
      <c r="B130" t="s">
        <v>591</v>
      </c>
      <c r="C130" t="s">
        <v>331</v>
      </c>
      <c r="D130">
        <v>6.8285714290000001</v>
      </c>
      <c r="E130">
        <v>0.51367844600000001</v>
      </c>
      <c r="F130">
        <v>7</v>
      </c>
      <c r="G130" s="6" t="s">
        <v>331</v>
      </c>
      <c r="H130" s="12" t="s">
        <v>518</v>
      </c>
      <c r="J130" s="15">
        <v>36900000</v>
      </c>
    </row>
    <row r="131" spans="1:10" x14ac:dyDescent="0.35">
      <c r="A131">
        <v>130</v>
      </c>
      <c r="B131" t="s">
        <v>584</v>
      </c>
      <c r="C131" t="s">
        <v>331</v>
      </c>
      <c r="D131">
        <v>6.8571428570000004</v>
      </c>
      <c r="E131">
        <v>0.35503580099999998</v>
      </c>
      <c r="F131">
        <v>7</v>
      </c>
      <c r="G131" s="6" t="s">
        <v>331</v>
      </c>
      <c r="H131" s="12" t="s">
        <v>518</v>
      </c>
      <c r="I131" s="8" t="s">
        <v>599</v>
      </c>
      <c r="J131" s="7">
        <v>1940000000</v>
      </c>
    </row>
    <row r="132" spans="1:10" x14ac:dyDescent="0.35">
      <c r="A132">
        <v>131</v>
      </c>
      <c r="B132" t="s">
        <v>581</v>
      </c>
      <c r="C132" t="s">
        <v>331</v>
      </c>
      <c r="D132">
        <v>6.8571428570000004</v>
      </c>
      <c r="E132">
        <v>0.35503580099999998</v>
      </c>
      <c r="F132">
        <v>7</v>
      </c>
      <c r="G132" s="6" t="s">
        <v>331</v>
      </c>
      <c r="H132" s="12" t="s">
        <v>518</v>
      </c>
      <c r="I132" s="8" t="s">
        <v>599</v>
      </c>
      <c r="J132" s="7">
        <v>2320000000</v>
      </c>
    </row>
    <row r="133" spans="1:10" x14ac:dyDescent="0.35">
      <c r="A133">
        <v>132</v>
      </c>
      <c r="B133" t="s">
        <v>575</v>
      </c>
      <c r="C133" t="s">
        <v>331</v>
      </c>
      <c r="D133">
        <v>6.8571428570000004</v>
      </c>
      <c r="E133">
        <v>0.42996970800000001</v>
      </c>
      <c r="F133">
        <v>7</v>
      </c>
      <c r="G133" s="6" t="s">
        <v>331</v>
      </c>
      <c r="H133" s="12" t="s">
        <v>518</v>
      </c>
      <c r="I133" s="7">
        <v>153</v>
      </c>
      <c r="J133" s="7">
        <v>2590000000</v>
      </c>
    </row>
    <row r="134" spans="1:10" x14ac:dyDescent="0.35">
      <c r="A134">
        <v>133</v>
      </c>
      <c r="B134" t="s">
        <v>586</v>
      </c>
      <c r="C134" t="s">
        <v>331</v>
      </c>
      <c r="D134">
        <v>6.8571428570000004</v>
      </c>
      <c r="E134">
        <v>0.42996970800000001</v>
      </c>
      <c r="F134">
        <v>7</v>
      </c>
      <c r="G134" s="6" t="s">
        <v>331</v>
      </c>
      <c r="H134" s="12" t="s">
        <v>518</v>
      </c>
      <c r="I134" s="8" t="s">
        <v>599</v>
      </c>
      <c r="J134" s="7">
        <v>2400000000</v>
      </c>
    </row>
    <row r="135" spans="1:10" x14ac:dyDescent="0.35">
      <c r="A135">
        <v>134</v>
      </c>
      <c r="B135" t="s">
        <v>576</v>
      </c>
      <c r="C135" t="s">
        <v>331</v>
      </c>
      <c r="D135">
        <v>6.8857142859999998</v>
      </c>
      <c r="E135">
        <v>0.322802851</v>
      </c>
      <c r="F135">
        <v>7</v>
      </c>
      <c r="G135" s="6" t="s">
        <v>331</v>
      </c>
      <c r="H135" s="12" t="s">
        <v>518</v>
      </c>
      <c r="I135" s="8" t="s">
        <v>599</v>
      </c>
      <c r="J135" s="7">
        <v>2250000000</v>
      </c>
    </row>
    <row r="136" spans="1:10" x14ac:dyDescent="0.35">
      <c r="A136">
        <v>135</v>
      </c>
      <c r="B136" t="s">
        <v>580</v>
      </c>
      <c r="C136" t="s">
        <v>331</v>
      </c>
      <c r="D136">
        <v>6.8857142859999998</v>
      </c>
      <c r="E136">
        <v>0.322802851</v>
      </c>
      <c r="F136">
        <v>7</v>
      </c>
      <c r="G136" s="6" t="s">
        <v>331</v>
      </c>
      <c r="H136" s="12" t="s">
        <v>518</v>
      </c>
      <c r="I136" s="8" t="s">
        <v>599</v>
      </c>
      <c r="J136" s="7">
        <v>48000000</v>
      </c>
    </row>
    <row r="137" spans="1:10" x14ac:dyDescent="0.35">
      <c r="A137">
        <v>136</v>
      </c>
      <c r="B137" t="s">
        <v>582</v>
      </c>
      <c r="C137" t="s">
        <v>331</v>
      </c>
      <c r="D137">
        <v>6.8857142859999998</v>
      </c>
      <c r="E137">
        <v>0.322802851</v>
      </c>
      <c r="F137">
        <v>7</v>
      </c>
      <c r="G137" s="6" t="s">
        <v>331</v>
      </c>
      <c r="H137" s="12" t="s">
        <v>518</v>
      </c>
      <c r="I137" s="8" t="s">
        <v>599</v>
      </c>
      <c r="J137" s="7">
        <v>3100000000</v>
      </c>
    </row>
    <row r="138" spans="1:10" x14ac:dyDescent="0.35">
      <c r="A138">
        <v>137</v>
      </c>
      <c r="B138" t="s">
        <v>579</v>
      </c>
      <c r="C138" t="s">
        <v>331</v>
      </c>
      <c r="D138">
        <v>6.8857142859999998</v>
      </c>
      <c r="E138">
        <v>0.40376380499999998</v>
      </c>
      <c r="F138">
        <v>7</v>
      </c>
      <c r="G138" s="6" t="s">
        <v>331</v>
      </c>
      <c r="H138" s="12" t="s">
        <v>518</v>
      </c>
      <c r="I138" s="8" t="s">
        <v>599</v>
      </c>
      <c r="J138" s="7">
        <v>4220000000</v>
      </c>
    </row>
    <row r="139" spans="1:10" x14ac:dyDescent="0.35">
      <c r="A139">
        <v>138</v>
      </c>
      <c r="B139" t="s">
        <v>571</v>
      </c>
      <c r="C139" t="s">
        <v>331</v>
      </c>
      <c r="D139">
        <v>6.914285714</v>
      </c>
      <c r="E139">
        <v>0.28402864100000003</v>
      </c>
      <c r="F139">
        <v>7</v>
      </c>
      <c r="G139" s="6" t="s">
        <v>331</v>
      </c>
      <c r="H139" s="12" t="s">
        <v>518</v>
      </c>
      <c r="I139" s="7">
        <v>3187</v>
      </c>
      <c r="J139" s="7">
        <v>4380000000</v>
      </c>
    </row>
    <row r="140" spans="1:10" x14ac:dyDescent="0.35">
      <c r="A140">
        <v>139</v>
      </c>
      <c r="B140" t="s">
        <v>572</v>
      </c>
      <c r="C140" t="s">
        <v>331</v>
      </c>
      <c r="D140">
        <v>6.914285714</v>
      </c>
      <c r="E140">
        <v>0.28402864100000003</v>
      </c>
      <c r="F140">
        <v>7</v>
      </c>
      <c r="G140" s="6" t="s">
        <v>331</v>
      </c>
      <c r="H140" s="12" t="s">
        <v>518</v>
      </c>
      <c r="I140" s="7">
        <v>451</v>
      </c>
      <c r="J140" s="7">
        <v>3310000000</v>
      </c>
    </row>
    <row r="141" spans="1:10" x14ac:dyDescent="0.35">
      <c r="A141">
        <v>140</v>
      </c>
      <c r="B141" t="s">
        <v>577</v>
      </c>
      <c r="C141" t="s">
        <v>331</v>
      </c>
      <c r="D141">
        <v>6.914285714</v>
      </c>
      <c r="E141">
        <v>0.28402864100000003</v>
      </c>
      <c r="F141">
        <v>7</v>
      </c>
      <c r="G141" s="6" t="s">
        <v>331</v>
      </c>
      <c r="H141" s="12" t="s">
        <v>518</v>
      </c>
      <c r="I141" s="8" t="s">
        <v>599</v>
      </c>
      <c r="J141" s="7">
        <v>17000000</v>
      </c>
    </row>
    <row r="142" spans="1:10" x14ac:dyDescent="0.35">
      <c r="A142">
        <v>141</v>
      </c>
      <c r="B142" t="s">
        <v>578</v>
      </c>
      <c r="C142" t="s">
        <v>331</v>
      </c>
      <c r="D142">
        <v>6.914285714</v>
      </c>
      <c r="E142">
        <v>0.28402864100000003</v>
      </c>
      <c r="F142">
        <v>7</v>
      </c>
      <c r="G142" s="6" t="s">
        <v>331</v>
      </c>
      <c r="H142" s="12" t="s">
        <v>518</v>
      </c>
      <c r="I142" s="8" t="s">
        <v>599</v>
      </c>
      <c r="J142" s="7">
        <v>2230000000</v>
      </c>
    </row>
    <row r="143" spans="1:10" x14ac:dyDescent="0.35">
      <c r="A143">
        <v>142</v>
      </c>
      <c r="B143" t="s">
        <v>573</v>
      </c>
      <c r="C143" t="s">
        <v>331</v>
      </c>
      <c r="D143">
        <v>6.9428571430000003</v>
      </c>
      <c r="E143">
        <v>0.23550410799999999</v>
      </c>
      <c r="F143">
        <v>7</v>
      </c>
      <c r="G143" s="6" t="s">
        <v>331</v>
      </c>
      <c r="H143" s="12" t="s">
        <v>518</v>
      </c>
      <c r="I143" s="8" t="s">
        <v>599</v>
      </c>
      <c r="J143" s="7">
        <v>1470000000</v>
      </c>
    </row>
    <row r="144" spans="1:10" x14ac:dyDescent="0.35">
      <c r="A144">
        <v>143</v>
      </c>
      <c r="B144" t="s">
        <v>574</v>
      </c>
      <c r="C144" t="s">
        <v>331</v>
      </c>
      <c r="D144">
        <v>6.9428571430000003</v>
      </c>
      <c r="E144">
        <v>0.23550410799999999</v>
      </c>
      <c r="F144">
        <v>7</v>
      </c>
      <c r="G144" s="6" t="s">
        <v>331</v>
      </c>
      <c r="H144" s="12" t="s">
        <v>518</v>
      </c>
      <c r="I144" s="8" t="s">
        <v>599</v>
      </c>
      <c r="J144" s="7">
        <v>124000000</v>
      </c>
    </row>
  </sheetData>
  <autoFilter ref="A1:I62" xr:uid="{5E318780-72D5-4FAF-902E-76C0D5076147}"/>
  <sortState xmlns:xlrd2="http://schemas.microsoft.com/office/spreadsheetml/2017/richdata2" ref="A2:J62">
    <sortCondition ref="D2:D62"/>
  </sortState>
  <conditionalFormatting sqref="H1:I1">
    <cfRule type="containsText" dxfId="12" priority="1" operator="containsText" text="xx">
      <formula>NOT(ISERROR(SEARCH("xx",H1)))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36C4-6C22-44CF-BEFD-82DC1D602CBA}">
  <dimension ref="A1:V78"/>
  <sheetViews>
    <sheetView zoomScale="60" workbookViewId="0">
      <selection activeCell="H70" sqref="H70"/>
    </sheetView>
  </sheetViews>
  <sheetFormatPr baseColWidth="10" defaultRowHeight="14.5" x14ac:dyDescent="0.35"/>
  <sheetData>
    <row r="1" spans="1:22" x14ac:dyDescent="0.35">
      <c r="A1" s="6" t="s">
        <v>601</v>
      </c>
      <c r="B1" s="6" t="s">
        <v>506</v>
      </c>
      <c r="C1" t="s">
        <v>896</v>
      </c>
      <c r="D1" s="6" t="s">
        <v>897</v>
      </c>
      <c r="E1" s="6" t="s">
        <v>898</v>
      </c>
      <c r="F1" t="s">
        <v>899</v>
      </c>
      <c r="G1" s="6" t="s">
        <v>900</v>
      </c>
      <c r="H1" s="6" t="s">
        <v>507</v>
      </c>
      <c r="I1" s="6" t="s">
        <v>600</v>
      </c>
      <c r="J1" s="6" t="s">
        <v>505</v>
      </c>
      <c r="K1" s="6" t="s">
        <v>602</v>
      </c>
      <c r="L1" s="6" t="s">
        <v>901</v>
      </c>
      <c r="M1" s="6" t="s">
        <v>902</v>
      </c>
      <c r="N1" t="s">
        <v>903</v>
      </c>
      <c r="O1" s="6" t="s">
        <v>904</v>
      </c>
      <c r="P1" s="6" t="s">
        <v>905</v>
      </c>
      <c r="Q1" t="s">
        <v>906</v>
      </c>
      <c r="R1" s="6" t="s">
        <v>907</v>
      </c>
      <c r="S1" s="6" t="s">
        <v>908</v>
      </c>
      <c r="T1" s="6" t="s">
        <v>909</v>
      </c>
      <c r="U1" s="6" t="s">
        <v>910</v>
      </c>
      <c r="V1" t="s">
        <v>911</v>
      </c>
    </row>
    <row r="2" spans="1:22" x14ac:dyDescent="0.35">
      <c r="A2">
        <v>1</v>
      </c>
      <c r="B2" t="s">
        <v>544</v>
      </c>
      <c r="C2" t="s">
        <v>332</v>
      </c>
      <c r="D2">
        <v>1.0571428570000001</v>
      </c>
      <c r="E2">
        <v>0.33806170200000002</v>
      </c>
      <c r="F2">
        <v>1</v>
      </c>
      <c r="G2" s="6" t="s">
        <v>332</v>
      </c>
      <c r="H2" s="12" t="s">
        <v>518</v>
      </c>
      <c r="I2" s="8" t="s">
        <v>599</v>
      </c>
      <c r="J2" s="7">
        <v>1470000000</v>
      </c>
      <c r="K2" s="7" t="s">
        <v>599</v>
      </c>
      <c r="L2">
        <v>33</v>
      </c>
      <c r="M2" t="s">
        <v>795</v>
      </c>
      <c r="N2" t="s">
        <v>332</v>
      </c>
      <c r="O2">
        <v>1.4</v>
      </c>
      <c r="P2">
        <v>1.168206267</v>
      </c>
      <c r="Q2">
        <v>1</v>
      </c>
      <c r="R2" s="6" t="s">
        <v>332</v>
      </c>
      <c r="S2" s="13" t="s">
        <v>855</v>
      </c>
      <c r="T2" s="8" t="s">
        <v>599</v>
      </c>
      <c r="U2" s="10" t="s">
        <v>599</v>
      </c>
      <c r="V2" s="7" t="s">
        <v>599</v>
      </c>
    </row>
    <row r="3" spans="1:22" x14ac:dyDescent="0.35">
      <c r="A3">
        <v>2</v>
      </c>
      <c r="B3" t="s">
        <v>545</v>
      </c>
      <c r="C3" t="s">
        <v>332</v>
      </c>
      <c r="D3">
        <v>1.085714286</v>
      </c>
      <c r="E3">
        <v>0.37349136300000002</v>
      </c>
      <c r="F3">
        <v>1</v>
      </c>
      <c r="G3" s="6" t="s">
        <v>332</v>
      </c>
      <c r="H3" s="12" t="s">
        <v>518</v>
      </c>
      <c r="I3" s="8" t="s">
        <v>599</v>
      </c>
      <c r="J3" s="7">
        <v>1970000000</v>
      </c>
      <c r="K3" s="7" t="s">
        <v>599</v>
      </c>
      <c r="L3">
        <v>34</v>
      </c>
      <c r="M3" t="s">
        <v>796</v>
      </c>
      <c r="N3" t="s">
        <v>332</v>
      </c>
      <c r="O3">
        <v>1.457142857</v>
      </c>
      <c r="P3">
        <v>0.88593111999999996</v>
      </c>
      <c r="Q3">
        <v>1</v>
      </c>
      <c r="R3" s="6" t="s">
        <v>332</v>
      </c>
      <c r="S3" s="13" t="s">
        <v>855</v>
      </c>
      <c r="T3" s="8" t="s">
        <v>599</v>
      </c>
      <c r="U3" s="10" t="s">
        <v>599</v>
      </c>
      <c r="V3" s="7" t="s">
        <v>599</v>
      </c>
    </row>
    <row r="4" spans="1:22" x14ac:dyDescent="0.35">
      <c r="A4">
        <v>3</v>
      </c>
      <c r="B4" t="s">
        <v>546</v>
      </c>
      <c r="C4" t="s">
        <v>332</v>
      </c>
      <c r="D4">
        <v>1.085714286</v>
      </c>
      <c r="E4">
        <v>0.37349136300000002</v>
      </c>
      <c r="F4">
        <v>1</v>
      </c>
      <c r="G4" s="6" t="s">
        <v>332</v>
      </c>
      <c r="H4" s="12" t="s">
        <v>518</v>
      </c>
      <c r="I4" s="8" t="s">
        <v>599</v>
      </c>
      <c r="J4" s="7">
        <v>1810000000</v>
      </c>
      <c r="K4" s="7" t="s">
        <v>599</v>
      </c>
      <c r="L4">
        <v>35</v>
      </c>
      <c r="M4" t="s">
        <v>797</v>
      </c>
      <c r="N4" t="s">
        <v>332</v>
      </c>
      <c r="O4">
        <v>1.457142857</v>
      </c>
      <c r="P4">
        <v>1.441870867</v>
      </c>
      <c r="Q4">
        <v>1</v>
      </c>
      <c r="R4" s="6" t="s">
        <v>332</v>
      </c>
      <c r="S4" s="13" t="s">
        <v>855</v>
      </c>
      <c r="T4" s="8" t="s">
        <v>599</v>
      </c>
      <c r="U4" s="10" t="s">
        <v>599</v>
      </c>
      <c r="V4" s="7" t="s">
        <v>599</v>
      </c>
    </row>
    <row r="5" spans="1:22" x14ac:dyDescent="0.35">
      <c r="A5">
        <v>4</v>
      </c>
      <c r="B5" t="s">
        <v>547</v>
      </c>
      <c r="C5" t="s">
        <v>332</v>
      </c>
      <c r="D5">
        <v>1.114285714</v>
      </c>
      <c r="E5">
        <v>0.322802851</v>
      </c>
      <c r="F5">
        <v>1</v>
      </c>
      <c r="G5" s="6" t="s">
        <v>332</v>
      </c>
      <c r="H5" s="12" t="s">
        <v>518</v>
      </c>
      <c r="I5" s="8" t="s">
        <v>599</v>
      </c>
      <c r="J5" s="7">
        <v>317000000</v>
      </c>
      <c r="K5" s="7" t="s">
        <v>599</v>
      </c>
      <c r="L5">
        <v>36</v>
      </c>
      <c r="M5" t="s">
        <v>798</v>
      </c>
      <c r="N5" t="s">
        <v>570</v>
      </c>
      <c r="O5">
        <v>1.4857142860000001</v>
      </c>
      <c r="P5">
        <v>0.81786769299999995</v>
      </c>
      <c r="Q5">
        <v>1</v>
      </c>
      <c r="R5" s="6" t="s">
        <v>332</v>
      </c>
      <c r="S5" s="13" t="s">
        <v>855</v>
      </c>
      <c r="T5" s="8" t="s">
        <v>599</v>
      </c>
      <c r="U5" s="10" t="s">
        <v>599</v>
      </c>
      <c r="V5" s="7" t="s">
        <v>599</v>
      </c>
    </row>
    <row r="6" spans="1:22" x14ac:dyDescent="0.35">
      <c r="A6">
        <v>5</v>
      </c>
      <c r="B6" t="s">
        <v>548</v>
      </c>
      <c r="C6" t="s">
        <v>332</v>
      </c>
      <c r="D6">
        <v>1.114285714</v>
      </c>
      <c r="E6">
        <v>0.322802851</v>
      </c>
      <c r="F6">
        <v>1</v>
      </c>
      <c r="G6" s="6" t="s">
        <v>332</v>
      </c>
      <c r="H6" s="12" t="s">
        <v>518</v>
      </c>
      <c r="I6" s="8" t="s">
        <v>599</v>
      </c>
      <c r="J6" s="7">
        <v>4230000000</v>
      </c>
      <c r="K6" s="7" t="s">
        <v>599</v>
      </c>
      <c r="L6">
        <v>37</v>
      </c>
      <c r="M6" t="s">
        <v>799</v>
      </c>
      <c r="N6" t="s">
        <v>332</v>
      </c>
      <c r="O6">
        <v>1.5142857139999999</v>
      </c>
      <c r="P6">
        <v>0.95089520000000005</v>
      </c>
      <c r="Q6">
        <v>1</v>
      </c>
      <c r="R6" s="6" t="s">
        <v>332</v>
      </c>
      <c r="S6" s="13" t="s">
        <v>855</v>
      </c>
      <c r="T6" s="8" t="s">
        <v>599</v>
      </c>
      <c r="U6" s="10" t="s">
        <v>599</v>
      </c>
      <c r="V6" s="7" t="s">
        <v>599</v>
      </c>
    </row>
    <row r="7" spans="1:22" x14ac:dyDescent="0.35">
      <c r="A7">
        <v>6</v>
      </c>
      <c r="B7" t="s">
        <v>549</v>
      </c>
      <c r="C7" t="s">
        <v>332</v>
      </c>
      <c r="D7">
        <v>1.114285714</v>
      </c>
      <c r="E7">
        <v>0.322802851</v>
      </c>
      <c r="F7">
        <v>1</v>
      </c>
      <c r="G7" s="6" t="s">
        <v>332</v>
      </c>
      <c r="H7" s="12" t="s">
        <v>518</v>
      </c>
      <c r="I7" s="8" t="s">
        <v>599</v>
      </c>
      <c r="J7" s="7">
        <v>4920000000</v>
      </c>
      <c r="K7" s="7" t="s">
        <v>599</v>
      </c>
      <c r="L7">
        <v>38</v>
      </c>
      <c r="M7" t="s">
        <v>800</v>
      </c>
      <c r="N7" t="s">
        <v>332</v>
      </c>
      <c r="O7">
        <v>1.5142857139999999</v>
      </c>
      <c r="P7">
        <v>1.0674716849999999</v>
      </c>
      <c r="Q7">
        <v>1</v>
      </c>
      <c r="R7" s="6" t="s">
        <v>332</v>
      </c>
      <c r="S7" s="13" t="s">
        <v>855</v>
      </c>
      <c r="T7" s="8" t="s">
        <v>599</v>
      </c>
      <c r="U7" s="10" t="s">
        <v>599</v>
      </c>
      <c r="V7" s="7" t="s">
        <v>599</v>
      </c>
    </row>
    <row r="8" spans="1:22" x14ac:dyDescent="0.35">
      <c r="A8">
        <v>7</v>
      </c>
      <c r="B8" t="s">
        <v>550</v>
      </c>
      <c r="C8" t="s">
        <v>332</v>
      </c>
      <c r="D8">
        <v>1.114285714</v>
      </c>
      <c r="E8">
        <v>0.40376380499999998</v>
      </c>
      <c r="F8">
        <v>1</v>
      </c>
      <c r="G8" s="6" t="s">
        <v>332</v>
      </c>
      <c r="H8" s="12" t="s">
        <v>518</v>
      </c>
      <c r="I8" s="8" t="s">
        <v>599</v>
      </c>
      <c r="J8" s="7">
        <v>176000000</v>
      </c>
      <c r="K8" s="7" t="s">
        <v>599</v>
      </c>
      <c r="L8">
        <v>39</v>
      </c>
      <c r="M8" t="s">
        <v>801</v>
      </c>
      <c r="N8" t="s">
        <v>332</v>
      </c>
      <c r="O8">
        <v>1.5142857139999999</v>
      </c>
      <c r="P8">
        <v>1.2216533780000001</v>
      </c>
      <c r="Q8">
        <v>1</v>
      </c>
      <c r="R8" s="6" t="s">
        <v>332</v>
      </c>
      <c r="S8" s="13" t="s">
        <v>855</v>
      </c>
      <c r="T8" s="8" t="s">
        <v>599</v>
      </c>
      <c r="U8" s="10" t="s">
        <v>599</v>
      </c>
      <c r="V8" s="7" t="s">
        <v>599</v>
      </c>
    </row>
    <row r="9" spans="1:22" x14ac:dyDescent="0.35">
      <c r="A9">
        <v>8</v>
      </c>
      <c r="B9" t="s">
        <v>551</v>
      </c>
      <c r="C9" t="s">
        <v>332</v>
      </c>
      <c r="D9">
        <v>1.114285714</v>
      </c>
      <c r="E9">
        <v>0.40376380499999998</v>
      </c>
      <c r="F9">
        <v>1</v>
      </c>
      <c r="G9" s="6" t="s">
        <v>332</v>
      </c>
      <c r="H9" s="12" t="s">
        <v>518</v>
      </c>
      <c r="I9" s="8" t="s">
        <v>599</v>
      </c>
      <c r="J9" s="7">
        <v>1700000000</v>
      </c>
      <c r="K9" s="7" t="s">
        <v>599</v>
      </c>
      <c r="L9">
        <v>40</v>
      </c>
      <c r="M9" t="s">
        <v>802</v>
      </c>
      <c r="N9" t="s">
        <v>332</v>
      </c>
      <c r="O9">
        <v>1.5142857139999999</v>
      </c>
      <c r="P9">
        <v>1.4627015409999999</v>
      </c>
      <c r="Q9">
        <v>1</v>
      </c>
      <c r="R9" s="6" t="s">
        <v>332</v>
      </c>
      <c r="S9" s="13" t="s">
        <v>855</v>
      </c>
      <c r="T9" s="8" t="s">
        <v>599</v>
      </c>
      <c r="U9" s="10" t="s">
        <v>599</v>
      </c>
      <c r="V9" s="7" t="s">
        <v>599</v>
      </c>
    </row>
    <row r="10" spans="1:22" x14ac:dyDescent="0.35">
      <c r="A10">
        <v>9</v>
      </c>
      <c r="B10" t="s">
        <v>552</v>
      </c>
      <c r="C10" t="s">
        <v>332</v>
      </c>
      <c r="D10">
        <v>1.1428571430000001</v>
      </c>
      <c r="E10">
        <v>0.35503580099999998</v>
      </c>
      <c r="F10">
        <v>1</v>
      </c>
      <c r="G10" s="6" t="s">
        <v>332</v>
      </c>
      <c r="H10" s="12" t="s">
        <v>518</v>
      </c>
      <c r="I10" s="8" t="s">
        <v>599</v>
      </c>
      <c r="J10" s="7">
        <v>2370000000</v>
      </c>
      <c r="K10" s="7" t="s">
        <v>599</v>
      </c>
      <c r="L10">
        <v>41</v>
      </c>
      <c r="M10" t="s">
        <v>803</v>
      </c>
      <c r="N10" t="s">
        <v>332</v>
      </c>
      <c r="O10">
        <v>1.542857143</v>
      </c>
      <c r="P10">
        <v>0.98048178900000005</v>
      </c>
      <c r="Q10">
        <v>1</v>
      </c>
      <c r="R10" s="6" t="s">
        <v>332</v>
      </c>
      <c r="S10" s="13" t="s">
        <v>855</v>
      </c>
      <c r="T10" s="8" t="s">
        <v>599</v>
      </c>
      <c r="U10" s="10" t="s">
        <v>599</v>
      </c>
      <c r="V10" s="7" t="s">
        <v>599</v>
      </c>
    </row>
    <row r="11" spans="1:22" x14ac:dyDescent="0.35">
      <c r="A11">
        <v>10</v>
      </c>
      <c r="B11" t="s">
        <v>553</v>
      </c>
      <c r="C11" t="s">
        <v>332</v>
      </c>
      <c r="D11">
        <v>1.1428571430000001</v>
      </c>
      <c r="E11">
        <v>0.42996970800000001</v>
      </c>
      <c r="F11">
        <v>1</v>
      </c>
      <c r="G11" s="6" t="s">
        <v>332</v>
      </c>
      <c r="H11" s="12" t="s">
        <v>518</v>
      </c>
      <c r="I11" s="8" t="s">
        <v>599</v>
      </c>
      <c r="J11" s="7">
        <v>2870000000</v>
      </c>
      <c r="K11" s="7" t="s">
        <v>599</v>
      </c>
      <c r="L11">
        <v>42</v>
      </c>
      <c r="M11" t="s">
        <v>804</v>
      </c>
      <c r="N11" t="s">
        <v>332</v>
      </c>
      <c r="O11">
        <v>1.542857143</v>
      </c>
      <c r="P11">
        <v>1.1717974410000001</v>
      </c>
      <c r="Q11">
        <v>1</v>
      </c>
      <c r="R11" s="6" t="s">
        <v>332</v>
      </c>
      <c r="S11" s="13" t="s">
        <v>855</v>
      </c>
      <c r="T11" s="8" t="s">
        <v>599</v>
      </c>
      <c r="U11" s="10" t="s">
        <v>599</v>
      </c>
      <c r="V11" s="7" t="s">
        <v>599</v>
      </c>
    </row>
    <row r="12" spans="1:22" x14ac:dyDescent="0.35">
      <c r="A12">
        <v>11</v>
      </c>
      <c r="B12" t="s">
        <v>554</v>
      </c>
      <c r="C12" t="s">
        <v>332</v>
      </c>
      <c r="D12">
        <v>1.1428571430000001</v>
      </c>
      <c r="E12">
        <v>0.42996970800000001</v>
      </c>
      <c r="F12">
        <v>1</v>
      </c>
      <c r="G12" s="6" t="s">
        <v>332</v>
      </c>
      <c r="H12" s="12" t="s">
        <v>518</v>
      </c>
      <c r="I12" s="8" t="s">
        <v>599</v>
      </c>
      <c r="J12" s="7">
        <v>1460000000</v>
      </c>
      <c r="K12" s="7" t="s">
        <v>599</v>
      </c>
      <c r="L12">
        <v>92</v>
      </c>
      <c r="M12" t="s">
        <v>830</v>
      </c>
      <c r="N12" t="s">
        <v>570</v>
      </c>
      <c r="O12">
        <v>5.9428571430000003</v>
      </c>
      <c r="P12">
        <v>1.3491360450000001</v>
      </c>
      <c r="Q12">
        <v>6</v>
      </c>
      <c r="R12" s="6" t="s">
        <v>570</v>
      </c>
      <c r="S12" s="13" t="s">
        <v>855</v>
      </c>
      <c r="T12" s="8" t="s">
        <v>599</v>
      </c>
      <c r="U12" s="10" t="s">
        <v>599</v>
      </c>
      <c r="V12" s="7" t="s">
        <v>599</v>
      </c>
    </row>
    <row r="13" spans="1:22" x14ac:dyDescent="0.35">
      <c r="A13">
        <v>12</v>
      </c>
      <c r="B13" t="s">
        <v>555</v>
      </c>
      <c r="C13" t="s">
        <v>332</v>
      </c>
      <c r="D13">
        <v>1.1428571430000001</v>
      </c>
      <c r="E13">
        <v>0.42996970800000001</v>
      </c>
      <c r="F13">
        <v>1</v>
      </c>
      <c r="G13" s="6" t="s">
        <v>332</v>
      </c>
      <c r="H13" s="12" t="s">
        <v>518</v>
      </c>
      <c r="I13" s="8" t="s">
        <v>599</v>
      </c>
      <c r="J13" s="7">
        <v>4630000000</v>
      </c>
      <c r="K13" s="7" t="s">
        <v>599</v>
      </c>
      <c r="L13">
        <v>93</v>
      </c>
      <c r="M13" t="s">
        <v>831</v>
      </c>
      <c r="N13" t="s">
        <v>570</v>
      </c>
      <c r="O13">
        <v>6</v>
      </c>
      <c r="P13">
        <v>1.3719886809999999</v>
      </c>
      <c r="Q13">
        <v>7</v>
      </c>
      <c r="R13" s="6" t="s">
        <v>331</v>
      </c>
      <c r="S13" s="13" t="s">
        <v>855</v>
      </c>
      <c r="T13" s="8" t="s">
        <v>599</v>
      </c>
      <c r="U13" s="10" t="s">
        <v>599</v>
      </c>
      <c r="V13" s="7" t="s">
        <v>599</v>
      </c>
    </row>
    <row r="14" spans="1:22" x14ac:dyDescent="0.35">
      <c r="A14">
        <v>15</v>
      </c>
      <c r="B14" t="s">
        <v>556</v>
      </c>
      <c r="C14" t="s">
        <v>332</v>
      </c>
      <c r="D14">
        <v>1.2</v>
      </c>
      <c r="E14">
        <v>0.47278897199999997</v>
      </c>
      <c r="F14">
        <v>1</v>
      </c>
      <c r="G14" s="6" t="s">
        <v>332</v>
      </c>
      <c r="H14" s="12" t="s">
        <v>518</v>
      </c>
      <c r="I14" s="8" t="s">
        <v>599</v>
      </c>
      <c r="J14" s="7">
        <v>2590000000</v>
      </c>
      <c r="K14" s="7" t="s">
        <v>599</v>
      </c>
      <c r="L14">
        <v>94</v>
      </c>
      <c r="M14" t="s">
        <v>832</v>
      </c>
      <c r="N14" t="s">
        <v>331</v>
      </c>
      <c r="O14">
        <v>6.1714285709999999</v>
      </c>
      <c r="P14">
        <v>0.98475778700000005</v>
      </c>
      <c r="Q14">
        <v>6</v>
      </c>
      <c r="R14" s="6" t="s">
        <v>331</v>
      </c>
      <c r="S14" s="13" t="s">
        <v>855</v>
      </c>
      <c r="T14" s="8" t="s">
        <v>599</v>
      </c>
      <c r="U14" s="10" t="s">
        <v>599</v>
      </c>
      <c r="V14" s="7" t="s">
        <v>599</v>
      </c>
    </row>
    <row r="15" spans="1:22" x14ac:dyDescent="0.35">
      <c r="A15">
        <v>13</v>
      </c>
      <c r="B15" t="s">
        <v>557</v>
      </c>
      <c r="C15" t="s">
        <v>332</v>
      </c>
      <c r="D15">
        <v>1.1714285710000001</v>
      </c>
      <c r="E15">
        <v>0.45281565400000001</v>
      </c>
      <c r="F15">
        <v>1</v>
      </c>
      <c r="G15" s="6" t="s">
        <v>332</v>
      </c>
      <c r="H15" s="12" t="s">
        <v>518</v>
      </c>
      <c r="I15" s="8" t="s">
        <v>599</v>
      </c>
      <c r="J15" s="7">
        <v>1450000000</v>
      </c>
      <c r="K15" s="7" t="s">
        <v>599</v>
      </c>
      <c r="L15">
        <v>95</v>
      </c>
      <c r="M15" t="s">
        <v>833</v>
      </c>
      <c r="N15" t="s">
        <v>331</v>
      </c>
      <c r="O15">
        <v>6.1714285709999999</v>
      </c>
      <c r="P15">
        <v>1.5621575249999999</v>
      </c>
      <c r="Q15">
        <v>7</v>
      </c>
      <c r="R15" s="6" t="s">
        <v>331</v>
      </c>
      <c r="S15" s="13" t="s">
        <v>855</v>
      </c>
      <c r="T15" s="8" t="s">
        <v>599</v>
      </c>
      <c r="U15" s="10" t="s">
        <v>599</v>
      </c>
      <c r="V15" s="7" t="s">
        <v>599</v>
      </c>
    </row>
    <row r="16" spans="1:22" x14ac:dyDescent="0.35">
      <c r="A16">
        <v>14</v>
      </c>
      <c r="B16" t="s">
        <v>558</v>
      </c>
      <c r="C16" t="s">
        <v>332</v>
      </c>
      <c r="D16">
        <v>1.1714285710000001</v>
      </c>
      <c r="E16">
        <v>0.45281565400000001</v>
      </c>
      <c r="F16">
        <v>1</v>
      </c>
      <c r="G16" s="6" t="s">
        <v>332</v>
      </c>
      <c r="H16" s="12" t="s">
        <v>518</v>
      </c>
      <c r="I16" s="8" t="s">
        <v>599</v>
      </c>
      <c r="J16" s="7">
        <v>4330000000</v>
      </c>
      <c r="K16" s="7" t="s">
        <v>599</v>
      </c>
      <c r="L16">
        <v>96</v>
      </c>
      <c r="M16" t="s">
        <v>834</v>
      </c>
      <c r="N16" t="s">
        <v>331</v>
      </c>
      <c r="O16">
        <v>6.2285714289999996</v>
      </c>
      <c r="P16">
        <v>1.1137037910000001</v>
      </c>
      <c r="Q16">
        <v>7</v>
      </c>
      <c r="R16" s="6" t="s">
        <v>331</v>
      </c>
      <c r="S16" s="13" t="s">
        <v>855</v>
      </c>
      <c r="T16" s="8" t="s">
        <v>599</v>
      </c>
      <c r="U16" s="10" t="s">
        <v>599</v>
      </c>
      <c r="V16" s="7" t="s">
        <v>599</v>
      </c>
    </row>
    <row r="17" spans="1:22" x14ac:dyDescent="0.35">
      <c r="A17">
        <v>16</v>
      </c>
      <c r="B17" t="s">
        <v>559</v>
      </c>
      <c r="C17" t="s">
        <v>332</v>
      </c>
      <c r="D17">
        <v>1.2</v>
      </c>
      <c r="E17">
        <v>0.53136893100000004</v>
      </c>
      <c r="F17">
        <v>1</v>
      </c>
      <c r="G17" s="6" t="s">
        <v>332</v>
      </c>
      <c r="H17" s="12" t="s">
        <v>518</v>
      </c>
      <c r="I17" s="8" t="s">
        <v>599</v>
      </c>
      <c r="J17" s="7">
        <v>4710000000</v>
      </c>
      <c r="K17" s="7" t="s">
        <v>599</v>
      </c>
      <c r="L17">
        <v>97</v>
      </c>
      <c r="M17" t="s">
        <v>835</v>
      </c>
      <c r="N17" t="s">
        <v>331</v>
      </c>
      <c r="O17">
        <v>6.2857142860000002</v>
      </c>
      <c r="P17">
        <v>1.0166678149999999</v>
      </c>
      <c r="Q17">
        <v>7</v>
      </c>
      <c r="R17" s="6" t="s">
        <v>331</v>
      </c>
      <c r="S17" s="13" t="s">
        <v>855</v>
      </c>
      <c r="T17" s="8" t="s">
        <v>599</v>
      </c>
      <c r="U17" s="10" t="s">
        <v>599</v>
      </c>
      <c r="V17" s="7" t="s">
        <v>599</v>
      </c>
    </row>
    <row r="18" spans="1:22" x14ac:dyDescent="0.35">
      <c r="A18">
        <v>17</v>
      </c>
      <c r="B18" t="s">
        <v>560</v>
      </c>
      <c r="C18" t="s">
        <v>332</v>
      </c>
      <c r="D18">
        <v>1.2</v>
      </c>
      <c r="E18">
        <v>0.58410313400000002</v>
      </c>
      <c r="F18">
        <v>1</v>
      </c>
      <c r="G18" s="6" t="s">
        <v>332</v>
      </c>
      <c r="H18" s="12" t="s">
        <v>518</v>
      </c>
      <c r="I18" s="7">
        <v>3091</v>
      </c>
      <c r="J18" s="7">
        <v>2260000000</v>
      </c>
      <c r="K18" s="7" t="s">
        <v>599</v>
      </c>
      <c r="L18">
        <v>98</v>
      </c>
      <c r="M18" t="s">
        <v>836</v>
      </c>
      <c r="N18" t="s">
        <v>331</v>
      </c>
      <c r="O18">
        <v>6.3428571429999998</v>
      </c>
      <c r="P18">
        <v>1.186761712</v>
      </c>
      <c r="Q18">
        <v>7</v>
      </c>
      <c r="R18" s="6" t="s">
        <v>331</v>
      </c>
      <c r="S18" s="13" t="s">
        <v>855</v>
      </c>
      <c r="T18" s="8" t="s">
        <v>599</v>
      </c>
      <c r="U18" s="10" t="s">
        <v>599</v>
      </c>
      <c r="V18" s="7" t="s">
        <v>599</v>
      </c>
    </row>
    <row r="19" spans="1:22" x14ac:dyDescent="0.35">
      <c r="A19">
        <v>18</v>
      </c>
      <c r="B19" t="s">
        <v>562</v>
      </c>
      <c r="C19" t="s">
        <v>332</v>
      </c>
      <c r="D19">
        <v>1.228571429</v>
      </c>
      <c r="E19">
        <v>0.54695490099999999</v>
      </c>
      <c r="F19">
        <v>1</v>
      </c>
      <c r="G19" s="6" t="s">
        <v>332</v>
      </c>
      <c r="H19" s="12" t="s">
        <v>518</v>
      </c>
      <c r="I19" s="8" t="s">
        <v>599</v>
      </c>
      <c r="J19" s="7">
        <v>146000000</v>
      </c>
      <c r="K19" s="7" t="s">
        <v>599</v>
      </c>
      <c r="L19">
        <v>99</v>
      </c>
      <c r="M19" t="s">
        <v>837</v>
      </c>
      <c r="N19" t="s">
        <v>331</v>
      </c>
      <c r="O19">
        <v>6.371428571</v>
      </c>
      <c r="P19">
        <v>1.3080230770000001</v>
      </c>
      <c r="Q19">
        <v>7</v>
      </c>
      <c r="R19" s="6" t="s">
        <v>331</v>
      </c>
      <c r="S19" s="13" t="s">
        <v>855</v>
      </c>
      <c r="T19" s="8" t="s">
        <v>599</v>
      </c>
      <c r="U19" s="10" t="s">
        <v>599</v>
      </c>
      <c r="V19" s="7" t="s">
        <v>599</v>
      </c>
    </row>
    <row r="20" spans="1:22" x14ac:dyDescent="0.35">
      <c r="A20">
        <v>19</v>
      </c>
      <c r="B20" t="s">
        <v>563</v>
      </c>
      <c r="C20" t="s">
        <v>332</v>
      </c>
      <c r="D20">
        <v>1.228571429</v>
      </c>
      <c r="E20">
        <v>0.645605702</v>
      </c>
      <c r="F20">
        <v>1</v>
      </c>
      <c r="G20" s="6" t="s">
        <v>332</v>
      </c>
      <c r="H20" s="12" t="s">
        <v>518</v>
      </c>
      <c r="I20" s="8" t="s">
        <v>599</v>
      </c>
      <c r="J20" s="7">
        <v>2970000000</v>
      </c>
      <c r="K20" s="7" t="s">
        <v>599</v>
      </c>
      <c r="L20">
        <v>100</v>
      </c>
      <c r="M20" t="s">
        <v>838</v>
      </c>
      <c r="N20" t="s">
        <v>331</v>
      </c>
      <c r="O20">
        <v>6.4285714289999998</v>
      </c>
      <c r="P20">
        <v>0.94824029899999995</v>
      </c>
      <c r="Q20">
        <v>7</v>
      </c>
      <c r="R20" s="6" t="s">
        <v>331</v>
      </c>
      <c r="S20" s="13" t="s">
        <v>855</v>
      </c>
      <c r="T20" s="8" t="s">
        <v>599</v>
      </c>
      <c r="U20" s="10" t="s">
        <v>599</v>
      </c>
      <c r="V20" s="7" t="s">
        <v>599</v>
      </c>
    </row>
    <row r="21" spans="1:22" x14ac:dyDescent="0.35">
      <c r="A21">
        <v>20</v>
      </c>
      <c r="B21" t="s">
        <v>561</v>
      </c>
      <c r="C21" t="s">
        <v>332</v>
      </c>
      <c r="D21">
        <v>1.2571428570000001</v>
      </c>
      <c r="E21">
        <v>0.56061191099999996</v>
      </c>
      <c r="F21">
        <v>1</v>
      </c>
      <c r="G21" s="6" t="s">
        <v>332</v>
      </c>
      <c r="H21" s="12" t="s">
        <v>518</v>
      </c>
      <c r="I21" s="8" t="s">
        <v>599</v>
      </c>
      <c r="J21" s="7">
        <v>2550000000</v>
      </c>
      <c r="K21" s="7" t="s">
        <v>599</v>
      </c>
      <c r="L21">
        <v>101</v>
      </c>
      <c r="M21" t="s">
        <v>839</v>
      </c>
      <c r="N21" t="s">
        <v>570</v>
      </c>
      <c r="O21">
        <v>6.542857143</v>
      </c>
      <c r="P21">
        <v>0.78000215500000003</v>
      </c>
      <c r="Q21">
        <v>7</v>
      </c>
      <c r="R21" s="6" t="s">
        <v>331</v>
      </c>
      <c r="S21" s="13" t="s">
        <v>855</v>
      </c>
      <c r="T21" s="8" t="s">
        <v>599</v>
      </c>
      <c r="U21" s="10" t="s">
        <v>599</v>
      </c>
      <c r="V21" s="7" t="s">
        <v>599</v>
      </c>
    </row>
    <row r="22" spans="1:22" x14ac:dyDescent="0.35">
      <c r="A22">
        <v>21</v>
      </c>
      <c r="B22" t="s">
        <v>564</v>
      </c>
      <c r="C22" t="s">
        <v>332</v>
      </c>
      <c r="D22">
        <v>1.2571428570000001</v>
      </c>
      <c r="E22">
        <v>0.65721592600000001</v>
      </c>
      <c r="F22">
        <v>1</v>
      </c>
      <c r="G22" s="6" t="s">
        <v>332</v>
      </c>
      <c r="H22" s="17" t="s">
        <v>856</v>
      </c>
      <c r="I22" s="8" t="s">
        <v>599</v>
      </c>
      <c r="J22" s="10" t="s">
        <v>599</v>
      </c>
      <c r="K22" s="7" t="s">
        <v>599</v>
      </c>
      <c r="L22">
        <v>91</v>
      </c>
      <c r="M22" t="s">
        <v>829</v>
      </c>
      <c r="N22" t="s">
        <v>570</v>
      </c>
      <c r="O22">
        <v>5.914285714</v>
      </c>
      <c r="P22">
        <v>1.4424535590000001</v>
      </c>
      <c r="Q22">
        <v>7</v>
      </c>
      <c r="R22" s="6" t="s">
        <v>570</v>
      </c>
      <c r="S22" s="13" t="s">
        <v>855</v>
      </c>
      <c r="T22" s="8" t="s">
        <v>599</v>
      </c>
      <c r="U22" s="10" t="s">
        <v>599</v>
      </c>
      <c r="V22" s="7" t="s">
        <v>599</v>
      </c>
    </row>
    <row r="23" spans="1:22" x14ac:dyDescent="0.35">
      <c r="A23">
        <v>22</v>
      </c>
      <c r="B23" t="s">
        <v>565</v>
      </c>
      <c r="C23" t="s">
        <v>332</v>
      </c>
      <c r="D23">
        <v>1.2571428570000001</v>
      </c>
      <c r="E23">
        <v>0.65721592600000001</v>
      </c>
      <c r="F23">
        <v>1</v>
      </c>
      <c r="G23" s="6" t="s">
        <v>332</v>
      </c>
      <c r="H23" s="17" t="s">
        <v>856</v>
      </c>
      <c r="I23" s="8" t="s">
        <v>599</v>
      </c>
      <c r="J23" s="10" t="s">
        <v>599</v>
      </c>
      <c r="K23" s="7" t="s">
        <v>599</v>
      </c>
      <c r="L23">
        <v>55</v>
      </c>
      <c r="M23" t="s">
        <v>817</v>
      </c>
      <c r="N23" t="s">
        <v>332</v>
      </c>
      <c r="O23">
        <v>2.3428571429999998</v>
      </c>
      <c r="P23">
        <v>1.2820676580000001</v>
      </c>
      <c r="Q23">
        <v>2</v>
      </c>
      <c r="R23" s="6" t="s">
        <v>570</v>
      </c>
      <c r="S23" s="13" t="s">
        <v>855</v>
      </c>
      <c r="T23" s="8" t="s">
        <v>599</v>
      </c>
      <c r="U23" s="10" t="s">
        <v>599</v>
      </c>
      <c r="V23" s="7" t="s">
        <v>599</v>
      </c>
    </row>
    <row r="24" spans="1:22" x14ac:dyDescent="0.35">
      <c r="A24">
        <v>56</v>
      </c>
      <c r="B24" t="s">
        <v>818</v>
      </c>
      <c r="C24" t="s">
        <v>570</v>
      </c>
      <c r="D24">
        <v>2.371428571</v>
      </c>
      <c r="E24">
        <v>1.4159950619999999</v>
      </c>
      <c r="F24">
        <v>2</v>
      </c>
      <c r="G24" s="6" t="s">
        <v>570</v>
      </c>
      <c r="H24" s="6" t="s">
        <v>855</v>
      </c>
      <c r="I24" s="8" t="s">
        <v>599</v>
      </c>
      <c r="J24" s="10" t="s">
        <v>599</v>
      </c>
      <c r="K24" s="7" t="s">
        <v>599</v>
      </c>
    </row>
    <row r="25" spans="1:22" x14ac:dyDescent="0.35">
      <c r="A25">
        <v>57</v>
      </c>
      <c r="B25" t="s">
        <v>819</v>
      </c>
      <c r="C25" t="s">
        <v>332</v>
      </c>
      <c r="D25">
        <v>2.4285714289999998</v>
      </c>
      <c r="E25">
        <v>1.266902529</v>
      </c>
      <c r="F25">
        <v>2</v>
      </c>
      <c r="G25" s="6" t="s">
        <v>570</v>
      </c>
      <c r="H25" s="6" t="s">
        <v>855</v>
      </c>
      <c r="I25" s="8" t="s">
        <v>599</v>
      </c>
      <c r="J25" s="10" t="s">
        <v>599</v>
      </c>
      <c r="K25" s="7" t="s">
        <v>599</v>
      </c>
    </row>
    <row r="26" spans="1:22" x14ac:dyDescent="0.35">
      <c r="A26">
        <v>58</v>
      </c>
      <c r="B26" t="s">
        <v>820</v>
      </c>
      <c r="C26" t="s">
        <v>332</v>
      </c>
      <c r="D26">
        <v>2.7428571430000002</v>
      </c>
      <c r="E26">
        <v>1.4621269189999999</v>
      </c>
      <c r="F26">
        <v>3</v>
      </c>
      <c r="G26" s="6" t="s">
        <v>570</v>
      </c>
      <c r="H26" s="6" t="s">
        <v>855</v>
      </c>
      <c r="I26" s="8" t="s">
        <v>599</v>
      </c>
      <c r="J26" s="10" t="s">
        <v>599</v>
      </c>
      <c r="K26" s="7" t="s">
        <v>599</v>
      </c>
    </row>
    <row r="27" spans="1:22" x14ac:dyDescent="0.35">
      <c r="A27">
        <v>59</v>
      </c>
      <c r="B27" t="s">
        <v>821</v>
      </c>
      <c r="C27" t="s">
        <v>570</v>
      </c>
      <c r="D27">
        <v>2.8857142859999998</v>
      </c>
      <c r="E27">
        <v>1.761874479</v>
      </c>
      <c r="F27">
        <v>3</v>
      </c>
      <c r="G27" s="6" t="s">
        <v>570</v>
      </c>
      <c r="H27" s="6" t="s">
        <v>855</v>
      </c>
      <c r="I27" s="8" t="s">
        <v>599</v>
      </c>
      <c r="J27" s="10" t="s">
        <v>599</v>
      </c>
      <c r="K27" s="7" t="s">
        <v>599</v>
      </c>
    </row>
    <row r="28" spans="1:22" x14ac:dyDescent="0.35">
      <c r="A28">
        <v>60</v>
      </c>
      <c r="B28" t="s">
        <v>822</v>
      </c>
      <c r="C28" t="s">
        <v>570</v>
      </c>
      <c r="D28">
        <v>2.914285714</v>
      </c>
      <c r="E28">
        <v>1.291862053</v>
      </c>
      <c r="F28">
        <v>3</v>
      </c>
      <c r="G28" s="6" t="s">
        <v>570</v>
      </c>
      <c r="H28" s="6" t="s">
        <v>855</v>
      </c>
      <c r="I28" s="8" t="s">
        <v>599</v>
      </c>
      <c r="J28" s="10" t="s">
        <v>599</v>
      </c>
      <c r="K28" s="7" t="s">
        <v>599</v>
      </c>
    </row>
    <row r="29" spans="1:22" x14ac:dyDescent="0.35">
      <c r="A29">
        <v>61</v>
      </c>
      <c r="B29" t="s">
        <v>823</v>
      </c>
      <c r="C29" t="s">
        <v>570</v>
      </c>
      <c r="D29">
        <v>2.9428571429999999</v>
      </c>
      <c r="E29">
        <v>1.3048068850000001</v>
      </c>
      <c r="F29">
        <v>3</v>
      </c>
      <c r="G29" s="6" t="s">
        <v>570</v>
      </c>
      <c r="H29" s="6" t="s">
        <v>855</v>
      </c>
      <c r="I29" s="8" t="s">
        <v>599</v>
      </c>
      <c r="J29" s="10" t="s">
        <v>599</v>
      </c>
      <c r="K29" s="7" t="s">
        <v>599</v>
      </c>
    </row>
    <row r="30" spans="1:22" x14ac:dyDescent="0.35">
      <c r="A30">
        <v>62</v>
      </c>
      <c r="B30" t="s">
        <v>520</v>
      </c>
      <c r="C30" t="s">
        <v>570</v>
      </c>
      <c r="D30">
        <v>3.1142857140000002</v>
      </c>
      <c r="E30">
        <v>1.6228411650000001</v>
      </c>
      <c r="F30">
        <v>3</v>
      </c>
      <c r="G30" s="6" t="s">
        <v>570</v>
      </c>
      <c r="H30" s="17" t="s">
        <v>856</v>
      </c>
      <c r="I30" s="8" t="s">
        <v>599</v>
      </c>
      <c r="J30" s="10" t="s">
        <v>599</v>
      </c>
      <c r="K30" s="7" t="s">
        <v>599</v>
      </c>
      <c r="L30">
        <v>90</v>
      </c>
      <c r="M30" t="s">
        <v>828</v>
      </c>
      <c r="N30" t="s">
        <v>331</v>
      </c>
      <c r="O30">
        <v>5.7428571430000002</v>
      </c>
      <c r="P30">
        <v>1.379319038</v>
      </c>
      <c r="Q30">
        <v>6</v>
      </c>
      <c r="R30" s="6" t="s">
        <v>570</v>
      </c>
      <c r="S30" s="13" t="s">
        <v>855</v>
      </c>
      <c r="T30" s="8" t="s">
        <v>599</v>
      </c>
      <c r="U30" s="10" t="s">
        <v>599</v>
      </c>
      <c r="V30" s="7" t="s">
        <v>599</v>
      </c>
    </row>
    <row r="31" spans="1:22" x14ac:dyDescent="0.35">
      <c r="A31">
        <v>63</v>
      </c>
      <c r="B31" t="s">
        <v>523</v>
      </c>
      <c r="C31" t="s">
        <v>570</v>
      </c>
      <c r="D31">
        <v>3.1428571430000001</v>
      </c>
      <c r="E31">
        <v>1.536666697</v>
      </c>
      <c r="F31">
        <v>4</v>
      </c>
      <c r="G31" s="6" t="s">
        <v>570</v>
      </c>
      <c r="H31" s="12" t="s">
        <v>518</v>
      </c>
      <c r="I31" s="8" t="s">
        <v>599</v>
      </c>
      <c r="J31" s="7">
        <v>2010000000</v>
      </c>
      <c r="K31" s="7" t="s">
        <v>599</v>
      </c>
      <c r="L31">
        <v>112</v>
      </c>
      <c r="M31" t="s">
        <v>850</v>
      </c>
      <c r="N31" t="s">
        <v>331</v>
      </c>
      <c r="O31">
        <v>6.6857142859999996</v>
      </c>
      <c r="P31">
        <v>0.58266267999999999</v>
      </c>
      <c r="Q31">
        <v>7</v>
      </c>
      <c r="R31" s="6" t="s">
        <v>331</v>
      </c>
      <c r="S31" s="13" t="s">
        <v>855</v>
      </c>
      <c r="T31" s="8" t="s">
        <v>599</v>
      </c>
      <c r="U31" s="10" t="s">
        <v>599</v>
      </c>
      <c r="V31" s="7" t="s">
        <v>599</v>
      </c>
    </row>
    <row r="32" spans="1:22" x14ac:dyDescent="0.35">
      <c r="A32">
        <v>64</v>
      </c>
      <c r="B32" t="s">
        <v>522</v>
      </c>
      <c r="C32" t="s">
        <v>570</v>
      </c>
      <c r="D32">
        <v>3.1714285709999999</v>
      </c>
      <c r="E32">
        <v>1.543215022</v>
      </c>
      <c r="F32">
        <v>4</v>
      </c>
      <c r="G32" s="6" t="s">
        <v>570</v>
      </c>
      <c r="H32" s="12" t="s">
        <v>518</v>
      </c>
      <c r="I32" s="8" t="s">
        <v>599</v>
      </c>
      <c r="J32" s="15" t="s">
        <v>858</v>
      </c>
      <c r="K32" s="7" t="s">
        <v>599</v>
      </c>
      <c r="L32">
        <v>113</v>
      </c>
      <c r="M32" t="s">
        <v>851</v>
      </c>
      <c r="N32" t="s">
        <v>331</v>
      </c>
      <c r="O32">
        <v>6.6857142859999996</v>
      </c>
      <c r="P32">
        <v>0.67612340400000004</v>
      </c>
      <c r="Q32">
        <v>7</v>
      </c>
      <c r="R32" s="6" t="s">
        <v>331</v>
      </c>
      <c r="S32" s="13" t="s">
        <v>855</v>
      </c>
      <c r="T32" s="8" t="s">
        <v>599</v>
      </c>
      <c r="U32" s="10" t="s">
        <v>599</v>
      </c>
      <c r="V32" s="7" t="s">
        <v>599</v>
      </c>
    </row>
    <row r="33" spans="1:22" x14ac:dyDescent="0.35">
      <c r="A33">
        <v>65</v>
      </c>
      <c r="B33" t="s">
        <v>521</v>
      </c>
      <c r="C33" t="s">
        <v>570</v>
      </c>
      <c r="D33">
        <v>3.228571429</v>
      </c>
      <c r="E33">
        <v>1.2853407489999999</v>
      </c>
      <c r="F33">
        <v>4</v>
      </c>
      <c r="G33" s="6" t="s">
        <v>570</v>
      </c>
      <c r="H33" s="12" t="s">
        <v>518</v>
      </c>
      <c r="I33" s="8" t="s">
        <v>599</v>
      </c>
      <c r="J33" s="16">
        <v>253000000</v>
      </c>
      <c r="K33" s="7" t="s">
        <v>599</v>
      </c>
      <c r="L33">
        <v>114</v>
      </c>
      <c r="M33" t="s">
        <v>852</v>
      </c>
      <c r="N33" t="s">
        <v>331</v>
      </c>
      <c r="O33">
        <v>6.6857142859999996</v>
      </c>
      <c r="P33">
        <v>1.078436465</v>
      </c>
      <c r="Q33">
        <v>7</v>
      </c>
      <c r="R33" s="6" t="s">
        <v>331</v>
      </c>
      <c r="S33" s="13" t="s">
        <v>855</v>
      </c>
      <c r="T33" s="8" t="s">
        <v>599</v>
      </c>
      <c r="U33" s="10" t="s">
        <v>599</v>
      </c>
      <c r="V33" s="7" t="s">
        <v>599</v>
      </c>
    </row>
    <row r="34" spans="1:22" x14ac:dyDescent="0.35">
      <c r="A34">
        <v>66</v>
      </c>
      <c r="B34" t="s">
        <v>525</v>
      </c>
      <c r="C34" t="s">
        <v>570</v>
      </c>
      <c r="D34">
        <v>3.3142857139999999</v>
      </c>
      <c r="E34">
        <v>1.18250553</v>
      </c>
      <c r="F34">
        <v>4</v>
      </c>
      <c r="G34" s="6" t="s">
        <v>570</v>
      </c>
      <c r="H34" s="12" t="s">
        <v>518</v>
      </c>
      <c r="I34" s="8" t="s">
        <v>599</v>
      </c>
      <c r="J34" s="7">
        <v>3870000000</v>
      </c>
      <c r="K34" s="7" t="s">
        <v>599</v>
      </c>
      <c r="L34">
        <v>115</v>
      </c>
      <c r="M34" t="s">
        <v>853</v>
      </c>
      <c r="N34" t="s">
        <v>331</v>
      </c>
      <c r="O34">
        <v>6.6857142859999996</v>
      </c>
      <c r="P34">
        <v>1.078436465</v>
      </c>
      <c r="Q34">
        <v>7</v>
      </c>
      <c r="R34" s="6" t="s">
        <v>331</v>
      </c>
      <c r="S34" s="13" t="s">
        <v>855</v>
      </c>
      <c r="T34" s="8" t="s">
        <v>599</v>
      </c>
      <c r="U34" s="10" t="s">
        <v>599</v>
      </c>
      <c r="V34" s="7" t="s">
        <v>599</v>
      </c>
    </row>
    <row r="35" spans="1:22" x14ac:dyDescent="0.35">
      <c r="A35">
        <v>67</v>
      </c>
      <c r="B35" t="s">
        <v>524</v>
      </c>
      <c r="C35" t="s">
        <v>570</v>
      </c>
      <c r="D35">
        <v>3.371428571</v>
      </c>
      <c r="E35">
        <v>1.5546082219999999</v>
      </c>
      <c r="F35">
        <v>4</v>
      </c>
      <c r="G35" s="6" t="s">
        <v>570</v>
      </c>
      <c r="H35" s="12" t="s">
        <v>518</v>
      </c>
      <c r="I35" s="7">
        <v>4</v>
      </c>
      <c r="J35" s="7">
        <v>19800000</v>
      </c>
      <c r="K35" s="7" t="s">
        <v>599</v>
      </c>
      <c r="L35">
        <v>116</v>
      </c>
      <c r="M35" t="s">
        <v>854</v>
      </c>
      <c r="N35" t="s">
        <v>331</v>
      </c>
      <c r="O35">
        <v>6.7142857139999998</v>
      </c>
      <c r="P35">
        <v>0.57247802800000003</v>
      </c>
      <c r="Q35">
        <v>7</v>
      </c>
      <c r="R35" s="6" t="s">
        <v>331</v>
      </c>
      <c r="S35" s="13" t="s">
        <v>855</v>
      </c>
      <c r="T35" s="8" t="s">
        <v>599</v>
      </c>
      <c r="U35" s="10" t="s">
        <v>599</v>
      </c>
      <c r="V35" s="7" t="s">
        <v>599</v>
      </c>
    </row>
    <row r="36" spans="1:22" x14ac:dyDescent="0.35">
      <c r="A36">
        <v>68</v>
      </c>
      <c r="B36" t="s">
        <v>526</v>
      </c>
      <c r="C36" t="s">
        <v>570</v>
      </c>
      <c r="D36">
        <v>3.4285714289999998</v>
      </c>
      <c r="E36">
        <v>1.420143205</v>
      </c>
      <c r="F36">
        <v>4</v>
      </c>
      <c r="G36" s="6" t="s">
        <v>570</v>
      </c>
      <c r="H36" s="12" t="s">
        <v>518</v>
      </c>
      <c r="I36" s="8" t="s">
        <v>599</v>
      </c>
      <c r="J36" s="7">
        <v>4610000000</v>
      </c>
      <c r="K36" s="7" t="s">
        <v>599</v>
      </c>
      <c r="L36">
        <v>117</v>
      </c>
      <c r="M36" t="s">
        <v>595</v>
      </c>
      <c r="N36" t="s">
        <v>331</v>
      </c>
      <c r="O36">
        <v>6.7428571430000002</v>
      </c>
      <c r="P36">
        <v>0.56061191099999996</v>
      </c>
      <c r="Q36">
        <v>7</v>
      </c>
      <c r="R36" s="6" t="s">
        <v>331</v>
      </c>
      <c r="S36" s="13" t="s">
        <v>855</v>
      </c>
      <c r="T36" s="8" t="s">
        <v>599</v>
      </c>
      <c r="U36" s="10" t="s">
        <v>599</v>
      </c>
      <c r="V36" s="7" t="s">
        <v>599</v>
      </c>
    </row>
    <row r="37" spans="1:22" x14ac:dyDescent="0.35">
      <c r="A37">
        <v>69</v>
      </c>
      <c r="B37" t="s">
        <v>528</v>
      </c>
      <c r="C37" t="s">
        <v>570</v>
      </c>
      <c r="D37">
        <v>3.457142857</v>
      </c>
      <c r="E37">
        <v>1.5967403769999999</v>
      </c>
      <c r="F37">
        <v>4</v>
      </c>
      <c r="G37" s="6" t="s">
        <v>570</v>
      </c>
      <c r="H37" s="12" t="s">
        <v>518</v>
      </c>
      <c r="I37" s="8" t="s">
        <v>599</v>
      </c>
      <c r="J37" s="7">
        <v>2680000000</v>
      </c>
      <c r="K37" s="7" t="s">
        <v>599</v>
      </c>
      <c r="L37">
        <v>118</v>
      </c>
      <c r="M37" t="s">
        <v>596</v>
      </c>
      <c r="N37" t="s">
        <v>331</v>
      </c>
      <c r="O37">
        <v>6.7428571430000002</v>
      </c>
      <c r="P37">
        <v>0.61082668900000003</v>
      </c>
      <c r="Q37">
        <v>7</v>
      </c>
      <c r="R37" s="6" t="s">
        <v>331</v>
      </c>
      <c r="S37" s="13" t="s">
        <v>855</v>
      </c>
      <c r="T37" s="8" t="s">
        <v>599</v>
      </c>
      <c r="U37" s="10" t="s">
        <v>599</v>
      </c>
      <c r="V37" s="7" t="s">
        <v>599</v>
      </c>
    </row>
    <row r="38" spans="1:22" x14ac:dyDescent="0.35">
      <c r="A38">
        <v>70</v>
      </c>
      <c r="B38" t="s">
        <v>527</v>
      </c>
      <c r="C38" t="s">
        <v>570</v>
      </c>
      <c r="D38">
        <v>3.457142857</v>
      </c>
      <c r="E38">
        <v>1.7036786690000001</v>
      </c>
      <c r="F38">
        <v>4</v>
      </c>
      <c r="G38" s="6" t="s">
        <v>570</v>
      </c>
      <c r="H38" s="12" t="s">
        <v>518</v>
      </c>
      <c r="I38" s="8" t="s">
        <v>599</v>
      </c>
      <c r="J38" s="7">
        <v>59600000</v>
      </c>
      <c r="K38" s="7" t="s">
        <v>599</v>
      </c>
      <c r="L38">
        <v>119</v>
      </c>
      <c r="M38" t="s">
        <v>597</v>
      </c>
      <c r="N38" t="s">
        <v>331</v>
      </c>
      <c r="O38">
        <v>6.7428571430000002</v>
      </c>
      <c r="P38">
        <v>0.88593111999999996</v>
      </c>
      <c r="Q38">
        <v>7</v>
      </c>
      <c r="R38" s="6" t="s">
        <v>331</v>
      </c>
      <c r="S38" s="13" t="s">
        <v>855</v>
      </c>
      <c r="T38" s="8" t="s">
        <v>599</v>
      </c>
      <c r="U38" s="10" t="s">
        <v>599</v>
      </c>
      <c r="V38" s="7" t="s">
        <v>599</v>
      </c>
    </row>
    <row r="39" spans="1:22" x14ac:dyDescent="0.35">
      <c r="A39">
        <v>71</v>
      </c>
      <c r="B39" t="s">
        <v>529</v>
      </c>
      <c r="C39" t="s">
        <v>570</v>
      </c>
      <c r="D39">
        <v>3.6571428570000002</v>
      </c>
      <c r="E39">
        <v>1.2353341330000001</v>
      </c>
      <c r="F39">
        <v>4</v>
      </c>
      <c r="G39" s="6" t="s">
        <v>570</v>
      </c>
      <c r="H39" s="12" t="s">
        <v>518</v>
      </c>
      <c r="I39" s="8" t="s">
        <v>599</v>
      </c>
      <c r="J39" s="7">
        <v>1570000000</v>
      </c>
      <c r="K39" s="7" t="s">
        <v>599</v>
      </c>
      <c r="L39">
        <v>120</v>
      </c>
      <c r="M39" t="s">
        <v>593</v>
      </c>
      <c r="N39" t="s">
        <v>331</v>
      </c>
      <c r="O39">
        <v>6.7714285710000004</v>
      </c>
      <c r="P39">
        <v>0.645605702</v>
      </c>
      <c r="Q39">
        <v>7</v>
      </c>
      <c r="R39" s="6" t="s">
        <v>331</v>
      </c>
      <c r="S39" s="13" t="s">
        <v>855</v>
      </c>
      <c r="T39" s="8" t="s">
        <v>599</v>
      </c>
      <c r="U39" s="10" t="s">
        <v>599</v>
      </c>
      <c r="V39" s="7" t="s">
        <v>599</v>
      </c>
    </row>
    <row r="40" spans="1:22" x14ac:dyDescent="0.35">
      <c r="A40">
        <v>72</v>
      </c>
      <c r="B40" t="s">
        <v>530</v>
      </c>
      <c r="C40" t="s">
        <v>570</v>
      </c>
      <c r="D40">
        <v>3.6571428570000002</v>
      </c>
      <c r="E40">
        <v>1.2820676580000001</v>
      </c>
      <c r="F40">
        <v>4</v>
      </c>
      <c r="G40" s="6" t="s">
        <v>570</v>
      </c>
      <c r="H40" s="12" t="s">
        <v>518</v>
      </c>
      <c r="I40" s="8" t="s">
        <v>599</v>
      </c>
      <c r="J40" s="7">
        <v>109000000</v>
      </c>
      <c r="K40" s="7" t="s">
        <v>599</v>
      </c>
      <c r="L40">
        <v>121</v>
      </c>
      <c r="M40" t="s">
        <v>594</v>
      </c>
      <c r="N40" t="s">
        <v>331</v>
      </c>
      <c r="O40">
        <v>6.7714285710000004</v>
      </c>
      <c r="P40">
        <v>1.031438581</v>
      </c>
      <c r="Q40">
        <v>7</v>
      </c>
      <c r="R40" s="6" t="s">
        <v>331</v>
      </c>
      <c r="S40" s="13" t="s">
        <v>855</v>
      </c>
      <c r="T40" s="8" t="s">
        <v>599</v>
      </c>
      <c r="U40" s="10" t="s">
        <v>599</v>
      </c>
      <c r="V40" s="7" t="s">
        <v>599</v>
      </c>
    </row>
    <row r="41" spans="1:22" x14ac:dyDescent="0.35">
      <c r="A41">
        <v>73</v>
      </c>
      <c r="B41" t="s">
        <v>531</v>
      </c>
      <c r="C41" t="s">
        <v>570</v>
      </c>
      <c r="D41">
        <v>3.8</v>
      </c>
      <c r="E41">
        <v>1.9372509330000001</v>
      </c>
      <c r="F41">
        <v>4</v>
      </c>
      <c r="G41" s="6" t="s">
        <v>570</v>
      </c>
      <c r="H41" s="12" t="s">
        <v>518</v>
      </c>
      <c r="I41" s="8" t="s">
        <v>599</v>
      </c>
      <c r="J41" s="7">
        <v>49600000</v>
      </c>
      <c r="K41" s="7" t="s">
        <v>599</v>
      </c>
      <c r="L41">
        <v>23</v>
      </c>
      <c r="M41" t="s">
        <v>566</v>
      </c>
      <c r="N41" t="s">
        <v>332</v>
      </c>
      <c r="O41">
        <v>1.2571428570000001</v>
      </c>
      <c r="P41">
        <v>0.70054000800000005</v>
      </c>
      <c r="Q41">
        <v>1</v>
      </c>
      <c r="R41" s="6" t="s">
        <v>332</v>
      </c>
      <c r="S41" s="13" t="s">
        <v>855</v>
      </c>
      <c r="T41" s="8" t="s">
        <v>599</v>
      </c>
      <c r="U41" s="10" t="s">
        <v>599</v>
      </c>
      <c r="V41" s="7" t="s">
        <v>599</v>
      </c>
    </row>
    <row r="42" spans="1:22" x14ac:dyDescent="0.35">
      <c r="A42">
        <v>74</v>
      </c>
      <c r="B42" t="s">
        <v>532</v>
      </c>
      <c r="C42" t="s">
        <v>570</v>
      </c>
      <c r="D42">
        <v>3.8285714290000001</v>
      </c>
      <c r="E42">
        <v>1.5993696239999999</v>
      </c>
      <c r="F42">
        <v>4</v>
      </c>
      <c r="G42" s="6" t="s">
        <v>570</v>
      </c>
      <c r="H42" s="12" t="s">
        <v>518</v>
      </c>
      <c r="I42" s="8" t="s">
        <v>599</v>
      </c>
      <c r="J42" s="7">
        <v>2290000000</v>
      </c>
      <c r="K42" s="7" t="s">
        <v>599</v>
      </c>
      <c r="L42">
        <v>24</v>
      </c>
      <c r="M42" t="s">
        <v>567</v>
      </c>
      <c r="N42" t="s">
        <v>332</v>
      </c>
      <c r="O42">
        <v>1.2571428570000001</v>
      </c>
      <c r="P42">
        <v>0.91853006400000003</v>
      </c>
      <c r="Q42">
        <v>1</v>
      </c>
      <c r="R42" s="6" t="s">
        <v>332</v>
      </c>
      <c r="S42" s="13" t="s">
        <v>855</v>
      </c>
      <c r="T42" s="8" t="s">
        <v>599</v>
      </c>
      <c r="U42" s="10" t="s">
        <v>599</v>
      </c>
      <c r="V42" s="7" t="s">
        <v>599</v>
      </c>
    </row>
    <row r="43" spans="1:22" x14ac:dyDescent="0.35">
      <c r="A43">
        <v>75</v>
      </c>
      <c r="B43" t="s">
        <v>533</v>
      </c>
      <c r="C43" t="s">
        <v>570</v>
      </c>
      <c r="D43">
        <v>3.9714285710000001</v>
      </c>
      <c r="E43">
        <v>1.3169866290000001</v>
      </c>
      <c r="F43">
        <v>4</v>
      </c>
      <c r="G43" s="6" t="s">
        <v>570</v>
      </c>
      <c r="H43" s="12" t="s">
        <v>518</v>
      </c>
      <c r="I43" s="7">
        <v>163</v>
      </c>
      <c r="J43" s="7">
        <v>2680000000</v>
      </c>
      <c r="K43" s="7" t="s">
        <v>599</v>
      </c>
      <c r="L43">
        <v>25</v>
      </c>
      <c r="M43" t="s">
        <v>568</v>
      </c>
      <c r="N43" t="s">
        <v>332</v>
      </c>
      <c r="O43">
        <v>1.2571428570000001</v>
      </c>
      <c r="P43">
        <v>1.038745203</v>
      </c>
      <c r="Q43">
        <v>1</v>
      </c>
      <c r="R43" s="6" t="s">
        <v>332</v>
      </c>
      <c r="S43" s="13" t="s">
        <v>855</v>
      </c>
      <c r="T43" s="8" t="s">
        <v>599</v>
      </c>
      <c r="U43" s="10" t="s">
        <v>599</v>
      </c>
      <c r="V43" s="7" t="s">
        <v>599</v>
      </c>
    </row>
    <row r="44" spans="1:22" x14ac:dyDescent="0.35">
      <c r="A44">
        <v>76</v>
      </c>
      <c r="B44" t="s">
        <v>535</v>
      </c>
      <c r="C44" t="s">
        <v>570</v>
      </c>
      <c r="D44">
        <v>4.0571428569999997</v>
      </c>
      <c r="E44">
        <v>2.0138178130000002</v>
      </c>
      <c r="F44">
        <v>4</v>
      </c>
      <c r="G44" s="6" t="s">
        <v>570</v>
      </c>
      <c r="H44" s="12" t="s">
        <v>518</v>
      </c>
      <c r="I44" s="8" t="s">
        <v>599</v>
      </c>
      <c r="J44" s="15" t="s">
        <v>857</v>
      </c>
      <c r="K44" s="7" t="s">
        <v>599</v>
      </c>
      <c r="L44">
        <v>26</v>
      </c>
      <c r="M44" t="s">
        <v>569</v>
      </c>
      <c r="N44" t="s">
        <v>332</v>
      </c>
      <c r="O44">
        <v>1.2571428570000001</v>
      </c>
      <c r="P44">
        <v>1.0666841739999999</v>
      </c>
      <c r="Q44">
        <v>1</v>
      </c>
      <c r="R44" s="6" t="s">
        <v>332</v>
      </c>
      <c r="S44" s="13" t="s">
        <v>855</v>
      </c>
      <c r="T44" s="8" t="s">
        <v>599</v>
      </c>
      <c r="U44" s="10" t="s">
        <v>599</v>
      </c>
      <c r="V44" s="7" t="s">
        <v>599</v>
      </c>
    </row>
    <row r="45" spans="1:22" x14ac:dyDescent="0.35">
      <c r="A45">
        <v>77</v>
      </c>
      <c r="B45" t="s">
        <v>534</v>
      </c>
      <c r="C45" t="s">
        <v>570</v>
      </c>
      <c r="D45">
        <v>4.1142857140000002</v>
      </c>
      <c r="E45">
        <v>1.0224373579999999</v>
      </c>
      <c r="F45">
        <v>4</v>
      </c>
      <c r="G45" s="6" t="s">
        <v>570</v>
      </c>
      <c r="H45" s="12" t="s">
        <v>518</v>
      </c>
      <c r="I45" s="8" t="s">
        <v>599</v>
      </c>
      <c r="J45" s="7">
        <v>2900000000</v>
      </c>
      <c r="K45" s="7" t="s">
        <v>599</v>
      </c>
      <c r="L45">
        <v>27</v>
      </c>
      <c r="M45" t="s">
        <v>789</v>
      </c>
      <c r="N45" t="s">
        <v>332</v>
      </c>
      <c r="O45">
        <v>1.2857142859999999</v>
      </c>
      <c r="P45">
        <v>0.62173517</v>
      </c>
      <c r="Q45">
        <v>1</v>
      </c>
      <c r="R45" s="6" t="s">
        <v>332</v>
      </c>
      <c r="S45" s="13" t="s">
        <v>855</v>
      </c>
      <c r="T45" s="8" t="s">
        <v>599</v>
      </c>
      <c r="U45" s="10" t="s">
        <v>599</v>
      </c>
      <c r="V45" s="7" t="s">
        <v>599</v>
      </c>
    </row>
    <row r="46" spans="1:22" x14ac:dyDescent="0.35">
      <c r="A46">
        <v>78</v>
      </c>
      <c r="B46" t="s">
        <v>536</v>
      </c>
      <c r="C46" t="s">
        <v>570</v>
      </c>
      <c r="D46">
        <v>4.2285714289999996</v>
      </c>
      <c r="E46">
        <v>1.6818357319999999</v>
      </c>
      <c r="F46">
        <v>4</v>
      </c>
      <c r="G46" s="6" t="s">
        <v>570</v>
      </c>
      <c r="H46" s="12" t="s">
        <v>518</v>
      </c>
      <c r="I46" s="8" t="s">
        <v>599</v>
      </c>
      <c r="J46" s="7">
        <v>753000000</v>
      </c>
      <c r="K46" s="7" t="s">
        <v>599</v>
      </c>
      <c r="L46">
        <v>28</v>
      </c>
      <c r="M46" t="s">
        <v>790</v>
      </c>
      <c r="N46" t="s">
        <v>332</v>
      </c>
      <c r="O46">
        <v>1.3142857139999999</v>
      </c>
      <c r="P46">
        <v>0.67612340400000004</v>
      </c>
      <c r="Q46">
        <v>1</v>
      </c>
      <c r="R46" s="6" t="s">
        <v>332</v>
      </c>
      <c r="S46" s="13" t="s">
        <v>855</v>
      </c>
      <c r="T46" s="8" t="s">
        <v>599</v>
      </c>
      <c r="U46" s="10" t="s">
        <v>599</v>
      </c>
      <c r="V46" s="7" t="s">
        <v>599</v>
      </c>
    </row>
    <row r="47" spans="1:22" x14ac:dyDescent="0.35">
      <c r="A47">
        <v>79</v>
      </c>
      <c r="B47" t="s">
        <v>537</v>
      </c>
      <c r="C47" t="s">
        <v>331</v>
      </c>
      <c r="D47">
        <v>4.7142857139999998</v>
      </c>
      <c r="E47">
        <v>1.600945099</v>
      </c>
      <c r="F47">
        <v>4</v>
      </c>
      <c r="G47" s="6" t="s">
        <v>570</v>
      </c>
      <c r="H47" s="12" t="s">
        <v>518</v>
      </c>
      <c r="I47" s="8" t="s">
        <v>599</v>
      </c>
      <c r="J47" s="7">
        <v>60300000</v>
      </c>
      <c r="K47" s="7" t="s">
        <v>599</v>
      </c>
      <c r="L47">
        <v>29</v>
      </c>
      <c r="M47" t="s">
        <v>791</v>
      </c>
      <c r="N47" t="s">
        <v>332</v>
      </c>
      <c r="O47">
        <v>1.342857143</v>
      </c>
      <c r="P47">
        <v>0.76477052099999998</v>
      </c>
      <c r="Q47">
        <v>1</v>
      </c>
      <c r="R47" s="6" t="s">
        <v>332</v>
      </c>
      <c r="S47" s="13" t="s">
        <v>855</v>
      </c>
      <c r="T47" s="8" t="s">
        <v>599</v>
      </c>
      <c r="U47" s="10" t="s">
        <v>599</v>
      </c>
      <c r="V47" s="7" t="s">
        <v>599</v>
      </c>
    </row>
    <row r="48" spans="1:22" x14ac:dyDescent="0.35">
      <c r="A48">
        <v>80</v>
      </c>
      <c r="B48" t="s">
        <v>538</v>
      </c>
      <c r="C48" t="s">
        <v>570</v>
      </c>
      <c r="D48">
        <v>4.7428571430000002</v>
      </c>
      <c r="E48">
        <v>1.038745203</v>
      </c>
      <c r="F48">
        <v>4</v>
      </c>
      <c r="G48" s="6" t="s">
        <v>570</v>
      </c>
      <c r="H48" s="12" t="s">
        <v>518</v>
      </c>
      <c r="I48" s="8" t="s">
        <v>599</v>
      </c>
      <c r="J48" s="7">
        <v>5070000000</v>
      </c>
      <c r="K48" s="7" t="s">
        <v>599</v>
      </c>
      <c r="L48">
        <v>30</v>
      </c>
      <c r="M48" t="s">
        <v>792</v>
      </c>
      <c r="N48" t="s">
        <v>332</v>
      </c>
      <c r="O48">
        <v>1.342857143</v>
      </c>
      <c r="P48">
        <v>1.1099246700000001</v>
      </c>
      <c r="Q48">
        <v>1</v>
      </c>
      <c r="R48" s="6" t="s">
        <v>332</v>
      </c>
      <c r="S48" s="13" t="s">
        <v>855</v>
      </c>
      <c r="T48" s="8" t="s">
        <v>599</v>
      </c>
      <c r="U48" s="10" t="s">
        <v>599</v>
      </c>
      <c r="V48" s="7" t="s">
        <v>599</v>
      </c>
    </row>
    <row r="49" spans="1:22" x14ac:dyDescent="0.35">
      <c r="A49">
        <v>81</v>
      </c>
      <c r="B49" t="s">
        <v>539</v>
      </c>
      <c r="C49" t="s">
        <v>570</v>
      </c>
      <c r="D49">
        <v>4.7428571430000002</v>
      </c>
      <c r="E49">
        <v>1.421326165</v>
      </c>
      <c r="F49">
        <v>4</v>
      </c>
      <c r="G49" s="6" t="s">
        <v>570</v>
      </c>
      <c r="H49" s="12" t="s">
        <v>518</v>
      </c>
      <c r="I49" s="8" t="s">
        <v>599</v>
      </c>
      <c r="J49" s="7">
        <v>1940000000</v>
      </c>
      <c r="K49" s="7" t="s">
        <v>599</v>
      </c>
      <c r="L49">
        <v>31</v>
      </c>
      <c r="M49" t="s">
        <v>793</v>
      </c>
      <c r="N49" t="s">
        <v>332</v>
      </c>
      <c r="O49">
        <v>1.371428571</v>
      </c>
      <c r="P49">
        <v>0.73106345900000003</v>
      </c>
      <c r="Q49">
        <v>1</v>
      </c>
      <c r="R49" s="6" t="s">
        <v>332</v>
      </c>
      <c r="S49" s="13" t="s">
        <v>855</v>
      </c>
      <c r="T49" s="8" t="s">
        <v>599</v>
      </c>
      <c r="U49" s="10" t="s">
        <v>599</v>
      </c>
      <c r="V49" s="7" t="s">
        <v>599</v>
      </c>
    </row>
    <row r="50" spans="1:22" x14ac:dyDescent="0.35">
      <c r="A50">
        <v>82</v>
      </c>
      <c r="B50" t="s">
        <v>540</v>
      </c>
      <c r="C50" t="s">
        <v>570</v>
      </c>
      <c r="D50">
        <v>4.7428571430000002</v>
      </c>
      <c r="E50">
        <v>1.66879416</v>
      </c>
      <c r="F50">
        <v>4</v>
      </c>
      <c r="G50" s="6" t="s">
        <v>570</v>
      </c>
      <c r="H50" s="12" t="s">
        <v>518</v>
      </c>
      <c r="I50" s="7">
        <v>51</v>
      </c>
      <c r="J50" s="7">
        <v>118000000</v>
      </c>
      <c r="K50" s="7" t="s">
        <v>599</v>
      </c>
      <c r="L50">
        <v>32</v>
      </c>
      <c r="M50" t="s">
        <v>794</v>
      </c>
      <c r="N50" t="s">
        <v>332</v>
      </c>
      <c r="O50">
        <v>1.4</v>
      </c>
      <c r="P50">
        <v>0.69451633599999996</v>
      </c>
      <c r="Q50">
        <v>1</v>
      </c>
      <c r="R50" s="6" t="s">
        <v>332</v>
      </c>
      <c r="S50" s="13" t="s">
        <v>855</v>
      </c>
      <c r="T50" s="8" t="s">
        <v>599</v>
      </c>
      <c r="U50" s="10" t="s">
        <v>599</v>
      </c>
      <c r="V50" s="7" t="s">
        <v>599</v>
      </c>
    </row>
    <row r="51" spans="1:22" x14ac:dyDescent="0.35">
      <c r="A51">
        <v>83</v>
      </c>
      <c r="B51" t="s">
        <v>541</v>
      </c>
      <c r="C51" t="s">
        <v>570</v>
      </c>
      <c r="D51">
        <v>4.8</v>
      </c>
      <c r="E51">
        <v>1.9220087530000001</v>
      </c>
      <c r="F51">
        <v>5</v>
      </c>
      <c r="G51" s="6" t="s">
        <v>570</v>
      </c>
      <c r="H51" s="17" t="s">
        <v>856</v>
      </c>
      <c r="I51" s="8" t="s">
        <v>599</v>
      </c>
      <c r="J51" s="10" t="s">
        <v>599</v>
      </c>
      <c r="K51" s="7" t="s">
        <v>599</v>
      </c>
      <c r="L51">
        <v>54</v>
      </c>
      <c r="M51" t="s">
        <v>816</v>
      </c>
      <c r="N51" t="s">
        <v>332</v>
      </c>
      <c r="O51">
        <v>2.1714285709999999</v>
      </c>
      <c r="P51">
        <v>1.484938388</v>
      </c>
      <c r="Q51">
        <v>2</v>
      </c>
      <c r="R51" s="6" t="s">
        <v>570</v>
      </c>
      <c r="S51" s="13" t="s">
        <v>855</v>
      </c>
      <c r="T51" s="8" t="s">
        <v>599</v>
      </c>
      <c r="U51" s="10" t="s">
        <v>599</v>
      </c>
      <c r="V51" s="7" t="s">
        <v>599</v>
      </c>
    </row>
    <row r="52" spans="1:22" x14ac:dyDescent="0.35">
      <c r="A52">
        <v>84</v>
      </c>
      <c r="B52" t="s">
        <v>542</v>
      </c>
      <c r="C52" t="s">
        <v>570</v>
      </c>
      <c r="D52">
        <v>4.914285714</v>
      </c>
      <c r="E52">
        <v>1.2688908670000001</v>
      </c>
      <c r="F52">
        <v>5</v>
      </c>
      <c r="G52" s="6" t="s">
        <v>570</v>
      </c>
      <c r="H52" s="6" t="s">
        <v>855</v>
      </c>
      <c r="I52" s="8" t="s">
        <v>599</v>
      </c>
      <c r="J52" s="10" t="s">
        <v>599</v>
      </c>
      <c r="K52" s="7" t="s">
        <v>599</v>
      </c>
    </row>
    <row r="53" spans="1:22" x14ac:dyDescent="0.35">
      <c r="A53">
        <v>85</v>
      </c>
      <c r="B53" t="s">
        <v>824</v>
      </c>
      <c r="C53" t="s">
        <v>570</v>
      </c>
      <c r="D53">
        <v>4.9428571430000003</v>
      </c>
      <c r="E53">
        <v>1.9695155740000001</v>
      </c>
      <c r="F53">
        <v>5</v>
      </c>
      <c r="G53" s="6" t="s">
        <v>570</v>
      </c>
      <c r="H53" s="6" t="s">
        <v>855</v>
      </c>
      <c r="I53" s="8" t="s">
        <v>599</v>
      </c>
      <c r="J53" s="10" t="s">
        <v>599</v>
      </c>
      <c r="K53" s="7" t="s">
        <v>599</v>
      </c>
    </row>
    <row r="54" spans="1:22" x14ac:dyDescent="0.35">
      <c r="A54">
        <v>86</v>
      </c>
      <c r="B54" t="s">
        <v>543</v>
      </c>
      <c r="C54" t="s">
        <v>570</v>
      </c>
      <c r="D54">
        <v>4.9714285709999997</v>
      </c>
      <c r="E54">
        <v>1.9171933269999999</v>
      </c>
      <c r="F54">
        <v>5</v>
      </c>
      <c r="G54" s="6" t="s">
        <v>570</v>
      </c>
      <c r="H54" s="6" t="s">
        <v>855</v>
      </c>
      <c r="I54" s="8" t="s">
        <v>599</v>
      </c>
      <c r="J54" s="10" t="s">
        <v>599</v>
      </c>
      <c r="K54" s="7" t="s">
        <v>599</v>
      </c>
    </row>
    <row r="55" spans="1:22" x14ac:dyDescent="0.35">
      <c r="A55">
        <v>87</v>
      </c>
      <c r="B55" t="s">
        <v>825</v>
      </c>
      <c r="C55" t="s">
        <v>570</v>
      </c>
      <c r="D55">
        <v>5.2</v>
      </c>
      <c r="E55">
        <v>1.549193338</v>
      </c>
      <c r="F55">
        <v>5</v>
      </c>
      <c r="G55" s="6" t="s">
        <v>570</v>
      </c>
      <c r="H55" s="6" t="s">
        <v>855</v>
      </c>
      <c r="I55" s="8" t="s">
        <v>599</v>
      </c>
      <c r="J55" s="10" t="s">
        <v>599</v>
      </c>
      <c r="K55" s="7" t="s">
        <v>599</v>
      </c>
    </row>
    <row r="56" spans="1:22" x14ac:dyDescent="0.35">
      <c r="A56">
        <v>88</v>
      </c>
      <c r="B56" t="s">
        <v>826</v>
      </c>
      <c r="C56" t="s">
        <v>570</v>
      </c>
      <c r="D56">
        <v>5.3142857140000004</v>
      </c>
      <c r="E56">
        <v>1.567527626</v>
      </c>
      <c r="F56">
        <v>6</v>
      </c>
      <c r="G56" s="6" t="s">
        <v>570</v>
      </c>
      <c r="H56" s="6" t="s">
        <v>855</v>
      </c>
      <c r="I56" s="8" t="s">
        <v>599</v>
      </c>
      <c r="J56" s="10" t="s">
        <v>599</v>
      </c>
      <c r="K56" s="7" t="s">
        <v>599</v>
      </c>
    </row>
    <row r="57" spans="1:22" x14ac:dyDescent="0.35">
      <c r="A57">
        <v>122</v>
      </c>
      <c r="B57" t="s">
        <v>590</v>
      </c>
      <c r="C57" t="s">
        <v>331</v>
      </c>
      <c r="D57">
        <v>6.8</v>
      </c>
      <c r="E57">
        <v>0.47278897199999997</v>
      </c>
      <c r="F57">
        <v>7</v>
      </c>
      <c r="G57" s="6" t="s">
        <v>331</v>
      </c>
      <c r="H57" s="17" t="s">
        <v>856</v>
      </c>
      <c r="I57" s="8" t="s">
        <v>599</v>
      </c>
      <c r="J57" s="10" t="s">
        <v>599</v>
      </c>
      <c r="K57" s="7" t="s">
        <v>599</v>
      </c>
      <c r="L57">
        <v>89</v>
      </c>
      <c r="M57" t="s">
        <v>827</v>
      </c>
      <c r="N57" t="s">
        <v>570</v>
      </c>
      <c r="O57">
        <v>5.628571429</v>
      </c>
      <c r="P57">
        <v>1.4366160050000001</v>
      </c>
      <c r="Q57">
        <v>6</v>
      </c>
      <c r="R57" s="6" t="s">
        <v>570</v>
      </c>
      <c r="S57" s="13" t="s">
        <v>855</v>
      </c>
      <c r="T57" s="8" t="s">
        <v>599</v>
      </c>
      <c r="U57" s="10" t="s">
        <v>599</v>
      </c>
      <c r="V57" s="7" t="s">
        <v>599</v>
      </c>
    </row>
    <row r="58" spans="1:22" x14ac:dyDescent="0.35">
      <c r="A58">
        <v>123</v>
      </c>
      <c r="B58" t="s">
        <v>592</v>
      </c>
      <c r="C58" t="s">
        <v>331</v>
      </c>
      <c r="D58">
        <v>6.8</v>
      </c>
      <c r="E58">
        <v>0.58410313400000002</v>
      </c>
      <c r="F58">
        <v>7</v>
      </c>
      <c r="G58" s="6" t="s">
        <v>331</v>
      </c>
      <c r="H58" s="17" t="s">
        <v>856</v>
      </c>
      <c r="I58" s="8" t="s">
        <v>599</v>
      </c>
      <c r="J58" s="10" t="s">
        <v>599</v>
      </c>
      <c r="K58" s="7" t="s">
        <v>599</v>
      </c>
      <c r="L58">
        <v>53</v>
      </c>
      <c r="M58" t="s">
        <v>815</v>
      </c>
      <c r="N58" t="s">
        <v>570</v>
      </c>
      <c r="O58">
        <v>2.1714285709999999</v>
      </c>
      <c r="P58">
        <v>1.294461375</v>
      </c>
      <c r="Q58">
        <v>2</v>
      </c>
      <c r="R58" s="6" t="s">
        <v>570</v>
      </c>
      <c r="S58" s="13" t="s">
        <v>855</v>
      </c>
      <c r="T58" s="8" t="s">
        <v>599</v>
      </c>
      <c r="U58" s="10" t="s">
        <v>599</v>
      </c>
      <c r="V58" s="7" t="s">
        <v>599</v>
      </c>
    </row>
    <row r="59" spans="1:22" x14ac:dyDescent="0.35">
      <c r="A59">
        <v>124</v>
      </c>
      <c r="B59" t="s">
        <v>583</v>
      </c>
      <c r="C59" t="s">
        <v>331</v>
      </c>
      <c r="D59">
        <v>6.8285714290000001</v>
      </c>
      <c r="E59">
        <v>0.38238526</v>
      </c>
      <c r="F59">
        <v>7</v>
      </c>
      <c r="G59" s="6" t="s">
        <v>331</v>
      </c>
      <c r="H59" s="12" t="s">
        <v>518</v>
      </c>
      <c r="I59" s="7">
        <v>58</v>
      </c>
      <c r="J59" s="7">
        <v>1310000000</v>
      </c>
      <c r="K59" s="7" t="s">
        <v>599</v>
      </c>
      <c r="L59">
        <v>43</v>
      </c>
      <c r="M59" t="s">
        <v>805</v>
      </c>
      <c r="N59" t="s">
        <v>332</v>
      </c>
      <c r="O59">
        <v>1.571428571</v>
      </c>
      <c r="P59">
        <v>0.88403201600000003</v>
      </c>
      <c r="Q59">
        <v>1</v>
      </c>
      <c r="R59" s="6" t="s">
        <v>332</v>
      </c>
      <c r="S59" s="13" t="s">
        <v>855</v>
      </c>
      <c r="T59" s="8" t="s">
        <v>599</v>
      </c>
      <c r="U59" s="10" t="s">
        <v>599</v>
      </c>
      <c r="V59" s="7" t="s">
        <v>599</v>
      </c>
    </row>
    <row r="60" spans="1:22" x14ac:dyDescent="0.35">
      <c r="A60">
        <v>125</v>
      </c>
      <c r="B60" t="s">
        <v>587</v>
      </c>
      <c r="C60" t="s">
        <v>331</v>
      </c>
      <c r="D60">
        <v>6.8285714290000001</v>
      </c>
      <c r="E60">
        <v>0.38238526</v>
      </c>
      <c r="F60">
        <v>7</v>
      </c>
      <c r="G60" s="6" t="s">
        <v>331</v>
      </c>
      <c r="H60" s="12" t="s">
        <v>518</v>
      </c>
      <c r="I60" s="8" t="s">
        <v>599</v>
      </c>
      <c r="J60" s="7">
        <v>4810000000</v>
      </c>
      <c r="K60" s="7" t="s">
        <v>599</v>
      </c>
      <c r="L60">
        <v>44</v>
      </c>
      <c r="M60" t="s">
        <v>806</v>
      </c>
      <c r="N60" t="s">
        <v>332</v>
      </c>
      <c r="O60">
        <v>1.628571429</v>
      </c>
      <c r="P60">
        <v>1.2387307139999999</v>
      </c>
      <c r="Q60">
        <v>1</v>
      </c>
      <c r="R60" s="6" t="s">
        <v>332</v>
      </c>
      <c r="S60" s="13" t="s">
        <v>855</v>
      </c>
      <c r="T60" s="8" t="s">
        <v>599</v>
      </c>
      <c r="U60" s="10" t="s">
        <v>599</v>
      </c>
      <c r="V60" s="7" t="s">
        <v>599</v>
      </c>
    </row>
    <row r="61" spans="1:22" x14ac:dyDescent="0.35">
      <c r="A61">
        <v>126</v>
      </c>
      <c r="B61" t="s">
        <v>588</v>
      </c>
      <c r="C61" t="s">
        <v>331</v>
      </c>
      <c r="D61">
        <v>6.8285714290000001</v>
      </c>
      <c r="E61">
        <v>0.45281565400000001</v>
      </c>
      <c r="F61">
        <v>7</v>
      </c>
      <c r="G61" s="6" t="s">
        <v>331</v>
      </c>
      <c r="H61" s="12" t="s">
        <v>518</v>
      </c>
      <c r="I61" s="8" t="s">
        <v>599</v>
      </c>
      <c r="J61" s="7">
        <v>1800000000</v>
      </c>
      <c r="K61" s="7" t="s">
        <v>599</v>
      </c>
      <c r="L61">
        <v>45</v>
      </c>
      <c r="M61" t="s">
        <v>807</v>
      </c>
      <c r="N61" t="s">
        <v>332</v>
      </c>
      <c r="O61">
        <v>1.657142857</v>
      </c>
      <c r="P61">
        <v>0.96840855299999995</v>
      </c>
      <c r="Q61">
        <v>1</v>
      </c>
      <c r="R61" s="6" t="s">
        <v>332</v>
      </c>
      <c r="S61" s="13" t="s">
        <v>855</v>
      </c>
      <c r="T61" s="8" t="s">
        <v>599</v>
      </c>
      <c r="U61" s="10" t="s">
        <v>599</v>
      </c>
      <c r="V61" s="7" t="s">
        <v>599</v>
      </c>
    </row>
    <row r="62" spans="1:22" x14ac:dyDescent="0.35">
      <c r="A62">
        <v>127</v>
      </c>
      <c r="B62" t="s">
        <v>585</v>
      </c>
      <c r="C62" t="s">
        <v>331</v>
      </c>
      <c r="D62">
        <v>6.8285714290000001</v>
      </c>
      <c r="E62">
        <v>0.45281565400000001</v>
      </c>
      <c r="F62">
        <v>7</v>
      </c>
      <c r="G62" s="6" t="s">
        <v>331</v>
      </c>
      <c r="H62" s="12" t="s">
        <v>518</v>
      </c>
      <c r="I62" s="8" t="s">
        <v>599</v>
      </c>
      <c r="J62" s="7">
        <v>2090000000</v>
      </c>
      <c r="K62" s="7" t="s">
        <v>599</v>
      </c>
      <c r="L62">
        <v>46</v>
      </c>
      <c r="M62" t="s">
        <v>808</v>
      </c>
      <c r="N62" t="s">
        <v>332</v>
      </c>
      <c r="O62">
        <v>1.657142857</v>
      </c>
      <c r="P62">
        <v>1.0273568930000001</v>
      </c>
      <c r="Q62">
        <v>1</v>
      </c>
      <c r="R62" s="6" t="s">
        <v>332</v>
      </c>
      <c r="S62" s="13" t="s">
        <v>855</v>
      </c>
      <c r="T62" s="8" t="s">
        <v>599</v>
      </c>
      <c r="U62" s="10" t="s">
        <v>599</v>
      </c>
      <c r="V62" s="7" t="s">
        <v>599</v>
      </c>
    </row>
    <row r="63" spans="1:22" x14ac:dyDescent="0.35">
      <c r="A63">
        <v>128</v>
      </c>
      <c r="B63" t="s">
        <v>589</v>
      </c>
      <c r="C63" t="s">
        <v>331</v>
      </c>
      <c r="D63">
        <v>6.8285714290000001</v>
      </c>
      <c r="E63">
        <v>0.45281565400000001</v>
      </c>
      <c r="F63">
        <v>7</v>
      </c>
      <c r="G63" s="6" t="s">
        <v>331</v>
      </c>
      <c r="H63" s="12" t="s">
        <v>518</v>
      </c>
      <c r="I63" s="8" t="s">
        <v>599</v>
      </c>
      <c r="J63" s="7">
        <v>4040000000</v>
      </c>
      <c r="K63" s="7" t="s">
        <v>599</v>
      </c>
      <c r="L63">
        <v>47</v>
      </c>
      <c r="M63" t="s">
        <v>809</v>
      </c>
      <c r="N63" t="s">
        <v>332</v>
      </c>
      <c r="O63">
        <v>1.7428571429999999</v>
      </c>
      <c r="P63">
        <v>0.91853006400000003</v>
      </c>
      <c r="Q63">
        <v>1</v>
      </c>
      <c r="R63" s="6" t="s">
        <v>332</v>
      </c>
      <c r="S63" s="13" t="s">
        <v>855</v>
      </c>
      <c r="T63" s="8" t="s">
        <v>599</v>
      </c>
      <c r="U63" s="10" t="s">
        <v>599</v>
      </c>
      <c r="V63" s="7" t="s">
        <v>599</v>
      </c>
    </row>
    <row r="64" spans="1:22" x14ac:dyDescent="0.35">
      <c r="A64">
        <v>129</v>
      </c>
      <c r="B64" t="s">
        <v>591</v>
      </c>
      <c r="C64" t="s">
        <v>331</v>
      </c>
      <c r="D64">
        <v>6.8285714290000001</v>
      </c>
      <c r="E64">
        <v>0.51367844600000001</v>
      </c>
      <c r="F64">
        <v>7</v>
      </c>
      <c r="G64" s="6" t="s">
        <v>331</v>
      </c>
      <c r="H64" s="12" t="s">
        <v>518</v>
      </c>
      <c r="I64" s="6"/>
      <c r="J64" s="15">
        <v>36900000</v>
      </c>
      <c r="K64" s="7" t="s">
        <v>599</v>
      </c>
      <c r="L64">
        <v>48</v>
      </c>
      <c r="M64" t="s">
        <v>810</v>
      </c>
      <c r="N64" t="s">
        <v>332</v>
      </c>
      <c r="O64">
        <v>1.7428571429999999</v>
      </c>
      <c r="P64">
        <v>1.093909802</v>
      </c>
      <c r="Q64">
        <v>1</v>
      </c>
      <c r="R64" s="6" t="s">
        <v>332</v>
      </c>
      <c r="S64" s="13" t="s">
        <v>855</v>
      </c>
      <c r="T64" s="8" t="s">
        <v>599</v>
      </c>
      <c r="U64" s="10" t="s">
        <v>599</v>
      </c>
      <c r="V64" s="7" t="s">
        <v>599</v>
      </c>
    </row>
    <row r="65" spans="1:22" x14ac:dyDescent="0.35">
      <c r="A65">
        <v>130</v>
      </c>
      <c r="B65" t="s">
        <v>584</v>
      </c>
      <c r="C65" t="s">
        <v>331</v>
      </c>
      <c r="D65">
        <v>6.8571428570000004</v>
      </c>
      <c r="E65">
        <v>0.35503580099999998</v>
      </c>
      <c r="F65">
        <v>7</v>
      </c>
      <c r="G65" s="6" t="s">
        <v>331</v>
      </c>
      <c r="H65" s="12" t="s">
        <v>518</v>
      </c>
      <c r="I65" s="8" t="s">
        <v>599</v>
      </c>
      <c r="J65" s="7">
        <v>1940000000</v>
      </c>
      <c r="K65" s="7" t="s">
        <v>599</v>
      </c>
      <c r="L65">
        <v>49</v>
      </c>
      <c r="M65" t="s">
        <v>811</v>
      </c>
      <c r="N65" t="s">
        <v>570</v>
      </c>
      <c r="O65">
        <v>1.8571428569999999</v>
      </c>
      <c r="P65">
        <v>1.115211854</v>
      </c>
      <c r="Q65">
        <v>1</v>
      </c>
      <c r="R65" s="6" t="s">
        <v>332</v>
      </c>
      <c r="S65" s="13" t="s">
        <v>855</v>
      </c>
      <c r="T65" s="8" t="s">
        <v>599</v>
      </c>
      <c r="U65" s="10" t="s">
        <v>599</v>
      </c>
      <c r="V65" s="7" t="s">
        <v>599</v>
      </c>
    </row>
    <row r="66" spans="1:22" x14ac:dyDescent="0.35">
      <c r="A66">
        <v>131</v>
      </c>
      <c r="B66" t="s">
        <v>581</v>
      </c>
      <c r="C66" t="s">
        <v>331</v>
      </c>
      <c r="D66">
        <v>6.8571428570000004</v>
      </c>
      <c r="E66">
        <v>0.35503580099999998</v>
      </c>
      <c r="F66">
        <v>7</v>
      </c>
      <c r="G66" s="6" t="s">
        <v>331</v>
      </c>
      <c r="H66" s="12" t="s">
        <v>518</v>
      </c>
      <c r="I66" s="8" t="s">
        <v>599</v>
      </c>
      <c r="J66" s="7">
        <v>2320000000</v>
      </c>
      <c r="K66" s="7" t="s">
        <v>599</v>
      </c>
      <c r="L66">
        <v>50</v>
      </c>
      <c r="M66" t="s">
        <v>812</v>
      </c>
      <c r="N66" t="s">
        <v>332</v>
      </c>
      <c r="O66">
        <v>1.8571428569999999</v>
      </c>
      <c r="P66">
        <v>1.3750477459999999</v>
      </c>
      <c r="Q66">
        <v>1</v>
      </c>
      <c r="R66" s="6" t="s">
        <v>332</v>
      </c>
      <c r="S66" s="13" t="s">
        <v>855</v>
      </c>
      <c r="T66" s="8" t="s">
        <v>599</v>
      </c>
      <c r="U66" s="10" t="s">
        <v>599</v>
      </c>
      <c r="V66" s="7" t="s">
        <v>599</v>
      </c>
    </row>
    <row r="67" spans="1:22" x14ac:dyDescent="0.35">
      <c r="A67">
        <v>132</v>
      </c>
      <c r="B67" t="s">
        <v>575</v>
      </c>
      <c r="C67" t="s">
        <v>331</v>
      </c>
      <c r="D67">
        <v>6.8571428570000004</v>
      </c>
      <c r="E67">
        <v>0.42996970800000001</v>
      </c>
      <c r="F67">
        <v>7</v>
      </c>
      <c r="G67" s="6" t="s">
        <v>331</v>
      </c>
      <c r="H67" s="12" t="s">
        <v>518</v>
      </c>
      <c r="I67" s="7">
        <v>153</v>
      </c>
      <c r="J67" s="7">
        <v>2590000000</v>
      </c>
      <c r="K67" s="7" t="s">
        <v>599</v>
      </c>
      <c r="L67">
        <v>51</v>
      </c>
      <c r="M67" t="s">
        <v>813</v>
      </c>
      <c r="N67" t="s">
        <v>570</v>
      </c>
      <c r="O67">
        <v>1.9714285709999999</v>
      </c>
      <c r="P67">
        <v>1.224401758</v>
      </c>
      <c r="Q67">
        <v>1</v>
      </c>
      <c r="R67" s="6" t="s">
        <v>332</v>
      </c>
      <c r="S67" s="13" t="s">
        <v>855</v>
      </c>
      <c r="T67" s="8" t="s">
        <v>599</v>
      </c>
      <c r="U67" s="10" t="s">
        <v>599</v>
      </c>
      <c r="V67" s="7" t="s">
        <v>599</v>
      </c>
    </row>
    <row r="68" spans="1:22" x14ac:dyDescent="0.35">
      <c r="A68">
        <v>133</v>
      </c>
      <c r="B68" t="s">
        <v>586</v>
      </c>
      <c r="C68" t="s">
        <v>331</v>
      </c>
      <c r="D68">
        <v>6.8571428570000004</v>
      </c>
      <c r="E68">
        <v>0.42996970800000001</v>
      </c>
      <c r="F68">
        <v>7</v>
      </c>
      <c r="G68" s="6" t="s">
        <v>331</v>
      </c>
      <c r="H68" s="12" t="s">
        <v>518</v>
      </c>
      <c r="I68" s="8" t="s">
        <v>599</v>
      </c>
      <c r="J68" s="7">
        <v>2400000000</v>
      </c>
      <c r="K68" s="7" t="s">
        <v>599</v>
      </c>
      <c r="L68">
        <v>52</v>
      </c>
      <c r="M68" t="s">
        <v>814</v>
      </c>
      <c r="N68" t="s">
        <v>570</v>
      </c>
      <c r="O68">
        <v>2.1428571430000001</v>
      </c>
      <c r="P68">
        <v>1.4580982199999999</v>
      </c>
      <c r="Q68">
        <v>1</v>
      </c>
      <c r="R68" s="6" t="s">
        <v>570</v>
      </c>
      <c r="S68" s="13" t="s">
        <v>855</v>
      </c>
      <c r="T68" s="8" t="s">
        <v>599</v>
      </c>
      <c r="U68" s="10" t="s">
        <v>599</v>
      </c>
      <c r="V68" s="7" t="s">
        <v>599</v>
      </c>
    </row>
    <row r="69" spans="1:22" x14ac:dyDescent="0.35">
      <c r="A69">
        <v>134</v>
      </c>
      <c r="B69" t="s">
        <v>576</v>
      </c>
      <c r="C69" t="s">
        <v>331</v>
      </c>
      <c r="D69">
        <v>6.8857142859999998</v>
      </c>
      <c r="E69">
        <v>0.322802851</v>
      </c>
      <c r="F69">
        <v>7</v>
      </c>
      <c r="G69" s="6" t="s">
        <v>331</v>
      </c>
      <c r="H69" s="12" t="s">
        <v>518</v>
      </c>
      <c r="I69" s="8" t="s">
        <v>599</v>
      </c>
      <c r="J69" s="7">
        <v>2250000000</v>
      </c>
      <c r="K69" s="7" t="s">
        <v>599</v>
      </c>
      <c r="L69">
        <v>102</v>
      </c>
      <c r="M69" t="s">
        <v>840</v>
      </c>
      <c r="N69" t="s">
        <v>570</v>
      </c>
      <c r="O69">
        <v>6.542857143</v>
      </c>
      <c r="P69">
        <v>0.78000215500000003</v>
      </c>
      <c r="Q69">
        <v>7</v>
      </c>
      <c r="R69" s="6" t="s">
        <v>331</v>
      </c>
      <c r="S69" s="13" t="s">
        <v>855</v>
      </c>
      <c r="T69" s="8" t="s">
        <v>599</v>
      </c>
      <c r="U69" s="10" t="s">
        <v>599</v>
      </c>
      <c r="V69" s="7" t="s">
        <v>599</v>
      </c>
    </row>
    <row r="70" spans="1:22" x14ac:dyDescent="0.35">
      <c r="A70">
        <v>135</v>
      </c>
      <c r="B70" t="s">
        <v>580</v>
      </c>
      <c r="C70" t="s">
        <v>331</v>
      </c>
      <c r="D70">
        <v>6.8857142859999998</v>
      </c>
      <c r="E70">
        <v>0.322802851</v>
      </c>
      <c r="F70">
        <v>7</v>
      </c>
      <c r="G70" s="6" t="s">
        <v>331</v>
      </c>
      <c r="H70" s="12" t="s">
        <v>518</v>
      </c>
      <c r="I70" s="8" t="s">
        <v>599</v>
      </c>
      <c r="J70" s="7">
        <v>48000000</v>
      </c>
      <c r="K70" s="7" t="s">
        <v>599</v>
      </c>
      <c r="L70">
        <v>103</v>
      </c>
      <c r="M70" t="s">
        <v>841</v>
      </c>
      <c r="N70" t="s">
        <v>331</v>
      </c>
      <c r="O70">
        <v>6.542857143</v>
      </c>
      <c r="P70">
        <v>0.81683957500000004</v>
      </c>
      <c r="Q70">
        <v>7</v>
      </c>
      <c r="R70" s="6" t="s">
        <v>331</v>
      </c>
      <c r="S70" s="13" t="s">
        <v>855</v>
      </c>
      <c r="T70" s="8" t="s">
        <v>599</v>
      </c>
      <c r="U70" s="10" t="s">
        <v>599</v>
      </c>
      <c r="V70" s="7" t="s">
        <v>599</v>
      </c>
    </row>
    <row r="71" spans="1:22" x14ac:dyDescent="0.35">
      <c r="A71">
        <v>136</v>
      </c>
      <c r="B71" t="s">
        <v>582</v>
      </c>
      <c r="C71" t="s">
        <v>331</v>
      </c>
      <c r="D71">
        <v>6.8857142859999998</v>
      </c>
      <c r="E71">
        <v>0.322802851</v>
      </c>
      <c r="F71">
        <v>7</v>
      </c>
      <c r="G71" s="6" t="s">
        <v>331</v>
      </c>
      <c r="H71" s="12" t="s">
        <v>518</v>
      </c>
      <c r="I71" s="8" t="s">
        <v>599</v>
      </c>
      <c r="J71" s="7">
        <v>3100000000</v>
      </c>
      <c r="K71" s="7" t="s">
        <v>599</v>
      </c>
      <c r="L71">
        <v>104</v>
      </c>
      <c r="M71" t="s">
        <v>842</v>
      </c>
      <c r="N71" t="s">
        <v>331</v>
      </c>
      <c r="O71">
        <v>6.542857143</v>
      </c>
      <c r="P71">
        <v>0.85208592299999997</v>
      </c>
      <c r="Q71">
        <v>7</v>
      </c>
      <c r="R71" s="6" t="s">
        <v>331</v>
      </c>
      <c r="S71" s="13" t="s">
        <v>855</v>
      </c>
      <c r="T71" s="8" t="s">
        <v>599</v>
      </c>
      <c r="U71" s="10" t="s">
        <v>599</v>
      </c>
      <c r="V71" s="7" t="s">
        <v>599</v>
      </c>
    </row>
    <row r="72" spans="1:22" x14ac:dyDescent="0.35">
      <c r="A72">
        <v>137</v>
      </c>
      <c r="B72" t="s">
        <v>579</v>
      </c>
      <c r="C72" t="s">
        <v>331</v>
      </c>
      <c r="D72">
        <v>6.8857142859999998</v>
      </c>
      <c r="E72">
        <v>0.40376380499999998</v>
      </c>
      <c r="F72">
        <v>7</v>
      </c>
      <c r="G72" s="6" t="s">
        <v>331</v>
      </c>
      <c r="H72" s="12" t="s">
        <v>518</v>
      </c>
      <c r="I72" s="8" t="s">
        <v>599</v>
      </c>
      <c r="J72" s="7">
        <v>4220000000</v>
      </c>
      <c r="K72" s="7" t="s">
        <v>599</v>
      </c>
      <c r="L72">
        <v>105</v>
      </c>
      <c r="M72" t="s">
        <v>843</v>
      </c>
      <c r="N72" t="s">
        <v>331</v>
      </c>
      <c r="O72">
        <v>6.5714285710000002</v>
      </c>
      <c r="P72">
        <v>0.73906595600000002</v>
      </c>
      <c r="Q72">
        <v>7</v>
      </c>
      <c r="R72" s="6" t="s">
        <v>331</v>
      </c>
      <c r="S72" s="13" t="s">
        <v>855</v>
      </c>
      <c r="T72" s="8" t="s">
        <v>599</v>
      </c>
      <c r="U72" s="10" t="s">
        <v>599</v>
      </c>
      <c r="V72" s="7" t="s">
        <v>599</v>
      </c>
    </row>
    <row r="73" spans="1:22" x14ac:dyDescent="0.35">
      <c r="A73">
        <v>138</v>
      </c>
      <c r="B73" t="s">
        <v>571</v>
      </c>
      <c r="C73" t="s">
        <v>331</v>
      </c>
      <c r="D73">
        <v>6.914285714</v>
      </c>
      <c r="E73">
        <v>0.28402864100000003</v>
      </c>
      <c r="F73">
        <v>7</v>
      </c>
      <c r="G73" s="6" t="s">
        <v>331</v>
      </c>
      <c r="H73" s="12" t="s">
        <v>518</v>
      </c>
      <c r="I73" s="7">
        <v>3187</v>
      </c>
      <c r="J73" s="7">
        <v>4380000000</v>
      </c>
      <c r="K73" s="7" t="s">
        <v>599</v>
      </c>
      <c r="L73">
        <v>106</v>
      </c>
      <c r="M73" t="s">
        <v>844</v>
      </c>
      <c r="N73" t="s">
        <v>331</v>
      </c>
      <c r="O73">
        <v>6.5714285710000002</v>
      </c>
      <c r="P73">
        <v>1.1449560560000001</v>
      </c>
      <c r="Q73">
        <v>7</v>
      </c>
      <c r="R73" s="6" t="s">
        <v>331</v>
      </c>
      <c r="S73" s="13" t="s">
        <v>855</v>
      </c>
      <c r="T73" s="8" t="s">
        <v>599</v>
      </c>
      <c r="U73" s="10" t="s">
        <v>599</v>
      </c>
      <c r="V73" s="7" t="s">
        <v>599</v>
      </c>
    </row>
    <row r="74" spans="1:22" x14ac:dyDescent="0.35">
      <c r="A74">
        <v>139</v>
      </c>
      <c r="B74" t="s">
        <v>572</v>
      </c>
      <c r="C74" t="s">
        <v>331</v>
      </c>
      <c r="D74">
        <v>6.914285714</v>
      </c>
      <c r="E74">
        <v>0.28402864100000003</v>
      </c>
      <c r="F74">
        <v>7</v>
      </c>
      <c r="G74" s="6" t="s">
        <v>331</v>
      </c>
      <c r="H74" s="12" t="s">
        <v>518</v>
      </c>
      <c r="I74" s="7">
        <v>451</v>
      </c>
      <c r="J74" s="7">
        <v>3310000000</v>
      </c>
      <c r="K74" s="7" t="s">
        <v>599</v>
      </c>
      <c r="L74">
        <v>107</v>
      </c>
      <c r="M74" t="s">
        <v>845</v>
      </c>
      <c r="N74" t="s">
        <v>331</v>
      </c>
      <c r="O74">
        <v>6.6</v>
      </c>
      <c r="P74">
        <v>1.1167178799999999</v>
      </c>
      <c r="Q74">
        <v>7</v>
      </c>
      <c r="R74" s="6" t="s">
        <v>331</v>
      </c>
      <c r="S74" s="13" t="s">
        <v>855</v>
      </c>
      <c r="T74" s="8" t="s">
        <v>599</v>
      </c>
      <c r="U74" s="10" t="s">
        <v>599</v>
      </c>
      <c r="V74" s="7" t="s">
        <v>599</v>
      </c>
    </row>
    <row r="75" spans="1:22" x14ac:dyDescent="0.35">
      <c r="A75">
        <v>140</v>
      </c>
      <c r="B75" t="s">
        <v>577</v>
      </c>
      <c r="C75" t="s">
        <v>331</v>
      </c>
      <c r="D75">
        <v>6.914285714</v>
      </c>
      <c r="E75">
        <v>0.28402864100000003</v>
      </c>
      <c r="F75">
        <v>7</v>
      </c>
      <c r="G75" s="6" t="s">
        <v>331</v>
      </c>
      <c r="H75" s="12" t="s">
        <v>518</v>
      </c>
      <c r="I75" s="8" t="s">
        <v>599</v>
      </c>
      <c r="J75" s="7">
        <v>17000000</v>
      </c>
      <c r="K75" s="7" t="s">
        <v>599</v>
      </c>
      <c r="L75">
        <v>108</v>
      </c>
      <c r="M75" t="s">
        <v>846</v>
      </c>
      <c r="N75" t="s">
        <v>331</v>
      </c>
      <c r="O75">
        <v>6.628571429</v>
      </c>
      <c r="P75">
        <v>0.77024496799999997</v>
      </c>
      <c r="Q75">
        <v>7</v>
      </c>
      <c r="R75" s="6" t="s">
        <v>331</v>
      </c>
      <c r="S75" s="13" t="s">
        <v>855</v>
      </c>
      <c r="T75" s="8" t="s">
        <v>599</v>
      </c>
      <c r="U75" s="10" t="s">
        <v>599</v>
      </c>
      <c r="V75" s="7" t="s">
        <v>599</v>
      </c>
    </row>
    <row r="76" spans="1:22" x14ac:dyDescent="0.35">
      <c r="A76">
        <v>141</v>
      </c>
      <c r="B76" t="s">
        <v>578</v>
      </c>
      <c r="C76" t="s">
        <v>331</v>
      </c>
      <c r="D76">
        <v>6.914285714</v>
      </c>
      <c r="E76">
        <v>0.28402864100000003</v>
      </c>
      <c r="F76">
        <v>7</v>
      </c>
      <c r="G76" s="6" t="s">
        <v>331</v>
      </c>
      <c r="H76" s="12" t="s">
        <v>518</v>
      </c>
      <c r="I76" s="8" t="s">
        <v>599</v>
      </c>
      <c r="J76" s="7">
        <v>2230000000</v>
      </c>
      <c r="K76" s="7" t="s">
        <v>599</v>
      </c>
      <c r="L76">
        <v>109</v>
      </c>
      <c r="M76" t="s">
        <v>847</v>
      </c>
      <c r="N76" t="s">
        <v>331</v>
      </c>
      <c r="O76">
        <v>6.6571428570000002</v>
      </c>
      <c r="P76">
        <v>0.80230759600000001</v>
      </c>
      <c r="Q76">
        <v>7</v>
      </c>
      <c r="R76" s="6" t="s">
        <v>331</v>
      </c>
      <c r="S76" s="13" t="s">
        <v>855</v>
      </c>
      <c r="T76" s="8" t="s">
        <v>599</v>
      </c>
      <c r="U76" s="10" t="s">
        <v>599</v>
      </c>
      <c r="V76" s="7" t="s">
        <v>599</v>
      </c>
    </row>
    <row r="77" spans="1:22" x14ac:dyDescent="0.35">
      <c r="A77">
        <v>142</v>
      </c>
      <c r="B77" t="s">
        <v>573</v>
      </c>
      <c r="C77" t="s">
        <v>331</v>
      </c>
      <c r="D77">
        <v>6.9428571430000003</v>
      </c>
      <c r="E77">
        <v>0.23550410799999999</v>
      </c>
      <c r="F77">
        <v>7</v>
      </c>
      <c r="G77" s="6" t="s">
        <v>331</v>
      </c>
      <c r="H77" s="12" t="s">
        <v>518</v>
      </c>
      <c r="I77" s="8" t="s">
        <v>599</v>
      </c>
      <c r="J77" s="7">
        <v>1470000000</v>
      </c>
      <c r="K77" s="7" t="s">
        <v>599</v>
      </c>
      <c r="L77">
        <v>110</v>
      </c>
      <c r="M77" t="s">
        <v>848</v>
      </c>
      <c r="N77" t="s">
        <v>331</v>
      </c>
      <c r="O77">
        <v>6.6571428570000002</v>
      </c>
      <c r="P77">
        <v>0.96840855299999995</v>
      </c>
      <c r="Q77">
        <v>7</v>
      </c>
      <c r="R77" s="6" t="s">
        <v>331</v>
      </c>
      <c r="S77" s="13" t="s">
        <v>855</v>
      </c>
      <c r="T77" s="8" t="s">
        <v>599</v>
      </c>
      <c r="U77" s="10" t="s">
        <v>599</v>
      </c>
      <c r="V77" s="7" t="s">
        <v>599</v>
      </c>
    </row>
    <row r="78" spans="1:22" x14ac:dyDescent="0.35">
      <c r="A78">
        <v>143</v>
      </c>
      <c r="B78" t="s">
        <v>574</v>
      </c>
      <c r="C78" t="s">
        <v>331</v>
      </c>
      <c r="D78">
        <v>6.9428571430000003</v>
      </c>
      <c r="E78">
        <v>0.23550410799999999</v>
      </c>
      <c r="F78">
        <v>7</v>
      </c>
      <c r="G78" s="6" t="s">
        <v>331</v>
      </c>
      <c r="H78" s="12" t="s">
        <v>518</v>
      </c>
      <c r="I78" s="8" t="s">
        <v>599</v>
      </c>
      <c r="J78" s="7">
        <v>124000000</v>
      </c>
      <c r="K78" s="7" t="s">
        <v>599</v>
      </c>
      <c r="L78">
        <v>111</v>
      </c>
      <c r="M78" t="s">
        <v>849</v>
      </c>
      <c r="N78" t="s">
        <v>331</v>
      </c>
      <c r="O78">
        <v>6.6571428570000002</v>
      </c>
      <c r="P78">
        <v>1.0831016769999999</v>
      </c>
      <c r="Q78">
        <v>7</v>
      </c>
      <c r="R78" s="6" t="s">
        <v>331</v>
      </c>
      <c r="S78" s="13" t="s">
        <v>855</v>
      </c>
      <c r="T78" s="8" t="s">
        <v>599</v>
      </c>
      <c r="U78" s="10" t="s">
        <v>599</v>
      </c>
      <c r="V78" s="7" t="s">
        <v>599</v>
      </c>
    </row>
  </sheetData>
  <conditionalFormatting sqref="H1:I1">
    <cfRule type="containsText" dxfId="11" priority="2" operator="containsText" text="xx">
      <formula>NOT(ISERROR(SEARCH("xx",H1)))</formula>
    </cfRule>
  </conditionalFormatting>
  <conditionalFormatting sqref="S1:T1">
    <cfRule type="containsText" dxfId="10" priority="1" operator="containsText" text="xx">
      <formula>NOT(ISERROR(SEARCH("xx",S1)))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4ECF-882C-4975-A0C9-8A7318371E1F}">
  <dimension ref="A1:V120"/>
  <sheetViews>
    <sheetView zoomScale="25" zoomScaleNormal="25" workbookViewId="0">
      <selection activeCell="A62" sqref="A62"/>
    </sheetView>
  </sheetViews>
  <sheetFormatPr baseColWidth="10" defaultRowHeight="14.5" x14ac:dyDescent="0.35"/>
  <cols>
    <col min="2" max="2" width="23.1796875" bestFit="1" customWidth="1"/>
    <col min="11" max="11" width="10.90625" style="6"/>
    <col min="13" max="13" width="23.36328125" bestFit="1" customWidth="1"/>
  </cols>
  <sheetData>
    <row r="1" spans="1:22" x14ac:dyDescent="0.35">
      <c r="A1" t="s">
        <v>601</v>
      </c>
      <c r="B1" t="s">
        <v>506</v>
      </c>
      <c r="C1" t="s">
        <v>896</v>
      </c>
      <c r="D1" s="6" t="s">
        <v>897</v>
      </c>
      <c r="E1" s="6" t="s">
        <v>898</v>
      </c>
      <c r="F1" t="s">
        <v>899</v>
      </c>
      <c r="G1" s="6" t="s">
        <v>900</v>
      </c>
      <c r="H1" s="6" t="s">
        <v>507</v>
      </c>
      <c r="I1" s="6" t="s">
        <v>600</v>
      </c>
      <c r="J1" s="6" t="s">
        <v>505</v>
      </c>
      <c r="K1" s="6" t="s">
        <v>602</v>
      </c>
      <c r="L1" s="6" t="s">
        <v>901</v>
      </c>
      <c r="M1" s="6" t="s">
        <v>902</v>
      </c>
      <c r="N1" t="s">
        <v>903</v>
      </c>
      <c r="O1" s="6" t="s">
        <v>904</v>
      </c>
      <c r="P1" s="6" t="s">
        <v>905</v>
      </c>
      <c r="Q1" t="s">
        <v>906</v>
      </c>
      <c r="R1" s="6" t="s">
        <v>907</v>
      </c>
      <c r="S1" s="6" t="s">
        <v>908</v>
      </c>
      <c r="T1" s="6" t="s">
        <v>909</v>
      </c>
      <c r="U1" s="6" t="s">
        <v>910</v>
      </c>
      <c r="V1" t="s">
        <v>911</v>
      </c>
    </row>
    <row r="2" spans="1:22" x14ac:dyDescent="0.35">
      <c r="A2">
        <v>1</v>
      </c>
      <c r="B2" t="s">
        <v>912</v>
      </c>
      <c r="C2" t="s">
        <v>599</v>
      </c>
      <c r="D2">
        <v>1.375</v>
      </c>
      <c r="E2" t="s">
        <v>599</v>
      </c>
      <c r="F2" t="s">
        <v>599</v>
      </c>
      <c r="G2" t="s">
        <v>331</v>
      </c>
      <c r="H2" s="18" t="s">
        <v>1029</v>
      </c>
      <c r="I2" t="s">
        <v>599</v>
      </c>
      <c r="J2" t="s">
        <v>599</v>
      </c>
      <c r="K2" s="6" t="s">
        <v>1089</v>
      </c>
      <c r="L2">
        <v>1</v>
      </c>
      <c r="M2" t="s">
        <v>1030</v>
      </c>
      <c r="N2" t="s">
        <v>599</v>
      </c>
      <c r="O2" t="s">
        <v>599</v>
      </c>
      <c r="P2" t="s">
        <v>599</v>
      </c>
      <c r="Q2" t="s">
        <v>599</v>
      </c>
      <c r="R2" t="s">
        <v>599</v>
      </c>
      <c r="S2" s="2" t="s">
        <v>855</v>
      </c>
      <c r="T2" t="s">
        <v>599</v>
      </c>
      <c r="U2" t="s">
        <v>599</v>
      </c>
      <c r="V2" s="6" t="s">
        <v>1090</v>
      </c>
    </row>
    <row r="3" spans="1:22" x14ac:dyDescent="0.35">
      <c r="A3">
        <v>2</v>
      </c>
      <c r="B3" s="3" t="s">
        <v>913</v>
      </c>
      <c r="C3" s="3" t="s">
        <v>599</v>
      </c>
      <c r="D3" s="3">
        <v>1.4</v>
      </c>
      <c r="E3" t="s">
        <v>599</v>
      </c>
      <c r="F3" t="s">
        <v>599</v>
      </c>
      <c r="G3" t="s">
        <v>331</v>
      </c>
      <c r="H3" s="18" t="s">
        <v>1029</v>
      </c>
      <c r="I3" t="s">
        <v>599</v>
      </c>
      <c r="J3" t="s">
        <v>599</v>
      </c>
      <c r="K3" s="6" t="s">
        <v>1089</v>
      </c>
      <c r="L3">
        <v>2</v>
      </c>
      <c r="M3" t="s">
        <v>1088</v>
      </c>
      <c r="N3" s="3" t="s">
        <v>599</v>
      </c>
      <c r="O3" t="s">
        <v>599</v>
      </c>
      <c r="P3" t="s">
        <v>599</v>
      </c>
      <c r="Q3" t="s">
        <v>599</v>
      </c>
      <c r="R3" t="s">
        <v>599</v>
      </c>
      <c r="S3" s="2" t="s">
        <v>855</v>
      </c>
      <c r="T3" t="s">
        <v>599</v>
      </c>
      <c r="U3" t="s">
        <v>599</v>
      </c>
      <c r="V3" s="6" t="s">
        <v>1090</v>
      </c>
    </row>
    <row r="4" spans="1:22" x14ac:dyDescent="0.35">
      <c r="A4">
        <v>3</v>
      </c>
      <c r="B4" t="s">
        <v>914</v>
      </c>
      <c r="C4" t="s">
        <v>599</v>
      </c>
      <c r="D4">
        <v>1.5249999999999999</v>
      </c>
      <c r="E4" t="s">
        <v>599</v>
      </c>
      <c r="F4" t="s">
        <v>599</v>
      </c>
      <c r="G4" t="s">
        <v>331</v>
      </c>
      <c r="H4" s="18" t="s">
        <v>1029</v>
      </c>
      <c r="I4" t="s">
        <v>599</v>
      </c>
      <c r="J4" t="s">
        <v>599</v>
      </c>
      <c r="K4" s="6" t="s">
        <v>1089</v>
      </c>
      <c r="L4">
        <v>3</v>
      </c>
      <c r="M4" t="s">
        <v>1031</v>
      </c>
      <c r="N4" t="s">
        <v>599</v>
      </c>
      <c r="O4" t="s">
        <v>599</v>
      </c>
      <c r="P4" t="s">
        <v>599</v>
      </c>
      <c r="Q4" t="s">
        <v>599</v>
      </c>
      <c r="R4" t="s">
        <v>599</v>
      </c>
      <c r="S4" s="2" t="s">
        <v>855</v>
      </c>
      <c r="T4" t="s">
        <v>599</v>
      </c>
      <c r="U4" t="s">
        <v>599</v>
      </c>
      <c r="V4" s="6" t="s">
        <v>1090</v>
      </c>
    </row>
    <row r="5" spans="1:22" x14ac:dyDescent="0.35">
      <c r="A5">
        <v>4</v>
      </c>
      <c r="B5" t="s">
        <v>916</v>
      </c>
      <c r="C5" t="s">
        <v>599</v>
      </c>
      <c r="D5">
        <v>1.675</v>
      </c>
      <c r="E5" t="s">
        <v>599</v>
      </c>
      <c r="F5" t="s">
        <v>599</v>
      </c>
      <c r="G5" t="s">
        <v>331</v>
      </c>
      <c r="H5" s="18" t="s">
        <v>1029</v>
      </c>
      <c r="I5" t="s">
        <v>599</v>
      </c>
      <c r="J5" t="s">
        <v>599</v>
      </c>
      <c r="K5" s="6" t="s">
        <v>1089</v>
      </c>
      <c r="L5">
        <v>4</v>
      </c>
      <c r="M5" t="s">
        <v>1032</v>
      </c>
      <c r="N5" t="s">
        <v>599</v>
      </c>
      <c r="O5" t="s">
        <v>599</v>
      </c>
      <c r="P5" t="s">
        <v>599</v>
      </c>
      <c r="Q5" t="s">
        <v>599</v>
      </c>
      <c r="R5" t="s">
        <v>599</v>
      </c>
      <c r="S5" s="2" t="s">
        <v>855</v>
      </c>
      <c r="T5" t="s">
        <v>599</v>
      </c>
      <c r="U5" t="s">
        <v>599</v>
      </c>
      <c r="V5" s="6" t="s">
        <v>1090</v>
      </c>
    </row>
    <row r="6" spans="1:22" x14ac:dyDescent="0.35">
      <c r="A6">
        <v>5</v>
      </c>
      <c r="B6" t="s">
        <v>917</v>
      </c>
      <c r="C6" t="s">
        <v>599</v>
      </c>
      <c r="D6">
        <v>1.7</v>
      </c>
      <c r="E6" t="s">
        <v>599</v>
      </c>
      <c r="F6" t="s">
        <v>599</v>
      </c>
      <c r="G6" t="s">
        <v>331</v>
      </c>
      <c r="H6" s="18" t="s">
        <v>1029</v>
      </c>
      <c r="I6" t="s">
        <v>599</v>
      </c>
      <c r="J6" t="s">
        <v>599</v>
      </c>
      <c r="K6" s="6" t="s">
        <v>1089</v>
      </c>
      <c r="L6">
        <v>5</v>
      </c>
      <c r="M6" t="s">
        <v>1033</v>
      </c>
      <c r="N6" t="s">
        <v>599</v>
      </c>
      <c r="O6" t="s">
        <v>599</v>
      </c>
      <c r="P6" t="s">
        <v>599</v>
      </c>
      <c r="Q6" t="s">
        <v>599</v>
      </c>
      <c r="R6" t="s">
        <v>599</v>
      </c>
      <c r="S6" s="2" t="s">
        <v>855</v>
      </c>
      <c r="T6" t="s">
        <v>599</v>
      </c>
      <c r="U6" t="s">
        <v>599</v>
      </c>
      <c r="V6" s="6" t="s">
        <v>1090</v>
      </c>
    </row>
    <row r="7" spans="1:22" x14ac:dyDescent="0.35">
      <c r="A7">
        <v>6</v>
      </c>
      <c r="B7" t="s">
        <v>919</v>
      </c>
      <c r="C7" t="s">
        <v>599</v>
      </c>
      <c r="D7">
        <v>1.875</v>
      </c>
      <c r="E7" t="s">
        <v>599</v>
      </c>
      <c r="F7" t="s">
        <v>599</v>
      </c>
      <c r="G7" t="s">
        <v>331</v>
      </c>
      <c r="H7" s="18" t="s">
        <v>1029</v>
      </c>
      <c r="I7" t="s">
        <v>599</v>
      </c>
      <c r="J7" t="s">
        <v>599</v>
      </c>
      <c r="K7" s="6" t="s">
        <v>1089</v>
      </c>
      <c r="L7">
        <v>6</v>
      </c>
      <c r="M7" t="s">
        <v>1034</v>
      </c>
      <c r="N7" t="s">
        <v>599</v>
      </c>
      <c r="O7" t="s">
        <v>599</v>
      </c>
      <c r="P7" t="s">
        <v>599</v>
      </c>
      <c r="Q7" t="s">
        <v>599</v>
      </c>
      <c r="R7" t="s">
        <v>599</v>
      </c>
      <c r="S7" s="2" t="s">
        <v>855</v>
      </c>
      <c r="T7" t="s">
        <v>599</v>
      </c>
      <c r="U7" t="s">
        <v>599</v>
      </c>
      <c r="V7" s="6" t="s">
        <v>1090</v>
      </c>
    </row>
    <row r="8" spans="1:22" x14ac:dyDescent="0.35">
      <c r="A8">
        <v>7</v>
      </c>
      <c r="B8" t="s">
        <v>921</v>
      </c>
      <c r="C8" t="s">
        <v>599</v>
      </c>
      <c r="D8">
        <v>1.9</v>
      </c>
      <c r="E8" t="s">
        <v>599</v>
      </c>
      <c r="F8" t="s">
        <v>599</v>
      </c>
      <c r="G8" t="s">
        <v>331</v>
      </c>
      <c r="H8" s="18" t="s">
        <v>1029</v>
      </c>
      <c r="I8" t="s">
        <v>599</v>
      </c>
      <c r="J8" t="s">
        <v>599</v>
      </c>
      <c r="K8" s="6" t="s">
        <v>1089</v>
      </c>
      <c r="L8">
        <v>7</v>
      </c>
      <c r="M8" t="s">
        <v>1035</v>
      </c>
      <c r="N8" t="s">
        <v>599</v>
      </c>
      <c r="O8" t="s">
        <v>599</v>
      </c>
      <c r="P8" t="s">
        <v>599</v>
      </c>
      <c r="Q8" t="s">
        <v>599</v>
      </c>
      <c r="R8" t="s">
        <v>599</v>
      </c>
      <c r="S8" s="2" t="s">
        <v>855</v>
      </c>
      <c r="T8" t="s">
        <v>599</v>
      </c>
      <c r="U8" t="s">
        <v>599</v>
      </c>
      <c r="V8" s="6" t="s">
        <v>1090</v>
      </c>
    </row>
    <row r="9" spans="1:22" x14ac:dyDescent="0.35">
      <c r="A9">
        <v>8</v>
      </c>
      <c r="B9" t="s">
        <v>916</v>
      </c>
      <c r="C9" t="s">
        <v>599</v>
      </c>
      <c r="D9">
        <v>2.0249999999999999</v>
      </c>
      <c r="E9" t="s">
        <v>599</v>
      </c>
      <c r="F9" t="s">
        <v>599</v>
      </c>
      <c r="G9" t="s">
        <v>331</v>
      </c>
      <c r="H9" s="18" t="s">
        <v>1029</v>
      </c>
      <c r="I9" t="s">
        <v>599</v>
      </c>
      <c r="J9" t="s">
        <v>599</v>
      </c>
      <c r="K9" s="6" t="s">
        <v>1089</v>
      </c>
      <c r="L9">
        <v>8</v>
      </c>
      <c r="M9" t="s">
        <v>1032</v>
      </c>
      <c r="N9" t="s">
        <v>599</v>
      </c>
      <c r="O9" t="s">
        <v>599</v>
      </c>
      <c r="P9" t="s">
        <v>599</v>
      </c>
      <c r="Q9" t="s">
        <v>599</v>
      </c>
      <c r="R9" t="s">
        <v>599</v>
      </c>
      <c r="S9" s="2" t="s">
        <v>855</v>
      </c>
      <c r="T9" t="s">
        <v>599</v>
      </c>
      <c r="U9" t="s">
        <v>599</v>
      </c>
      <c r="V9" s="6" t="s">
        <v>1090</v>
      </c>
    </row>
    <row r="10" spans="1:22" x14ac:dyDescent="0.35">
      <c r="A10">
        <v>9</v>
      </c>
      <c r="B10" t="s">
        <v>924</v>
      </c>
      <c r="C10" t="s">
        <v>599</v>
      </c>
      <c r="D10">
        <v>2.0750000000000002</v>
      </c>
      <c r="E10" t="s">
        <v>599</v>
      </c>
      <c r="F10" t="s">
        <v>599</v>
      </c>
      <c r="G10" t="s">
        <v>331</v>
      </c>
      <c r="H10" s="18" t="s">
        <v>1029</v>
      </c>
      <c r="I10" t="s">
        <v>599</v>
      </c>
      <c r="J10" t="s">
        <v>599</v>
      </c>
      <c r="K10" s="6" t="s">
        <v>1089</v>
      </c>
      <c r="L10">
        <v>9</v>
      </c>
      <c r="M10" t="s">
        <v>1036</v>
      </c>
      <c r="N10" t="s">
        <v>599</v>
      </c>
      <c r="O10" t="s">
        <v>599</v>
      </c>
      <c r="P10" t="s">
        <v>599</v>
      </c>
      <c r="Q10" t="s">
        <v>599</v>
      </c>
      <c r="R10" t="s">
        <v>599</v>
      </c>
      <c r="S10" s="2" t="s">
        <v>855</v>
      </c>
      <c r="T10" t="s">
        <v>599</v>
      </c>
      <c r="U10" t="s">
        <v>599</v>
      </c>
      <c r="V10" s="6" t="s">
        <v>1090</v>
      </c>
    </row>
    <row r="11" spans="1:22" x14ac:dyDescent="0.35">
      <c r="A11">
        <v>10</v>
      </c>
      <c r="B11" t="s">
        <v>926</v>
      </c>
      <c r="C11" t="s">
        <v>599</v>
      </c>
      <c r="D11">
        <v>2.15</v>
      </c>
      <c r="E11" t="s">
        <v>599</v>
      </c>
      <c r="F11" t="s">
        <v>599</v>
      </c>
      <c r="G11" t="s">
        <v>331</v>
      </c>
      <c r="H11" s="18" t="s">
        <v>1029</v>
      </c>
      <c r="I11" t="s">
        <v>599</v>
      </c>
      <c r="J11" t="s">
        <v>599</v>
      </c>
      <c r="K11" s="6" t="s">
        <v>1089</v>
      </c>
      <c r="L11">
        <v>10</v>
      </c>
      <c r="M11" t="s">
        <v>1037</v>
      </c>
      <c r="N11" t="s">
        <v>599</v>
      </c>
      <c r="O11" t="s">
        <v>599</v>
      </c>
      <c r="P11" t="s">
        <v>599</v>
      </c>
      <c r="Q11" t="s">
        <v>599</v>
      </c>
      <c r="R11" t="s">
        <v>599</v>
      </c>
      <c r="S11" s="2" t="s">
        <v>855</v>
      </c>
      <c r="T11" t="s">
        <v>599</v>
      </c>
      <c r="U11" t="s">
        <v>599</v>
      </c>
      <c r="V11" s="6" t="s">
        <v>1090</v>
      </c>
    </row>
    <row r="12" spans="1:22" x14ac:dyDescent="0.35">
      <c r="A12">
        <v>11</v>
      </c>
      <c r="B12" t="s">
        <v>928</v>
      </c>
      <c r="C12" t="s">
        <v>599</v>
      </c>
      <c r="D12">
        <v>2.2000000000000002</v>
      </c>
      <c r="E12" t="s">
        <v>599</v>
      </c>
      <c r="F12" t="s">
        <v>599</v>
      </c>
      <c r="G12" t="s">
        <v>331</v>
      </c>
      <c r="H12" s="18" t="s">
        <v>1029</v>
      </c>
      <c r="I12" t="s">
        <v>599</v>
      </c>
      <c r="J12" t="s">
        <v>599</v>
      </c>
      <c r="K12" s="6" t="s">
        <v>1089</v>
      </c>
      <c r="L12">
        <v>11</v>
      </c>
      <c r="M12" t="s">
        <v>1038</v>
      </c>
      <c r="N12" t="s">
        <v>599</v>
      </c>
      <c r="O12" t="s">
        <v>599</v>
      </c>
      <c r="P12" t="s">
        <v>599</v>
      </c>
      <c r="Q12" t="s">
        <v>599</v>
      </c>
      <c r="R12" t="s">
        <v>599</v>
      </c>
      <c r="S12" s="2" t="s">
        <v>855</v>
      </c>
      <c r="T12" t="s">
        <v>599</v>
      </c>
      <c r="U12" t="s">
        <v>599</v>
      </c>
      <c r="V12" s="6" t="s">
        <v>1090</v>
      </c>
    </row>
    <row r="13" spans="1:22" x14ac:dyDescent="0.35">
      <c r="A13">
        <v>12</v>
      </c>
      <c r="B13" t="s">
        <v>930</v>
      </c>
      <c r="C13" t="s">
        <v>599</v>
      </c>
      <c r="D13">
        <v>2.2000000000000002</v>
      </c>
      <c r="E13" t="s">
        <v>599</v>
      </c>
      <c r="F13" t="s">
        <v>599</v>
      </c>
      <c r="G13" t="s">
        <v>331</v>
      </c>
      <c r="H13" s="18" t="s">
        <v>1029</v>
      </c>
      <c r="I13" t="s">
        <v>599</v>
      </c>
      <c r="J13" t="s">
        <v>599</v>
      </c>
      <c r="K13" s="6" t="s">
        <v>1089</v>
      </c>
      <c r="L13">
        <v>12</v>
      </c>
      <c r="M13" t="s">
        <v>1039</v>
      </c>
      <c r="N13" t="s">
        <v>599</v>
      </c>
      <c r="O13" t="s">
        <v>599</v>
      </c>
      <c r="P13" t="s">
        <v>599</v>
      </c>
      <c r="Q13" t="s">
        <v>599</v>
      </c>
      <c r="R13" t="s">
        <v>599</v>
      </c>
      <c r="S13" s="2" t="s">
        <v>855</v>
      </c>
      <c r="T13" t="s">
        <v>599</v>
      </c>
      <c r="U13" t="s">
        <v>599</v>
      </c>
      <c r="V13" s="6" t="s">
        <v>1090</v>
      </c>
    </row>
    <row r="14" spans="1:22" x14ac:dyDescent="0.35">
      <c r="A14">
        <v>13</v>
      </c>
      <c r="B14" t="s">
        <v>932</v>
      </c>
      <c r="C14" t="s">
        <v>599</v>
      </c>
      <c r="D14">
        <v>2.25</v>
      </c>
      <c r="E14" t="s">
        <v>599</v>
      </c>
      <c r="F14" t="s">
        <v>599</v>
      </c>
      <c r="G14" t="s">
        <v>331</v>
      </c>
      <c r="H14" s="18" t="s">
        <v>1029</v>
      </c>
      <c r="I14" t="s">
        <v>599</v>
      </c>
      <c r="J14" t="s">
        <v>599</v>
      </c>
      <c r="K14" s="6" t="s">
        <v>1089</v>
      </c>
      <c r="L14">
        <v>13</v>
      </c>
      <c r="M14" t="s">
        <v>1040</v>
      </c>
      <c r="N14" t="s">
        <v>599</v>
      </c>
      <c r="O14" t="s">
        <v>599</v>
      </c>
      <c r="P14" t="s">
        <v>599</v>
      </c>
      <c r="Q14" t="s">
        <v>599</v>
      </c>
      <c r="R14" t="s">
        <v>599</v>
      </c>
      <c r="S14" s="2" t="s">
        <v>855</v>
      </c>
      <c r="T14" t="s">
        <v>599</v>
      </c>
      <c r="U14" t="s">
        <v>599</v>
      </c>
      <c r="V14" s="6" t="s">
        <v>1090</v>
      </c>
    </row>
    <row r="15" spans="1:22" x14ac:dyDescent="0.35">
      <c r="A15">
        <v>14</v>
      </c>
      <c r="B15" t="s">
        <v>934</v>
      </c>
      <c r="C15" t="s">
        <v>599</v>
      </c>
      <c r="D15">
        <v>2.3250000000000002</v>
      </c>
      <c r="E15" t="s">
        <v>599</v>
      </c>
      <c r="F15" t="s">
        <v>599</v>
      </c>
      <c r="G15" t="s">
        <v>331</v>
      </c>
      <c r="H15" s="18" t="s">
        <v>1029</v>
      </c>
      <c r="I15" t="s">
        <v>599</v>
      </c>
      <c r="J15" t="s">
        <v>599</v>
      </c>
      <c r="K15" s="6" t="s">
        <v>1089</v>
      </c>
      <c r="L15">
        <v>14</v>
      </c>
      <c r="M15" t="s">
        <v>1041</v>
      </c>
      <c r="N15" t="s">
        <v>599</v>
      </c>
      <c r="O15" t="s">
        <v>599</v>
      </c>
      <c r="P15" t="s">
        <v>599</v>
      </c>
      <c r="Q15" t="s">
        <v>599</v>
      </c>
      <c r="R15" t="s">
        <v>599</v>
      </c>
      <c r="S15" s="2" t="s">
        <v>855</v>
      </c>
      <c r="T15" t="s">
        <v>599</v>
      </c>
      <c r="U15" t="s">
        <v>599</v>
      </c>
      <c r="V15" s="6" t="s">
        <v>1090</v>
      </c>
    </row>
    <row r="16" spans="1:22" x14ac:dyDescent="0.35">
      <c r="A16">
        <v>15</v>
      </c>
      <c r="B16" t="s">
        <v>936</v>
      </c>
      <c r="C16" t="s">
        <v>599</v>
      </c>
      <c r="D16">
        <v>2.4500000000000002</v>
      </c>
      <c r="E16" t="s">
        <v>599</v>
      </c>
      <c r="F16" t="s">
        <v>599</v>
      </c>
      <c r="G16" t="s">
        <v>331</v>
      </c>
      <c r="H16" s="18" t="s">
        <v>1029</v>
      </c>
      <c r="I16" t="s">
        <v>599</v>
      </c>
      <c r="J16" t="s">
        <v>599</v>
      </c>
      <c r="K16" s="6" t="s">
        <v>1089</v>
      </c>
      <c r="L16">
        <v>15</v>
      </c>
      <c r="M16" t="s">
        <v>1042</v>
      </c>
      <c r="N16" t="s">
        <v>599</v>
      </c>
      <c r="O16" t="s">
        <v>599</v>
      </c>
      <c r="P16" t="s">
        <v>599</v>
      </c>
      <c r="Q16" t="s">
        <v>599</v>
      </c>
      <c r="R16" t="s">
        <v>599</v>
      </c>
      <c r="S16" s="2" t="s">
        <v>855</v>
      </c>
      <c r="T16" t="s">
        <v>599</v>
      </c>
      <c r="U16" t="s">
        <v>599</v>
      </c>
      <c r="V16" s="6" t="s">
        <v>1090</v>
      </c>
    </row>
    <row r="17" spans="1:22" x14ac:dyDescent="0.35">
      <c r="A17">
        <v>16</v>
      </c>
      <c r="B17" t="s">
        <v>938</v>
      </c>
      <c r="C17" t="s">
        <v>599</v>
      </c>
      <c r="D17">
        <v>2.5</v>
      </c>
      <c r="E17" t="s">
        <v>599</v>
      </c>
      <c r="F17" t="s">
        <v>599</v>
      </c>
      <c r="G17" t="s">
        <v>331</v>
      </c>
      <c r="H17" s="18" t="s">
        <v>1029</v>
      </c>
      <c r="I17" t="s">
        <v>599</v>
      </c>
      <c r="J17" t="s">
        <v>599</v>
      </c>
      <c r="K17" s="6" t="s">
        <v>1089</v>
      </c>
      <c r="L17">
        <v>16</v>
      </c>
      <c r="M17" t="s">
        <v>1043</v>
      </c>
      <c r="N17" t="s">
        <v>599</v>
      </c>
      <c r="O17" t="s">
        <v>599</v>
      </c>
      <c r="P17" t="s">
        <v>599</v>
      </c>
      <c r="Q17" t="s">
        <v>599</v>
      </c>
      <c r="R17" t="s">
        <v>599</v>
      </c>
      <c r="S17" s="2" t="s">
        <v>855</v>
      </c>
      <c r="T17" t="s">
        <v>599</v>
      </c>
      <c r="U17" t="s">
        <v>599</v>
      </c>
      <c r="V17" s="6" t="s">
        <v>1090</v>
      </c>
    </row>
    <row r="18" spans="1:22" x14ac:dyDescent="0.35">
      <c r="A18">
        <v>17</v>
      </c>
      <c r="B18" t="s">
        <v>940</v>
      </c>
      <c r="C18" t="s">
        <v>599</v>
      </c>
      <c r="D18">
        <v>2.6749999999999998</v>
      </c>
      <c r="E18" t="s">
        <v>599</v>
      </c>
      <c r="F18" t="s">
        <v>599</v>
      </c>
      <c r="G18" t="s">
        <v>331</v>
      </c>
      <c r="H18" s="18" t="s">
        <v>1029</v>
      </c>
      <c r="I18" t="s">
        <v>599</v>
      </c>
      <c r="J18" t="s">
        <v>599</v>
      </c>
      <c r="K18" s="6" t="s">
        <v>1089</v>
      </c>
      <c r="L18">
        <v>17</v>
      </c>
      <c r="M18" t="s">
        <v>1044</v>
      </c>
      <c r="N18" t="s">
        <v>599</v>
      </c>
      <c r="O18" t="s">
        <v>599</v>
      </c>
      <c r="P18" t="s">
        <v>599</v>
      </c>
      <c r="Q18" t="s">
        <v>599</v>
      </c>
      <c r="R18" t="s">
        <v>599</v>
      </c>
      <c r="S18" s="2" t="s">
        <v>855</v>
      </c>
      <c r="T18" t="s">
        <v>599</v>
      </c>
      <c r="U18" t="s">
        <v>599</v>
      </c>
      <c r="V18" s="6" t="s">
        <v>1090</v>
      </c>
    </row>
    <row r="19" spans="1:22" x14ac:dyDescent="0.35">
      <c r="A19">
        <v>18</v>
      </c>
      <c r="B19" t="s">
        <v>942</v>
      </c>
      <c r="C19" t="s">
        <v>599</v>
      </c>
      <c r="D19">
        <v>2.7</v>
      </c>
      <c r="E19" t="s">
        <v>599</v>
      </c>
      <c r="F19" t="s">
        <v>599</v>
      </c>
      <c r="G19" t="s">
        <v>331</v>
      </c>
      <c r="H19" s="18" t="s">
        <v>1029</v>
      </c>
      <c r="I19" t="s">
        <v>599</v>
      </c>
      <c r="J19" t="s">
        <v>599</v>
      </c>
      <c r="K19" s="6" t="s">
        <v>1089</v>
      </c>
      <c r="L19">
        <v>18</v>
      </c>
      <c r="M19" t="s">
        <v>1045</v>
      </c>
      <c r="N19" t="s">
        <v>599</v>
      </c>
      <c r="O19" t="s">
        <v>599</v>
      </c>
      <c r="P19" t="s">
        <v>599</v>
      </c>
      <c r="Q19" t="s">
        <v>599</v>
      </c>
      <c r="R19" t="s">
        <v>599</v>
      </c>
      <c r="S19" s="2" t="s">
        <v>855</v>
      </c>
      <c r="T19" t="s">
        <v>599</v>
      </c>
      <c r="U19" t="s">
        <v>599</v>
      </c>
      <c r="V19" s="6" t="s">
        <v>1090</v>
      </c>
    </row>
    <row r="20" spans="1:22" x14ac:dyDescent="0.35">
      <c r="A20">
        <v>19</v>
      </c>
      <c r="B20" t="s">
        <v>944</v>
      </c>
      <c r="C20" t="s">
        <v>599</v>
      </c>
      <c r="D20">
        <v>2.7749999999999999</v>
      </c>
      <c r="E20" t="s">
        <v>599</v>
      </c>
      <c r="F20" t="s">
        <v>599</v>
      </c>
      <c r="G20" t="s">
        <v>331</v>
      </c>
      <c r="H20" s="18" t="s">
        <v>1029</v>
      </c>
      <c r="I20" t="s">
        <v>599</v>
      </c>
      <c r="J20" t="s">
        <v>599</v>
      </c>
      <c r="K20" s="6" t="s">
        <v>1089</v>
      </c>
      <c r="L20">
        <v>19</v>
      </c>
      <c r="M20" t="s">
        <v>1046</v>
      </c>
      <c r="N20" t="s">
        <v>599</v>
      </c>
      <c r="O20" t="s">
        <v>599</v>
      </c>
      <c r="P20" t="s">
        <v>599</v>
      </c>
      <c r="Q20" t="s">
        <v>599</v>
      </c>
      <c r="R20" t="s">
        <v>599</v>
      </c>
      <c r="S20" s="2" t="s">
        <v>855</v>
      </c>
      <c r="T20" t="s">
        <v>599</v>
      </c>
      <c r="U20" t="s">
        <v>599</v>
      </c>
      <c r="V20" s="6" t="s">
        <v>1090</v>
      </c>
    </row>
    <row r="21" spans="1:22" x14ac:dyDescent="0.35">
      <c r="A21">
        <v>20</v>
      </c>
      <c r="B21" t="s">
        <v>946</v>
      </c>
      <c r="C21" t="s">
        <v>599</v>
      </c>
      <c r="D21">
        <v>2.9249999999999998</v>
      </c>
      <c r="E21" t="s">
        <v>599</v>
      </c>
      <c r="F21" t="s">
        <v>599</v>
      </c>
      <c r="G21" t="s">
        <v>331</v>
      </c>
      <c r="H21" s="18" t="s">
        <v>1029</v>
      </c>
      <c r="I21" t="s">
        <v>599</v>
      </c>
      <c r="J21" t="s">
        <v>599</v>
      </c>
      <c r="K21" s="6" t="s">
        <v>1089</v>
      </c>
      <c r="L21">
        <v>20</v>
      </c>
      <c r="M21" t="s">
        <v>1047</v>
      </c>
      <c r="N21" t="s">
        <v>599</v>
      </c>
      <c r="O21" t="s">
        <v>599</v>
      </c>
      <c r="P21" t="s">
        <v>599</v>
      </c>
      <c r="Q21" t="s">
        <v>599</v>
      </c>
      <c r="R21" t="s">
        <v>599</v>
      </c>
      <c r="S21" s="2" t="s">
        <v>855</v>
      </c>
      <c r="T21" t="s">
        <v>599</v>
      </c>
      <c r="U21" t="s">
        <v>599</v>
      </c>
      <c r="V21" s="6" t="s">
        <v>1090</v>
      </c>
    </row>
    <row r="22" spans="1:22" x14ac:dyDescent="0.35">
      <c r="A22">
        <v>21</v>
      </c>
      <c r="B22" t="s">
        <v>948</v>
      </c>
      <c r="C22" t="s">
        <v>599</v>
      </c>
      <c r="D22">
        <v>3</v>
      </c>
      <c r="E22" t="s">
        <v>599</v>
      </c>
      <c r="F22" t="s">
        <v>599</v>
      </c>
      <c r="G22" t="s">
        <v>331</v>
      </c>
      <c r="H22" s="18" t="s">
        <v>1029</v>
      </c>
      <c r="I22" t="s">
        <v>599</v>
      </c>
      <c r="J22" t="s">
        <v>599</v>
      </c>
      <c r="K22" s="6" t="s">
        <v>1089</v>
      </c>
      <c r="L22">
        <v>21</v>
      </c>
      <c r="M22" t="s">
        <v>1048</v>
      </c>
      <c r="N22" t="s">
        <v>599</v>
      </c>
      <c r="O22" t="s">
        <v>599</v>
      </c>
      <c r="P22" t="s">
        <v>599</v>
      </c>
      <c r="Q22" t="s">
        <v>599</v>
      </c>
      <c r="R22" t="s">
        <v>599</v>
      </c>
      <c r="S22" s="2" t="s">
        <v>855</v>
      </c>
      <c r="T22" t="s">
        <v>599</v>
      </c>
      <c r="U22" t="s">
        <v>599</v>
      </c>
      <c r="V22" s="6" t="s">
        <v>1090</v>
      </c>
    </row>
    <row r="23" spans="1:22" x14ac:dyDescent="0.35">
      <c r="A23">
        <v>22</v>
      </c>
      <c r="B23" t="s">
        <v>950</v>
      </c>
      <c r="C23" t="s">
        <v>599</v>
      </c>
      <c r="D23">
        <v>3.0750000000000002</v>
      </c>
      <c r="E23" t="s">
        <v>599</v>
      </c>
      <c r="F23" t="s">
        <v>599</v>
      </c>
      <c r="G23" t="s">
        <v>331</v>
      </c>
      <c r="H23" s="18" t="s">
        <v>1029</v>
      </c>
      <c r="I23" t="s">
        <v>599</v>
      </c>
      <c r="J23" t="s">
        <v>599</v>
      </c>
      <c r="K23" s="6" t="s">
        <v>1089</v>
      </c>
      <c r="L23">
        <v>22</v>
      </c>
      <c r="M23" t="s">
        <v>1049</v>
      </c>
      <c r="N23" t="s">
        <v>599</v>
      </c>
      <c r="O23" t="s">
        <v>599</v>
      </c>
      <c r="P23" t="s">
        <v>599</v>
      </c>
      <c r="Q23" t="s">
        <v>599</v>
      </c>
      <c r="R23" t="s">
        <v>599</v>
      </c>
      <c r="S23" s="2" t="s">
        <v>855</v>
      </c>
      <c r="T23" t="s">
        <v>599</v>
      </c>
      <c r="U23" t="s">
        <v>599</v>
      </c>
      <c r="V23" s="6" t="s">
        <v>1090</v>
      </c>
    </row>
    <row r="24" spans="1:22" x14ac:dyDescent="0.35">
      <c r="A24">
        <v>23</v>
      </c>
      <c r="B24" t="s">
        <v>952</v>
      </c>
      <c r="C24" t="s">
        <v>599</v>
      </c>
      <c r="D24">
        <v>3.1</v>
      </c>
      <c r="E24" t="s">
        <v>599</v>
      </c>
      <c r="F24" t="s">
        <v>599</v>
      </c>
      <c r="G24" t="s">
        <v>331</v>
      </c>
      <c r="H24" s="18" t="s">
        <v>1029</v>
      </c>
      <c r="I24" t="s">
        <v>599</v>
      </c>
      <c r="J24" t="s">
        <v>599</v>
      </c>
      <c r="K24" s="6" t="s">
        <v>1089</v>
      </c>
      <c r="L24">
        <v>23</v>
      </c>
      <c r="M24" t="s">
        <v>1050</v>
      </c>
      <c r="N24" t="s">
        <v>599</v>
      </c>
      <c r="O24" t="s">
        <v>599</v>
      </c>
      <c r="P24" t="s">
        <v>599</v>
      </c>
      <c r="Q24" t="s">
        <v>599</v>
      </c>
      <c r="R24" t="s">
        <v>599</v>
      </c>
      <c r="S24" s="2" t="s">
        <v>855</v>
      </c>
      <c r="T24" t="s">
        <v>599</v>
      </c>
      <c r="U24" t="s">
        <v>599</v>
      </c>
      <c r="V24" s="6" t="s">
        <v>1090</v>
      </c>
    </row>
    <row r="25" spans="1:22" x14ac:dyDescent="0.35">
      <c r="A25">
        <v>24</v>
      </c>
      <c r="B25" t="s">
        <v>954</v>
      </c>
      <c r="C25" t="s">
        <v>599</v>
      </c>
      <c r="D25">
        <v>3.2250000000000001</v>
      </c>
      <c r="E25" t="s">
        <v>599</v>
      </c>
      <c r="F25" t="s">
        <v>599</v>
      </c>
      <c r="G25" t="s">
        <v>331</v>
      </c>
      <c r="H25" s="18" t="s">
        <v>1029</v>
      </c>
      <c r="I25" t="s">
        <v>599</v>
      </c>
      <c r="J25" t="s">
        <v>599</v>
      </c>
      <c r="K25" s="6" t="s">
        <v>1089</v>
      </c>
      <c r="L25">
        <v>24</v>
      </c>
      <c r="M25" t="s">
        <v>1051</v>
      </c>
      <c r="N25" t="s">
        <v>599</v>
      </c>
      <c r="O25" t="s">
        <v>599</v>
      </c>
      <c r="P25" t="s">
        <v>599</v>
      </c>
      <c r="Q25" t="s">
        <v>599</v>
      </c>
      <c r="R25" t="s">
        <v>599</v>
      </c>
      <c r="S25" s="2" t="s">
        <v>855</v>
      </c>
      <c r="T25" t="s">
        <v>599</v>
      </c>
      <c r="U25" t="s">
        <v>599</v>
      </c>
      <c r="V25" s="6" t="s">
        <v>1090</v>
      </c>
    </row>
    <row r="26" spans="1:22" x14ac:dyDescent="0.35">
      <c r="A26">
        <v>25</v>
      </c>
      <c r="B26" t="s">
        <v>956</v>
      </c>
      <c r="C26" t="s">
        <v>599</v>
      </c>
      <c r="D26">
        <v>3.35</v>
      </c>
      <c r="E26" t="s">
        <v>599</v>
      </c>
      <c r="F26" t="s">
        <v>599</v>
      </c>
      <c r="G26" t="s">
        <v>331</v>
      </c>
      <c r="H26" s="18" t="s">
        <v>1029</v>
      </c>
      <c r="I26" t="s">
        <v>599</v>
      </c>
      <c r="J26" t="s">
        <v>599</v>
      </c>
      <c r="K26" s="6" t="s">
        <v>1089</v>
      </c>
      <c r="L26">
        <v>25</v>
      </c>
      <c r="M26" t="s">
        <v>1052</v>
      </c>
      <c r="N26" t="s">
        <v>599</v>
      </c>
      <c r="O26" t="s">
        <v>599</v>
      </c>
      <c r="P26" t="s">
        <v>599</v>
      </c>
      <c r="Q26" t="s">
        <v>599</v>
      </c>
      <c r="R26" t="s">
        <v>599</v>
      </c>
      <c r="S26" s="2" t="s">
        <v>855</v>
      </c>
      <c r="T26" t="s">
        <v>599</v>
      </c>
      <c r="U26" t="s">
        <v>599</v>
      </c>
      <c r="V26" s="6" t="s">
        <v>1090</v>
      </c>
    </row>
    <row r="27" spans="1:22" x14ac:dyDescent="0.35">
      <c r="A27">
        <v>26</v>
      </c>
      <c r="B27" t="s">
        <v>958</v>
      </c>
      <c r="C27" t="s">
        <v>599</v>
      </c>
      <c r="D27">
        <v>3.45</v>
      </c>
      <c r="E27" t="s">
        <v>599</v>
      </c>
      <c r="F27" t="s">
        <v>599</v>
      </c>
      <c r="G27" t="s">
        <v>331</v>
      </c>
      <c r="H27" s="18" t="s">
        <v>1029</v>
      </c>
      <c r="I27" t="s">
        <v>599</v>
      </c>
      <c r="J27" t="s">
        <v>599</v>
      </c>
      <c r="K27" s="6" t="s">
        <v>1089</v>
      </c>
      <c r="L27">
        <v>26</v>
      </c>
      <c r="M27" t="s">
        <v>1053</v>
      </c>
      <c r="N27" t="s">
        <v>599</v>
      </c>
      <c r="O27" t="s">
        <v>599</v>
      </c>
      <c r="P27" t="s">
        <v>599</v>
      </c>
      <c r="Q27" t="s">
        <v>599</v>
      </c>
      <c r="R27" t="s">
        <v>599</v>
      </c>
      <c r="S27" s="2" t="s">
        <v>855</v>
      </c>
      <c r="T27" t="s">
        <v>599</v>
      </c>
      <c r="U27" t="s">
        <v>599</v>
      </c>
      <c r="V27" s="6" t="s">
        <v>1090</v>
      </c>
    </row>
    <row r="28" spans="1:22" x14ac:dyDescent="0.35">
      <c r="A28">
        <v>27</v>
      </c>
      <c r="B28" t="s">
        <v>960</v>
      </c>
      <c r="C28" t="s">
        <v>599</v>
      </c>
      <c r="D28">
        <v>3.55</v>
      </c>
      <c r="E28" t="s">
        <v>599</v>
      </c>
      <c r="F28" t="s">
        <v>599</v>
      </c>
      <c r="G28" t="s">
        <v>331</v>
      </c>
      <c r="H28" s="18" t="s">
        <v>1029</v>
      </c>
      <c r="I28" t="s">
        <v>599</v>
      </c>
      <c r="J28" t="s">
        <v>599</v>
      </c>
      <c r="K28" s="6" t="s">
        <v>1089</v>
      </c>
      <c r="L28">
        <v>27</v>
      </c>
      <c r="M28" t="s">
        <v>1054</v>
      </c>
      <c r="N28" t="s">
        <v>599</v>
      </c>
      <c r="O28" t="s">
        <v>599</v>
      </c>
      <c r="P28" t="s">
        <v>599</v>
      </c>
      <c r="Q28" t="s">
        <v>599</v>
      </c>
      <c r="R28" t="s">
        <v>599</v>
      </c>
      <c r="S28" s="2" t="s">
        <v>855</v>
      </c>
      <c r="T28" t="s">
        <v>599</v>
      </c>
      <c r="U28" t="s">
        <v>599</v>
      </c>
      <c r="V28" s="6" t="s">
        <v>1090</v>
      </c>
    </row>
    <row r="29" spans="1:22" x14ac:dyDescent="0.35">
      <c r="A29">
        <v>28</v>
      </c>
      <c r="B29" t="s">
        <v>963</v>
      </c>
      <c r="C29" t="s">
        <v>599</v>
      </c>
      <c r="D29">
        <v>3.7749999999999999</v>
      </c>
      <c r="E29" t="s">
        <v>599</v>
      </c>
      <c r="F29" t="s">
        <v>599</v>
      </c>
      <c r="G29" t="s">
        <v>331</v>
      </c>
      <c r="H29" s="18" t="s">
        <v>1029</v>
      </c>
      <c r="I29" t="s">
        <v>599</v>
      </c>
      <c r="J29" t="s">
        <v>599</v>
      </c>
      <c r="K29" s="6" t="s">
        <v>1089</v>
      </c>
      <c r="L29">
        <v>28</v>
      </c>
      <c r="M29" t="s">
        <v>1055</v>
      </c>
      <c r="N29" t="s">
        <v>599</v>
      </c>
      <c r="O29" t="s">
        <v>599</v>
      </c>
      <c r="P29" t="s">
        <v>599</v>
      </c>
      <c r="Q29" t="s">
        <v>599</v>
      </c>
      <c r="R29" t="s">
        <v>599</v>
      </c>
      <c r="S29" s="2" t="s">
        <v>855</v>
      </c>
      <c r="T29" t="s">
        <v>599</v>
      </c>
      <c r="U29" t="s">
        <v>599</v>
      </c>
      <c r="V29" s="6" t="s">
        <v>1090</v>
      </c>
    </row>
    <row r="30" spans="1:22" x14ac:dyDescent="0.35">
      <c r="A30">
        <v>29</v>
      </c>
      <c r="B30" t="s">
        <v>965</v>
      </c>
      <c r="C30" t="s">
        <v>599</v>
      </c>
      <c r="D30">
        <v>3.875</v>
      </c>
      <c r="E30" t="s">
        <v>599</v>
      </c>
      <c r="F30" t="s">
        <v>599</v>
      </c>
      <c r="G30" t="s">
        <v>331</v>
      </c>
      <c r="H30" s="18" t="s">
        <v>1029</v>
      </c>
      <c r="I30" t="s">
        <v>599</v>
      </c>
      <c r="J30" t="s">
        <v>599</v>
      </c>
      <c r="K30" s="6" t="s">
        <v>1089</v>
      </c>
      <c r="L30">
        <v>29</v>
      </c>
      <c r="M30" t="s">
        <v>1056</v>
      </c>
      <c r="N30" t="s">
        <v>599</v>
      </c>
      <c r="O30" t="s">
        <v>599</v>
      </c>
      <c r="P30" t="s">
        <v>599</v>
      </c>
      <c r="Q30" t="s">
        <v>599</v>
      </c>
      <c r="R30" t="s">
        <v>599</v>
      </c>
      <c r="S30" s="2" t="s">
        <v>855</v>
      </c>
      <c r="T30" t="s">
        <v>599</v>
      </c>
      <c r="U30" t="s">
        <v>599</v>
      </c>
      <c r="V30" s="6" t="s">
        <v>1090</v>
      </c>
    </row>
    <row r="31" spans="1:22" x14ac:dyDescent="0.35">
      <c r="A31">
        <v>30</v>
      </c>
      <c r="B31" t="s">
        <v>967</v>
      </c>
      <c r="C31" t="s">
        <v>599</v>
      </c>
      <c r="D31">
        <v>3.9249999999999998</v>
      </c>
      <c r="E31" t="s">
        <v>599</v>
      </c>
      <c r="F31" t="s">
        <v>599</v>
      </c>
      <c r="G31" t="s">
        <v>331</v>
      </c>
      <c r="H31" s="18" t="s">
        <v>1029</v>
      </c>
      <c r="I31" t="s">
        <v>599</v>
      </c>
      <c r="J31" t="s">
        <v>599</v>
      </c>
      <c r="K31" s="6" t="s">
        <v>1089</v>
      </c>
      <c r="L31">
        <v>30</v>
      </c>
      <c r="M31" t="s">
        <v>1057</v>
      </c>
      <c r="N31" t="s">
        <v>599</v>
      </c>
      <c r="O31" t="s">
        <v>599</v>
      </c>
      <c r="P31" t="s">
        <v>599</v>
      </c>
      <c r="Q31" t="s">
        <v>599</v>
      </c>
      <c r="R31" t="s">
        <v>599</v>
      </c>
      <c r="S31" s="2" t="s">
        <v>855</v>
      </c>
      <c r="T31" t="s">
        <v>599</v>
      </c>
      <c r="U31" t="s">
        <v>599</v>
      </c>
      <c r="V31" s="6" t="s">
        <v>1090</v>
      </c>
    </row>
    <row r="32" spans="1:22" x14ac:dyDescent="0.35">
      <c r="A32">
        <v>31</v>
      </c>
      <c r="B32" s="3" t="s">
        <v>969</v>
      </c>
      <c r="C32" t="s">
        <v>599</v>
      </c>
      <c r="D32" s="3">
        <v>4.05</v>
      </c>
      <c r="E32" t="s">
        <v>599</v>
      </c>
      <c r="F32" t="s">
        <v>599</v>
      </c>
      <c r="G32" t="s">
        <v>332</v>
      </c>
      <c r="H32" s="18" t="s">
        <v>1029</v>
      </c>
      <c r="I32" t="s">
        <v>599</v>
      </c>
      <c r="J32" t="s">
        <v>599</v>
      </c>
      <c r="K32" s="6" t="s">
        <v>1090</v>
      </c>
      <c r="L32">
        <v>31</v>
      </c>
      <c r="M32" t="s">
        <v>1058</v>
      </c>
      <c r="N32" t="s">
        <v>599</v>
      </c>
      <c r="O32" t="s">
        <v>599</v>
      </c>
      <c r="P32" t="s">
        <v>599</v>
      </c>
      <c r="Q32" t="s">
        <v>599</v>
      </c>
      <c r="R32" t="s">
        <v>599</v>
      </c>
      <c r="S32" s="2" t="s">
        <v>855</v>
      </c>
      <c r="T32" t="s">
        <v>599</v>
      </c>
      <c r="U32" t="s">
        <v>599</v>
      </c>
      <c r="V32" s="6" t="s">
        <v>1089</v>
      </c>
    </row>
    <row r="33" spans="1:22" x14ac:dyDescent="0.35">
      <c r="A33">
        <v>32</v>
      </c>
      <c r="B33" t="s">
        <v>971</v>
      </c>
      <c r="C33" t="s">
        <v>599</v>
      </c>
      <c r="D33">
        <v>4.1500000000000004</v>
      </c>
      <c r="E33" t="s">
        <v>599</v>
      </c>
      <c r="F33" t="s">
        <v>599</v>
      </c>
      <c r="G33" t="s">
        <v>332</v>
      </c>
      <c r="H33" s="18" t="s">
        <v>1029</v>
      </c>
      <c r="I33" t="s">
        <v>599</v>
      </c>
      <c r="J33" t="s">
        <v>599</v>
      </c>
      <c r="K33" s="6" t="s">
        <v>1090</v>
      </c>
      <c r="L33">
        <v>32</v>
      </c>
      <c r="M33" t="s">
        <v>1059</v>
      </c>
      <c r="N33" t="s">
        <v>599</v>
      </c>
      <c r="O33" t="s">
        <v>599</v>
      </c>
      <c r="P33" t="s">
        <v>599</v>
      </c>
      <c r="Q33" t="s">
        <v>599</v>
      </c>
      <c r="R33" t="s">
        <v>599</v>
      </c>
      <c r="S33" s="2" t="s">
        <v>855</v>
      </c>
      <c r="T33" t="s">
        <v>599</v>
      </c>
      <c r="U33" t="s">
        <v>599</v>
      </c>
      <c r="V33" s="6" t="s">
        <v>1089</v>
      </c>
    </row>
    <row r="34" spans="1:22" x14ac:dyDescent="0.35">
      <c r="A34">
        <v>33</v>
      </c>
      <c r="B34" t="s">
        <v>973</v>
      </c>
      <c r="C34" t="s">
        <v>599</v>
      </c>
      <c r="D34">
        <v>4.25</v>
      </c>
      <c r="E34" t="s">
        <v>599</v>
      </c>
      <c r="F34" t="s">
        <v>599</v>
      </c>
      <c r="G34" t="s">
        <v>332</v>
      </c>
      <c r="H34" s="18" t="s">
        <v>1029</v>
      </c>
      <c r="I34" t="s">
        <v>599</v>
      </c>
      <c r="J34" t="s">
        <v>599</v>
      </c>
      <c r="K34" s="6" t="s">
        <v>1090</v>
      </c>
      <c r="L34">
        <v>33</v>
      </c>
      <c r="M34" t="s">
        <v>1060</v>
      </c>
      <c r="N34" t="s">
        <v>599</v>
      </c>
      <c r="O34" t="s">
        <v>599</v>
      </c>
      <c r="P34" t="s">
        <v>599</v>
      </c>
      <c r="Q34" t="s">
        <v>599</v>
      </c>
      <c r="R34" t="s">
        <v>599</v>
      </c>
      <c r="S34" s="2" t="s">
        <v>855</v>
      </c>
      <c r="T34" t="s">
        <v>599</v>
      </c>
      <c r="U34" t="s">
        <v>599</v>
      </c>
      <c r="V34" s="6" t="s">
        <v>1089</v>
      </c>
    </row>
    <row r="35" spans="1:22" x14ac:dyDescent="0.35">
      <c r="A35">
        <v>34</v>
      </c>
      <c r="B35" t="s">
        <v>975</v>
      </c>
      <c r="C35" t="s">
        <v>599</v>
      </c>
      <c r="D35">
        <v>4.3499999999999996</v>
      </c>
      <c r="E35" t="s">
        <v>599</v>
      </c>
      <c r="F35" t="s">
        <v>599</v>
      </c>
      <c r="G35" t="s">
        <v>332</v>
      </c>
      <c r="H35" s="18" t="s">
        <v>1029</v>
      </c>
      <c r="I35" t="s">
        <v>599</v>
      </c>
      <c r="J35" t="s">
        <v>599</v>
      </c>
      <c r="K35" s="6" t="s">
        <v>1090</v>
      </c>
      <c r="L35">
        <v>34</v>
      </c>
      <c r="M35" t="s">
        <v>1061</v>
      </c>
      <c r="N35" t="s">
        <v>599</v>
      </c>
      <c r="O35" t="s">
        <v>599</v>
      </c>
      <c r="P35" t="s">
        <v>599</v>
      </c>
      <c r="Q35" t="s">
        <v>599</v>
      </c>
      <c r="R35" t="s">
        <v>599</v>
      </c>
      <c r="S35" s="2" t="s">
        <v>855</v>
      </c>
      <c r="T35" t="s">
        <v>599</v>
      </c>
      <c r="U35" t="s">
        <v>599</v>
      </c>
      <c r="V35" s="6" t="s">
        <v>1089</v>
      </c>
    </row>
    <row r="36" spans="1:22" x14ac:dyDescent="0.35">
      <c r="A36">
        <v>35</v>
      </c>
      <c r="B36" t="s">
        <v>977</v>
      </c>
      <c r="C36" t="s">
        <v>599</v>
      </c>
      <c r="D36">
        <v>4.45</v>
      </c>
      <c r="E36" t="s">
        <v>599</v>
      </c>
      <c r="F36" t="s">
        <v>599</v>
      </c>
      <c r="G36" t="s">
        <v>332</v>
      </c>
      <c r="H36" s="18" t="s">
        <v>1029</v>
      </c>
      <c r="I36" t="s">
        <v>599</v>
      </c>
      <c r="J36" t="s">
        <v>599</v>
      </c>
      <c r="K36" s="6" t="s">
        <v>1090</v>
      </c>
      <c r="L36">
        <v>35</v>
      </c>
      <c r="M36" t="s">
        <v>1062</v>
      </c>
      <c r="N36" t="s">
        <v>599</v>
      </c>
      <c r="O36" t="s">
        <v>599</v>
      </c>
      <c r="P36" t="s">
        <v>599</v>
      </c>
      <c r="Q36" t="s">
        <v>599</v>
      </c>
      <c r="R36" t="s">
        <v>599</v>
      </c>
      <c r="S36" s="2" t="s">
        <v>855</v>
      </c>
      <c r="T36" t="s">
        <v>599</v>
      </c>
      <c r="U36" t="s">
        <v>599</v>
      </c>
      <c r="V36" s="6" t="s">
        <v>1089</v>
      </c>
    </row>
    <row r="37" spans="1:22" x14ac:dyDescent="0.35">
      <c r="A37">
        <v>36</v>
      </c>
      <c r="B37" t="s">
        <v>979</v>
      </c>
      <c r="C37" t="s">
        <v>599</v>
      </c>
      <c r="D37">
        <v>4.55</v>
      </c>
      <c r="E37" t="s">
        <v>599</v>
      </c>
      <c r="F37" t="s">
        <v>599</v>
      </c>
      <c r="G37" t="s">
        <v>332</v>
      </c>
      <c r="H37" s="18" t="s">
        <v>1029</v>
      </c>
      <c r="I37" t="s">
        <v>599</v>
      </c>
      <c r="J37" t="s">
        <v>599</v>
      </c>
      <c r="K37" s="6" t="s">
        <v>1090</v>
      </c>
      <c r="L37">
        <v>36</v>
      </c>
      <c r="M37" t="s">
        <v>1063</v>
      </c>
      <c r="N37" t="s">
        <v>599</v>
      </c>
      <c r="O37" t="s">
        <v>599</v>
      </c>
      <c r="P37" t="s">
        <v>599</v>
      </c>
      <c r="Q37" t="s">
        <v>599</v>
      </c>
      <c r="R37" t="s">
        <v>599</v>
      </c>
      <c r="S37" s="2" t="s">
        <v>855</v>
      </c>
      <c r="T37" t="s">
        <v>599</v>
      </c>
      <c r="U37" t="s">
        <v>599</v>
      </c>
      <c r="V37" s="6" t="s">
        <v>1089</v>
      </c>
    </row>
    <row r="38" spans="1:22" x14ac:dyDescent="0.35">
      <c r="A38">
        <v>37</v>
      </c>
      <c r="B38" t="s">
        <v>981</v>
      </c>
      <c r="C38" t="s">
        <v>599</v>
      </c>
      <c r="D38">
        <v>4.625</v>
      </c>
      <c r="E38" t="s">
        <v>599</v>
      </c>
      <c r="F38" t="s">
        <v>599</v>
      </c>
      <c r="G38" t="s">
        <v>332</v>
      </c>
      <c r="H38" s="18" t="s">
        <v>1029</v>
      </c>
      <c r="I38" t="s">
        <v>599</v>
      </c>
      <c r="J38" t="s">
        <v>599</v>
      </c>
      <c r="K38" s="6" t="s">
        <v>1090</v>
      </c>
      <c r="L38">
        <v>37</v>
      </c>
      <c r="M38" t="s">
        <v>1064</v>
      </c>
      <c r="N38" t="s">
        <v>599</v>
      </c>
      <c r="O38" t="s">
        <v>599</v>
      </c>
      <c r="P38" t="s">
        <v>599</v>
      </c>
      <c r="Q38" t="s">
        <v>599</v>
      </c>
      <c r="R38" t="s">
        <v>599</v>
      </c>
      <c r="S38" s="2" t="s">
        <v>855</v>
      </c>
      <c r="T38" t="s">
        <v>599</v>
      </c>
      <c r="U38" t="s">
        <v>599</v>
      </c>
      <c r="V38" s="6" t="s">
        <v>1089</v>
      </c>
    </row>
    <row r="39" spans="1:22" x14ac:dyDescent="0.35">
      <c r="A39">
        <v>38</v>
      </c>
      <c r="B39" t="s">
        <v>983</v>
      </c>
      <c r="C39" t="s">
        <v>599</v>
      </c>
      <c r="D39">
        <v>4.75</v>
      </c>
      <c r="E39" t="s">
        <v>599</v>
      </c>
      <c r="F39" t="s">
        <v>599</v>
      </c>
      <c r="G39" t="s">
        <v>332</v>
      </c>
      <c r="H39" s="18" t="s">
        <v>1029</v>
      </c>
      <c r="I39" t="s">
        <v>599</v>
      </c>
      <c r="J39" t="s">
        <v>599</v>
      </c>
      <c r="K39" s="6" t="s">
        <v>1090</v>
      </c>
      <c r="L39">
        <v>38</v>
      </c>
      <c r="M39" t="s">
        <v>1065</v>
      </c>
      <c r="N39" t="s">
        <v>599</v>
      </c>
      <c r="O39" t="s">
        <v>599</v>
      </c>
      <c r="P39" t="s">
        <v>599</v>
      </c>
      <c r="Q39" t="s">
        <v>599</v>
      </c>
      <c r="R39" t="s">
        <v>599</v>
      </c>
      <c r="S39" s="2" t="s">
        <v>855</v>
      </c>
      <c r="T39" t="s">
        <v>599</v>
      </c>
      <c r="U39" t="s">
        <v>599</v>
      </c>
      <c r="V39" s="6" t="s">
        <v>1089</v>
      </c>
    </row>
    <row r="40" spans="1:22" x14ac:dyDescent="0.35">
      <c r="A40">
        <v>39</v>
      </c>
      <c r="B40" t="s">
        <v>985</v>
      </c>
      <c r="C40" t="s">
        <v>599</v>
      </c>
      <c r="D40">
        <v>4.8499999999999996</v>
      </c>
      <c r="E40" t="s">
        <v>599</v>
      </c>
      <c r="F40" t="s">
        <v>599</v>
      </c>
      <c r="G40" t="s">
        <v>332</v>
      </c>
      <c r="H40" s="18" t="s">
        <v>1029</v>
      </c>
      <c r="I40" t="s">
        <v>599</v>
      </c>
      <c r="J40" t="s">
        <v>599</v>
      </c>
      <c r="K40" s="6" t="s">
        <v>1090</v>
      </c>
      <c r="L40">
        <v>39</v>
      </c>
      <c r="M40" t="s">
        <v>1066</v>
      </c>
      <c r="N40" t="s">
        <v>599</v>
      </c>
      <c r="O40" t="s">
        <v>599</v>
      </c>
      <c r="P40" t="s">
        <v>599</v>
      </c>
      <c r="Q40" t="s">
        <v>599</v>
      </c>
      <c r="R40" t="s">
        <v>599</v>
      </c>
      <c r="S40" s="2" t="s">
        <v>855</v>
      </c>
      <c r="T40" t="s">
        <v>599</v>
      </c>
      <c r="U40" t="s">
        <v>599</v>
      </c>
      <c r="V40" s="6" t="s">
        <v>1089</v>
      </c>
    </row>
    <row r="41" spans="1:22" x14ac:dyDescent="0.35">
      <c r="A41">
        <v>40</v>
      </c>
      <c r="B41" t="s">
        <v>987</v>
      </c>
      <c r="C41" t="s">
        <v>599</v>
      </c>
      <c r="D41">
        <v>4.95</v>
      </c>
      <c r="E41" t="s">
        <v>599</v>
      </c>
      <c r="F41" t="s">
        <v>599</v>
      </c>
      <c r="G41" t="s">
        <v>332</v>
      </c>
      <c r="H41" s="18" t="s">
        <v>1029</v>
      </c>
      <c r="I41" t="s">
        <v>599</v>
      </c>
      <c r="J41" t="s">
        <v>599</v>
      </c>
      <c r="K41" s="6" t="s">
        <v>1090</v>
      </c>
      <c r="L41">
        <v>40</v>
      </c>
      <c r="M41" t="s">
        <v>1067</v>
      </c>
      <c r="N41" t="s">
        <v>599</v>
      </c>
      <c r="O41" t="s">
        <v>599</v>
      </c>
      <c r="P41" t="s">
        <v>599</v>
      </c>
      <c r="Q41" t="s">
        <v>599</v>
      </c>
      <c r="R41" t="s">
        <v>599</v>
      </c>
      <c r="S41" s="2" t="s">
        <v>855</v>
      </c>
      <c r="T41" t="s">
        <v>599</v>
      </c>
      <c r="U41" t="s">
        <v>599</v>
      </c>
      <c r="V41" s="6" t="s">
        <v>1089</v>
      </c>
    </row>
    <row r="42" spans="1:22" x14ac:dyDescent="0.35">
      <c r="A42">
        <v>41</v>
      </c>
      <c r="B42" t="s">
        <v>989</v>
      </c>
      <c r="C42" t="s">
        <v>599</v>
      </c>
      <c r="D42">
        <v>5.05</v>
      </c>
      <c r="E42" t="s">
        <v>599</v>
      </c>
      <c r="F42" t="s">
        <v>599</v>
      </c>
      <c r="G42" t="s">
        <v>332</v>
      </c>
      <c r="H42" s="18" t="s">
        <v>1029</v>
      </c>
      <c r="I42" t="s">
        <v>599</v>
      </c>
      <c r="J42" t="s">
        <v>599</v>
      </c>
      <c r="K42" s="6" t="s">
        <v>1090</v>
      </c>
      <c r="L42">
        <v>41</v>
      </c>
      <c r="M42" t="s">
        <v>1068</v>
      </c>
      <c r="N42" t="s">
        <v>599</v>
      </c>
      <c r="O42" t="s">
        <v>599</v>
      </c>
      <c r="P42" t="s">
        <v>599</v>
      </c>
      <c r="Q42" t="s">
        <v>599</v>
      </c>
      <c r="R42" t="s">
        <v>599</v>
      </c>
      <c r="S42" s="2" t="s">
        <v>855</v>
      </c>
      <c r="T42" t="s">
        <v>599</v>
      </c>
      <c r="U42" t="s">
        <v>599</v>
      </c>
      <c r="V42" s="6" t="s">
        <v>1089</v>
      </c>
    </row>
    <row r="43" spans="1:22" x14ac:dyDescent="0.35">
      <c r="A43">
        <v>42</v>
      </c>
      <c r="B43" t="s">
        <v>991</v>
      </c>
      <c r="C43" t="s">
        <v>599</v>
      </c>
      <c r="D43">
        <v>5.15</v>
      </c>
      <c r="E43" t="s">
        <v>599</v>
      </c>
      <c r="F43" t="s">
        <v>599</v>
      </c>
      <c r="G43" t="s">
        <v>332</v>
      </c>
      <c r="H43" s="18" t="s">
        <v>1029</v>
      </c>
      <c r="I43" t="s">
        <v>599</v>
      </c>
      <c r="J43" t="s">
        <v>599</v>
      </c>
      <c r="K43" s="6" t="s">
        <v>1090</v>
      </c>
      <c r="L43">
        <v>42</v>
      </c>
      <c r="M43" t="s">
        <v>1069</v>
      </c>
      <c r="N43" t="s">
        <v>599</v>
      </c>
      <c r="O43" t="s">
        <v>599</v>
      </c>
      <c r="P43" t="s">
        <v>599</v>
      </c>
      <c r="Q43" t="s">
        <v>599</v>
      </c>
      <c r="R43" t="s">
        <v>599</v>
      </c>
      <c r="S43" s="2" t="s">
        <v>855</v>
      </c>
      <c r="T43" t="s">
        <v>599</v>
      </c>
      <c r="U43" t="s">
        <v>599</v>
      </c>
      <c r="V43" s="6" t="s">
        <v>1089</v>
      </c>
    </row>
    <row r="44" spans="1:22" x14ac:dyDescent="0.35">
      <c r="A44">
        <v>43</v>
      </c>
      <c r="B44" t="s">
        <v>993</v>
      </c>
      <c r="C44" t="s">
        <v>599</v>
      </c>
      <c r="D44">
        <v>5.2750000000000004</v>
      </c>
      <c r="E44" t="s">
        <v>599</v>
      </c>
      <c r="F44" t="s">
        <v>599</v>
      </c>
      <c r="G44" t="s">
        <v>332</v>
      </c>
      <c r="H44" s="18" t="s">
        <v>1029</v>
      </c>
      <c r="I44" t="s">
        <v>599</v>
      </c>
      <c r="J44" t="s">
        <v>599</v>
      </c>
      <c r="K44" s="6" t="s">
        <v>1090</v>
      </c>
      <c r="L44">
        <v>43</v>
      </c>
      <c r="M44" t="s">
        <v>1070</v>
      </c>
      <c r="N44" t="s">
        <v>599</v>
      </c>
      <c r="O44" t="s">
        <v>599</v>
      </c>
      <c r="P44" t="s">
        <v>599</v>
      </c>
      <c r="Q44" t="s">
        <v>599</v>
      </c>
      <c r="R44" t="s">
        <v>599</v>
      </c>
      <c r="S44" s="2" t="s">
        <v>855</v>
      </c>
      <c r="T44" t="s">
        <v>599</v>
      </c>
      <c r="U44" t="s">
        <v>599</v>
      </c>
      <c r="V44" s="6" t="s">
        <v>1089</v>
      </c>
    </row>
    <row r="45" spans="1:22" x14ac:dyDescent="0.35">
      <c r="A45">
        <v>44</v>
      </c>
      <c r="B45" t="s">
        <v>995</v>
      </c>
      <c r="C45" t="s">
        <v>599</v>
      </c>
      <c r="D45">
        <v>5.3250000000000002</v>
      </c>
      <c r="E45" t="s">
        <v>599</v>
      </c>
      <c r="F45" t="s">
        <v>599</v>
      </c>
      <c r="G45" t="s">
        <v>332</v>
      </c>
      <c r="H45" s="18" t="s">
        <v>1029</v>
      </c>
      <c r="I45" t="s">
        <v>599</v>
      </c>
      <c r="J45" t="s">
        <v>599</v>
      </c>
      <c r="K45" s="6" t="s">
        <v>1090</v>
      </c>
      <c r="L45">
        <v>44</v>
      </c>
      <c r="M45" t="s">
        <v>1071</v>
      </c>
      <c r="N45" t="s">
        <v>599</v>
      </c>
      <c r="O45" t="s">
        <v>599</v>
      </c>
      <c r="P45" t="s">
        <v>599</v>
      </c>
      <c r="Q45" t="s">
        <v>599</v>
      </c>
      <c r="R45" t="s">
        <v>599</v>
      </c>
      <c r="S45" s="2" t="s">
        <v>855</v>
      </c>
      <c r="T45" t="s">
        <v>599</v>
      </c>
      <c r="U45" t="s">
        <v>599</v>
      </c>
      <c r="V45" s="6" t="s">
        <v>1089</v>
      </c>
    </row>
    <row r="46" spans="1:22" x14ac:dyDescent="0.35">
      <c r="A46">
        <v>45</v>
      </c>
      <c r="B46" t="s">
        <v>997</v>
      </c>
      <c r="C46" t="s">
        <v>599</v>
      </c>
      <c r="D46">
        <v>5.45</v>
      </c>
      <c r="E46" t="s">
        <v>599</v>
      </c>
      <c r="F46" t="s">
        <v>599</v>
      </c>
      <c r="G46" t="s">
        <v>332</v>
      </c>
      <c r="H46" s="18" t="s">
        <v>1029</v>
      </c>
      <c r="I46" t="s">
        <v>599</v>
      </c>
      <c r="J46" t="s">
        <v>599</v>
      </c>
      <c r="K46" s="6" t="s">
        <v>1090</v>
      </c>
      <c r="L46">
        <v>45</v>
      </c>
      <c r="M46" t="s">
        <v>1072</v>
      </c>
      <c r="N46" t="s">
        <v>599</v>
      </c>
      <c r="O46" t="s">
        <v>599</v>
      </c>
      <c r="P46" t="s">
        <v>599</v>
      </c>
      <c r="Q46" t="s">
        <v>599</v>
      </c>
      <c r="R46" t="s">
        <v>599</v>
      </c>
      <c r="S46" s="2" t="s">
        <v>855</v>
      </c>
      <c r="T46" t="s">
        <v>599</v>
      </c>
      <c r="U46" t="s">
        <v>599</v>
      </c>
      <c r="V46" s="6" t="s">
        <v>1089</v>
      </c>
    </row>
    <row r="47" spans="1:22" x14ac:dyDescent="0.35">
      <c r="A47">
        <v>46</v>
      </c>
      <c r="B47" t="s">
        <v>999</v>
      </c>
      <c r="C47" t="s">
        <v>599</v>
      </c>
      <c r="D47">
        <v>5.55</v>
      </c>
      <c r="E47" t="s">
        <v>599</v>
      </c>
      <c r="F47" t="s">
        <v>599</v>
      </c>
      <c r="G47" t="s">
        <v>332</v>
      </c>
      <c r="H47" s="18" t="s">
        <v>1029</v>
      </c>
      <c r="I47" t="s">
        <v>599</v>
      </c>
      <c r="J47" t="s">
        <v>599</v>
      </c>
      <c r="K47" s="6" t="s">
        <v>1090</v>
      </c>
      <c r="L47">
        <v>46</v>
      </c>
      <c r="M47" t="s">
        <v>1073</v>
      </c>
      <c r="N47" t="s">
        <v>599</v>
      </c>
      <c r="O47" t="s">
        <v>599</v>
      </c>
      <c r="P47" t="s">
        <v>599</v>
      </c>
      <c r="Q47" t="s">
        <v>599</v>
      </c>
      <c r="R47" t="s">
        <v>599</v>
      </c>
      <c r="S47" s="2" t="s">
        <v>855</v>
      </c>
      <c r="T47" t="s">
        <v>599</v>
      </c>
      <c r="U47" t="s">
        <v>599</v>
      </c>
      <c r="V47" s="6" t="s">
        <v>1089</v>
      </c>
    </row>
    <row r="48" spans="1:22" x14ac:dyDescent="0.35">
      <c r="A48">
        <v>47</v>
      </c>
      <c r="B48" t="s">
        <v>1001</v>
      </c>
      <c r="C48" t="s">
        <v>599</v>
      </c>
      <c r="D48">
        <v>5.625</v>
      </c>
      <c r="E48" t="s">
        <v>599</v>
      </c>
      <c r="F48" t="s">
        <v>599</v>
      </c>
      <c r="G48" t="s">
        <v>332</v>
      </c>
      <c r="H48" s="18" t="s">
        <v>1029</v>
      </c>
      <c r="I48" t="s">
        <v>599</v>
      </c>
      <c r="J48" t="s">
        <v>599</v>
      </c>
      <c r="K48" s="6" t="s">
        <v>1090</v>
      </c>
      <c r="L48">
        <v>47</v>
      </c>
      <c r="M48" t="s">
        <v>1074</v>
      </c>
      <c r="N48" t="s">
        <v>599</v>
      </c>
      <c r="O48" t="s">
        <v>599</v>
      </c>
      <c r="P48" t="s">
        <v>599</v>
      </c>
      <c r="Q48" t="s">
        <v>599</v>
      </c>
      <c r="R48" t="s">
        <v>599</v>
      </c>
      <c r="S48" s="2" t="s">
        <v>855</v>
      </c>
      <c r="T48" t="s">
        <v>599</v>
      </c>
      <c r="U48" t="s">
        <v>599</v>
      </c>
      <c r="V48" s="6" t="s">
        <v>1089</v>
      </c>
    </row>
    <row r="49" spans="1:22" x14ac:dyDescent="0.35">
      <c r="A49">
        <v>48</v>
      </c>
      <c r="B49" t="s">
        <v>1003</v>
      </c>
      <c r="C49" t="s">
        <v>599</v>
      </c>
      <c r="D49">
        <v>5.75</v>
      </c>
      <c r="E49" t="s">
        <v>599</v>
      </c>
      <c r="F49" t="s">
        <v>599</v>
      </c>
      <c r="G49" t="s">
        <v>332</v>
      </c>
      <c r="H49" s="18" t="s">
        <v>1029</v>
      </c>
      <c r="I49" t="s">
        <v>599</v>
      </c>
      <c r="J49" t="s">
        <v>599</v>
      </c>
      <c r="K49" s="6" t="s">
        <v>1090</v>
      </c>
      <c r="L49">
        <v>48</v>
      </c>
      <c r="M49" t="s">
        <v>1075</v>
      </c>
      <c r="N49" t="s">
        <v>599</v>
      </c>
      <c r="O49" t="s">
        <v>599</v>
      </c>
      <c r="P49" t="s">
        <v>599</v>
      </c>
      <c r="Q49" t="s">
        <v>599</v>
      </c>
      <c r="R49" t="s">
        <v>599</v>
      </c>
      <c r="S49" s="2" t="s">
        <v>855</v>
      </c>
      <c r="T49" t="s">
        <v>599</v>
      </c>
      <c r="U49" t="s">
        <v>599</v>
      </c>
      <c r="V49" s="6" t="s">
        <v>1089</v>
      </c>
    </row>
    <row r="50" spans="1:22" x14ac:dyDescent="0.35">
      <c r="A50">
        <v>49</v>
      </c>
      <c r="B50" t="s">
        <v>1005</v>
      </c>
      <c r="C50" t="s">
        <v>599</v>
      </c>
      <c r="D50">
        <v>5.85</v>
      </c>
      <c r="E50" t="s">
        <v>599</v>
      </c>
      <c r="F50" t="s">
        <v>599</v>
      </c>
      <c r="G50" t="s">
        <v>332</v>
      </c>
      <c r="H50" s="18" t="s">
        <v>1029</v>
      </c>
      <c r="I50" t="s">
        <v>599</v>
      </c>
      <c r="J50" t="s">
        <v>599</v>
      </c>
      <c r="K50" s="6" t="s">
        <v>1090</v>
      </c>
      <c r="L50">
        <v>49</v>
      </c>
      <c r="M50" t="s">
        <v>1076</v>
      </c>
      <c r="N50" t="s">
        <v>599</v>
      </c>
      <c r="O50" t="s">
        <v>599</v>
      </c>
      <c r="P50" t="s">
        <v>599</v>
      </c>
      <c r="Q50" t="s">
        <v>599</v>
      </c>
      <c r="R50" t="s">
        <v>599</v>
      </c>
      <c r="S50" s="2" t="s">
        <v>855</v>
      </c>
      <c r="T50" t="s">
        <v>599</v>
      </c>
      <c r="U50" t="s">
        <v>599</v>
      </c>
      <c r="V50" s="6" t="s">
        <v>1089</v>
      </c>
    </row>
    <row r="51" spans="1:22" x14ac:dyDescent="0.35">
      <c r="A51">
        <v>50</v>
      </c>
      <c r="B51" t="s">
        <v>1007</v>
      </c>
      <c r="C51" t="s">
        <v>599</v>
      </c>
      <c r="D51">
        <v>5.9249999999999998</v>
      </c>
      <c r="E51" t="s">
        <v>599</v>
      </c>
      <c r="F51" t="s">
        <v>599</v>
      </c>
      <c r="G51" t="s">
        <v>332</v>
      </c>
      <c r="H51" s="18" t="s">
        <v>1029</v>
      </c>
      <c r="I51" t="s">
        <v>599</v>
      </c>
      <c r="J51" t="s">
        <v>599</v>
      </c>
      <c r="K51" s="6" t="s">
        <v>1090</v>
      </c>
      <c r="L51">
        <v>50</v>
      </c>
      <c r="M51" t="s">
        <v>1077</v>
      </c>
      <c r="N51" t="s">
        <v>599</v>
      </c>
      <c r="O51" t="s">
        <v>599</v>
      </c>
      <c r="P51" t="s">
        <v>599</v>
      </c>
      <c r="Q51" t="s">
        <v>599</v>
      </c>
      <c r="R51" t="s">
        <v>599</v>
      </c>
      <c r="S51" s="2" t="s">
        <v>855</v>
      </c>
      <c r="T51" t="s">
        <v>599</v>
      </c>
      <c r="U51" t="s">
        <v>599</v>
      </c>
      <c r="V51" s="6" t="s">
        <v>1089</v>
      </c>
    </row>
    <row r="52" spans="1:22" x14ac:dyDescent="0.35">
      <c r="A52">
        <v>51</v>
      </c>
      <c r="B52" t="s">
        <v>1009</v>
      </c>
      <c r="C52" t="s">
        <v>599</v>
      </c>
      <c r="D52">
        <v>6.05</v>
      </c>
      <c r="E52" t="s">
        <v>599</v>
      </c>
      <c r="F52" t="s">
        <v>599</v>
      </c>
      <c r="G52" t="s">
        <v>332</v>
      </c>
      <c r="H52" s="18" t="s">
        <v>1029</v>
      </c>
      <c r="I52" t="s">
        <v>599</v>
      </c>
      <c r="J52" t="s">
        <v>599</v>
      </c>
      <c r="K52" s="6" t="s">
        <v>1090</v>
      </c>
      <c r="L52">
        <v>51</v>
      </c>
      <c r="M52" t="s">
        <v>1078</v>
      </c>
      <c r="N52" t="s">
        <v>599</v>
      </c>
      <c r="O52" t="s">
        <v>599</v>
      </c>
      <c r="P52" t="s">
        <v>599</v>
      </c>
      <c r="Q52" t="s">
        <v>599</v>
      </c>
      <c r="R52" t="s">
        <v>599</v>
      </c>
      <c r="S52" s="2" t="s">
        <v>855</v>
      </c>
      <c r="T52" t="s">
        <v>599</v>
      </c>
      <c r="U52" t="s">
        <v>599</v>
      </c>
      <c r="V52" s="6" t="s">
        <v>1089</v>
      </c>
    </row>
    <row r="53" spans="1:22" x14ac:dyDescent="0.35">
      <c r="A53">
        <v>52</v>
      </c>
      <c r="B53" t="s">
        <v>1011</v>
      </c>
      <c r="C53" t="s">
        <v>599</v>
      </c>
      <c r="D53">
        <v>6.15</v>
      </c>
      <c r="E53" t="s">
        <v>599</v>
      </c>
      <c r="F53" t="s">
        <v>599</v>
      </c>
      <c r="G53" t="s">
        <v>332</v>
      </c>
      <c r="H53" s="18" t="s">
        <v>1029</v>
      </c>
      <c r="I53" t="s">
        <v>599</v>
      </c>
      <c r="J53" t="s">
        <v>599</v>
      </c>
      <c r="K53" s="6" t="s">
        <v>1090</v>
      </c>
      <c r="L53">
        <v>52</v>
      </c>
      <c r="M53" t="s">
        <v>1079</v>
      </c>
      <c r="N53" t="s">
        <v>599</v>
      </c>
      <c r="O53" t="s">
        <v>599</v>
      </c>
      <c r="P53" t="s">
        <v>599</v>
      </c>
      <c r="Q53" t="s">
        <v>599</v>
      </c>
      <c r="R53" t="s">
        <v>599</v>
      </c>
      <c r="S53" s="2" t="s">
        <v>855</v>
      </c>
      <c r="T53" t="s">
        <v>599</v>
      </c>
      <c r="U53" t="s">
        <v>599</v>
      </c>
      <c r="V53" s="6" t="s">
        <v>1089</v>
      </c>
    </row>
    <row r="54" spans="1:22" x14ac:dyDescent="0.35">
      <c r="A54">
        <v>53</v>
      </c>
      <c r="B54" t="s">
        <v>1013</v>
      </c>
      <c r="C54" t="s">
        <v>599</v>
      </c>
      <c r="D54">
        <v>6.2</v>
      </c>
      <c r="E54" t="s">
        <v>599</v>
      </c>
      <c r="F54" t="s">
        <v>599</v>
      </c>
      <c r="G54" t="s">
        <v>332</v>
      </c>
      <c r="H54" s="18" t="s">
        <v>1029</v>
      </c>
      <c r="I54" t="s">
        <v>599</v>
      </c>
      <c r="J54" t="s">
        <v>599</v>
      </c>
      <c r="K54" s="6" t="s">
        <v>1090</v>
      </c>
      <c r="L54">
        <v>53</v>
      </c>
      <c r="M54" t="s">
        <v>1080</v>
      </c>
      <c r="N54" t="s">
        <v>599</v>
      </c>
      <c r="O54" t="s">
        <v>599</v>
      </c>
      <c r="P54" t="s">
        <v>599</v>
      </c>
      <c r="Q54" t="s">
        <v>599</v>
      </c>
      <c r="R54" t="s">
        <v>599</v>
      </c>
      <c r="S54" s="2" t="s">
        <v>855</v>
      </c>
      <c r="T54" t="s">
        <v>599</v>
      </c>
      <c r="U54" t="s">
        <v>599</v>
      </c>
      <c r="V54" s="6" t="s">
        <v>1089</v>
      </c>
    </row>
    <row r="55" spans="1:22" x14ac:dyDescent="0.35">
      <c r="A55">
        <v>54</v>
      </c>
      <c r="B55" t="s">
        <v>1015</v>
      </c>
      <c r="C55" t="s">
        <v>599</v>
      </c>
      <c r="D55">
        <v>6.2249999999999996</v>
      </c>
      <c r="E55" t="s">
        <v>599</v>
      </c>
      <c r="F55" t="s">
        <v>599</v>
      </c>
      <c r="G55" t="s">
        <v>332</v>
      </c>
      <c r="H55" s="18" t="s">
        <v>1029</v>
      </c>
      <c r="I55" t="s">
        <v>599</v>
      </c>
      <c r="J55" t="s">
        <v>599</v>
      </c>
      <c r="K55" s="6" t="s">
        <v>1090</v>
      </c>
      <c r="L55">
        <v>54</v>
      </c>
      <c r="M55" t="s">
        <v>1081</v>
      </c>
      <c r="N55" t="s">
        <v>599</v>
      </c>
      <c r="O55" t="s">
        <v>599</v>
      </c>
      <c r="P55" t="s">
        <v>599</v>
      </c>
      <c r="Q55" t="s">
        <v>599</v>
      </c>
      <c r="R55" t="s">
        <v>599</v>
      </c>
      <c r="S55" s="2" t="s">
        <v>855</v>
      </c>
      <c r="T55" t="s">
        <v>599</v>
      </c>
      <c r="U55" t="s">
        <v>599</v>
      </c>
      <c r="V55" s="6" t="s">
        <v>1089</v>
      </c>
    </row>
    <row r="56" spans="1:22" x14ac:dyDescent="0.35">
      <c r="A56">
        <v>55</v>
      </c>
      <c r="B56" t="s">
        <v>1017</v>
      </c>
      <c r="C56" t="s">
        <v>599</v>
      </c>
      <c r="D56">
        <v>6.25</v>
      </c>
      <c r="E56" t="s">
        <v>599</v>
      </c>
      <c r="F56" t="s">
        <v>599</v>
      </c>
      <c r="G56" t="s">
        <v>332</v>
      </c>
      <c r="H56" s="18" t="s">
        <v>1029</v>
      </c>
      <c r="I56" t="s">
        <v>599</v>
      </c>
      <c r="J56" t="s">
        <v>599</v>
      </c>
      <c r="K56" s="6" t="s">
        <v>1090</v>
      </c>
      <c r="L56">
        <v>55</v>
      </c>
      <c r="M56" t="s">
        <v>1082</v>
      </c>
      <c r="N56" t="s">
        <v>599</v>
      </c>
      <c r="O56" t="s">
        <v>599</v>
      </c>
      <c r="P56" t="s">
        <v>599</v>
      </c>
      <c r="Q56" t="s">
        <v>599</v>
      </c>
      <c r="R56" t="s">
        <v>599</v>
      </c>
      <c r="S56" s="2" t="s">
        <v>855</v>
      </c>
      <c r="T56" t="s">
        <v>599</v>
      </c>
      <c r="U56" t="s">
        <v>599</v>
      </c>
      <c r="V56" s="6" t="s">
        <v>1089</v>
      </c>
    </row>
    <row r="57" spans="1:22" x14ac:dyDescent="0.35">
      <c r="A57">
        <v>56</v>
      </c>
      <c r="B57" t="s">
        <v>1019</v>
      </c>
      <c r="C57" t="s">
        <v>599</v>
      </c>
      <c r="D57">
        <v>6.3250000000000002</v>
      </c>
      <c r="E57" t="s">
        <v>599</v>
      </c>
      <c r="F57" t="s">
        <v>599</v>
      </c>
      <c r="G57" t="s">
        <v>332</v>
      </c>
      <c r="H57" s="18" t="s">
        <v>1029</v>
      </c>
      <c r="I57" t="s">
        <v>599</v>
      </c>
      <c r="J57" t="s">
        <v>599</v>
      </c>
      <c r="K57" s="6" t="s">
        <v>1090</v>
      </c>
      <c r="L57">
        <v>56</v>
      </c>
      <c r="M57" t="s">
        <v>1083</v>
      </c>
      <c r="N57" t="s">
        <v>599</v>
      </c>
      <c r="O57" t="s">
        <v>599</v>
      </c>
      <c r="P57" t="s">
        <v>599</v>
      </c>
      <c r="Q57" t="s">
        <v>599</v>
      </c>
      <c r="R57" t="s">
        <v>599</v>
      </c>
      <c r="S57" s="2" t="s">
        <v>855</v>
      </c>
      <c r="T57" t="s">
        <v>599</v>
      </c>
      <c r="U57" t="s">
        <v>599</v>
      </c>
      <c r="V57" s="6" t="s">
        <v>1089</v>
      </c>
    </row>
    <row r="58" spans="1:22" x14ac:dyDescent="0.35">
      <c r="A58">
        <v>57</v>
      </c>
      <c r="B58" t="s">
        <v>1021</v>
      </c>
      <c r="C58" t="s">
        <v>599</v>
      </c>
      <c r="D58">
        <v>6.375</v>
      </c>
      <c r="E58" t="s">
        <v>599</v>
      </c>
      <c r="F58" t="s">
        <v>599</v>
      </c>
      <c r="G58" t="s">
        <v>332</v>
      </c>
      <c r="H58" s="18" t="s">
        <v>1029</v>
      </c>
      <c r="I58" t="s">
        <v>599</v>
      </c>
      <c r="J58" t="s">
        <v>599</v>
      </c>
      <c r="K58" s="6" t="s">
        <v>1090</v>
      </c>
      <c r="L58">
        <v>57</v>
      </c>
      <c r="M58" t="s">
        <v>1084</v>
      </c>
      <c r="N58" t="s">
        <v>599</v>
      </c>
      <c r="O58" t="s">
        <v>599</v>
      </c>
      <c r="P58" t="s">
        <v>599</v>
      </c>
      <c r="Q58" t="s">
        <v>599</v>
      </c>
      <c r="R58" t="s">
        <v>599</v>
      </c>
      <c r="S58" s="2" t="s">
        <v>855</v>
      </c>
      <c r="T58" t="s">
        <v>599</v>
      </c>
      <c r="U58" t="s">
        <v>599</v>
      </c>
      <c r="V58" s="6" t="s">
        <v>1089</v>
      </c>
    </row>
    <row r="59" spans="1:22" x14ac:dyDescent="0.35">
      <c r="A59">
        <v>58</v>
      </c>
      <c r="B59" t="s">
        <v>1023</v>
      </c>
      <c r="C59" t="s">
        <v>599</v>
      </c>
      <c r="D59">
        <v>6.4</v>
      </c>
      <c r="E59" t="s">
        <v>599</v>
      </c>
      <c r="F59" t="s">
        <v>599</v>
      </c>
      <c r="G59" t="s">
        <v>332</v>
      </c>
      <c r="H59" s="18" t="s">
        <v>1029</v>
      </c>
      <c r="I59" t="s">
        <v>599</v>
      </c>
      <c r="J59" t="s">
        <v>599</v>
      </c>
      <c r="K59" s="6" t="s">
        <v>1090</v>
      </c>
      <c r="L59">
        <v>58</v>
      </c>
      <c r="M59" t="s">
        <v>1085</v>
      </c>
      <c r="N59" t="s">
        <v>599</v>
      </c>
      <c r="O59" t="s">
        <v>599</v>
      </c>
      <c r="P59" t="s">
        <v>599</v>
      </c>
      <c r="Q59" t="s">
        <v>599</v>
      </c>
      <c r="R59" t="s">
        <v>599</v>
      </c>
      <c r="S59" s="2" t="s">
        <v>855</v>
      </c>
      <c r="T59" t="s">
        <v>599</v>
      </c>
      <c r="U59" t="s">
        <v>599</v>
      </c>
      <c r="V59" s="6" t="s">
        <v>1089</v>
      </c>
    </row>
    <row r="60" spans="1:22" x14ac:dyDescent="0.35">
      <c r="A60">
        <v>59</v>
      </c>
      <c r="B60" t="s">
        <v>1025</v>
      </c>
      <c r="C60" t="s">
        <v>599</v>
      </c>
      <c r="D60">
        <v>6.5750000000000002</v>
      </c>
      <c r="E60" t="s">
        <v>599</v>
      </c>
      <c r="F60" t="s">
        <v>599</v>
      </c>
      <c r="G60" t="s">
        <v>332</v>
      </c>
      <c r="H60" s="18" t="s">
        <v>1029</v>
      </c>
      <c r="I60" t="s">
        <v>599</v>
      </c>
      <c r="J60" t="s">
        <v>599</v>
      </c>
      <c r="K60" s="6" t="s">
        <v>1090</v>
      </c>
      <c r="L60">
        <v>59</v>
      </c>
      <c r="M60" t="s">
        <v>1086</v>
      </c>
      <c r="N60" t="s">
        <v>599</v>
      </c>
      <c r="O60" t="s">
        <v>599</v>
      </c>
      <c r="P60" t="s">
        <v>599</v>
      </c>
      <c r="Q60" t="s">
        <v>599</v>
      </c>
      <c r="R60" t="s">
        <v>599</v>
      </c>
      <c r="S60" s="2" t="s">
        <v>855</v>
      </c>
      <c r="T60" t="s">
        <v>599</v>
      </c>
      <c r="U60" t="s">
        <v>599</v>
      </c>
      <c r="V60" s="6" t="s">
        <v>1089</v>
      </c>
    </row>
    <row r="61" spans="1:22" x14ac:dyDescent="0.35">
      <c r="A61">
        <v>60</v>
      </c>
      <c r="B61" s="3" t="s">
        <v>1027</v>
      </c>
      <c r="C61" s="3" t="s">
        <v>599</v>
      </c>
      <c r="D61" s="3">
        <v>6.7</v>
      </c>
      <c r="E61" t="s">
        <v>599</v>
      </c>
      <c r="F61" t="s">
        <v>599</v>
      </c>
      <c r="G61" t="s">
        <v>332</v>
      </c>
      <c r="H61" s="18" t="s">
        <v>1029</v>
      </c>
      <c r="I61" t="s">
        <v>599</v>
      </c>
      <c r="J61" t="s">
        <v>599</v>
      </c>
      <c r="K61" s="6" t="s">
        <v>1090</v>
      </c>
      <c r="L61">
        <v>60</v>
      </c>
      <c r="M61" t="s">
        <v>1087</v>
      </c>
      <c r="N61" s="3" t="s">
        <v>599</v>
      </c>
      <c r="O61" t="s">
        <v>599</v>
      </c>
      <c r="P61" t="s">
        <v>599</v>
      </c>
      <c r="Q61" t="s">
        <v>599</v>
      </c>
      <c r="R61" t="s">
        <v>599</v>
      </c>
      <c r="S61" s="2" t="s">
        <v>855</v>
      </c>
      <c r="T61" t="s">
        <v>599</v>
      </c>
      <c r="U61" t="s">
        <v>599</v>
      </c>
      <c r="V61" s="6" t="s">
        <v>1089</v>
      </c>
    </row>
    <row r="62" spans="1:22" x14ac:dyDescent="0.35">
      <c r="A62">
        <v>61</v>
      </c>
      <c r="B62" t="s">
        <v>915</v>
      </c>
      <c r="C62" t="s">
        <v>599</v>
      </c>
      <c r="D62">
        <v>1.5249999999999999</v>
      </c>
      <c r="E62" t="s">
        <v>599</v>
      </c>
      <c r="F62" t="s">
        <v>599</v>
      </c>
      <c r="G62" t="s">
        <v>599</v>
      </c>
      <c r="H62">
        <v>1</v>
      </c>
      <c r="I62" t="s">
        <v>599</v>
      </c>
      <c r="J62" t="s">
        <v>599</v>
      </c>
      <c r="L62">
        <v>61</v>
      </c>
      <c r="S62" s="2"/>
    </row>
    <row r="63" spans="1:22" x14ac:dyDescent="0.35">
      <c r="A63">
        <v>62</v>
      </c>
      <c r="B63" t="s">
        <v>918</v>
      </c>
      <c r="C63" t="s">
        <v>599</v>
      </c>
      <c r="D63">
        <v>1.825</v>
      </c>
      <c r="E63" t="s">
        <v>599</v>
      </c>
      <c r="F63" t="s">
        <v>599</v>
      </c>
      <c r="G63" t="s">
        <v>599</v>
      </c>
      <c r="H63">
        <v>1</v>
      </c>
      <c r="I63" t="s">
        <v>599</v>
      </c>
      <c r="J63" t="s">
        <v>599</v>
      </c>
      <c r="L63">
        <v>62</v>
      </c>
      <c r="S63" s="2"/>
    </row>
    <row r="64" spans="1:22" x14ac:dyDescent="0.35">
      <c r="A64">
        <v>63</v>
      </c>
      <c r="B64" t="s">
        <v>920</v>
      </c>
      <c r="C64" t="s">
        <v>599</v>
      </c>
      <c r="D64">
        <v>1.875</v>
      </c>
      <c r="E64" t="s">
        <v>599</v>
      </c>
      <c r="F64" t="s">
        <v>599</v>
      </c>
      <c r="G64" t="s">
        <v>599</v>
      </c>
      <c r="H64">
        <v>1</v>
      </c>
      <c r="I64" t="s">
        <v>599</v>
      </c>
      <c r="J64" t="s">
        <v>599</v>
      </c>
      <c r="L64">
        <v>63</v>
      </c>
      <c r="S64" s="2"/>
    </row>
    <row r="65" spans="1:19" x14ac:dyDescent="0.35">
      <c r="A65">
        <v>64</v>
      </c>
      <c r="B65" t="s">
        <v>922</v>
      </c>
      <c r="C65" t="s">
        <v>599</v>
      </c>
      <c r="D65">
        <v>1.925</v>
      </c>
      <c r="E65" t="s">
        <v>599</v>
      </c>
      <c r="F65" t="s">
        <v>599</v>
      </c>
      <c r="G65" t="s">
        <v>599</v>
      </c>
      <c r="H65">
        <v>1</v>
      </c>
      <c r="I65" t="s">
        <v>599</v>
      </c>
      <c r="J65" t="s">
        <v>599</v>
      </c>
      <c r="L65">
        <v>64</v>
      </c>
      <c r="S65" s="2"/>
    </row>
    <row r="66" spans="1:19" x14ac:dyDescent="0.35">
      <c r="A66">
        <v>65</v>
      </c>
      <c r="B66" t="s">
        <v>923</v>
      </c>
      <c r="C66" t="s">
        <v>599</v>
      </c>
      <c r="D66">
        <v>2.0499999999999998</v>
      </c>
      <c r="E66" t="s">
        <v>599</v>
      </c>
      <c r="F66" t="s">
        <v>599</v>
      </c>
      <c r="G66" t="s">
        <v>599</v>
      </c>
      <c r="H66">
        <v>1</v>
      </c>
      <c r="I66" t="s">
        <v>599</v>
      </c>
      <c r="J66" t="s">
        <v>599</v>
      </c>
      <c r="L66">
        <v>65</v>
      </c>
      <c r="S66" s="2"/>
    </row>
    <row r="67" spans="1:19" x14ac:dyDescent="0.35">
      <c r="A67">
        <v>66</v>
      </c>
      <c r="B67" t="s">
        <v>925</v>
      </c>
      <c r="C67" t="s">
        <v>599</v>
      </c>
      <c r="D67">
        <v>2.125</v>
      </c>
      <c r="E67" t="s">
        <v>599</v>
      </c>
      <c r="F67" t="s">
        <v>599</v>
      </c>
      <c r="G67" t="s">
        <v>599</v>
      </c>
      <c r="H67">
        <v>1</v>
      </c>
      <c r="I67" t="s">
        <v>599</v>
      </c>
      <c r="J67" t="s">
        <v>599</v>
      </c>
      <c r="L67">
        <v>66</v>
      </c>
      <c r="S67" s="2"/>
    </row>
    <row r="68" spans="1:19" x14ac:dyDescent="0.35">
      <c r="A68">
        <v>67</v>
      </c>
      <c r="B68" t="s">
        <v>927</v>
      </c>
      <c r="C68" t="s">
        <v>599</v>
      </c>
      <c r="D68">
        <v>2.1749999999999998</v>
      </c>
      <c r="E68" t="s">
        <v>599</v>
      </c>
      <c r="F68" t="s">
        <v>599</v>
      </c>
      <c r="G68" t="s">
        <v>599</v>
      </c>
      <c r="H68">
        <v>1</v>
      </c>
      <c r="I68" t="s">
        <v>599</v>
      </c>
      <c r="J68" t="s">
        <v>599</v>
      </c>
      <c r="L68">
        <v>67</v>
      </c>
      <c r="S68" s="2"/>
    </row>
    <row r="69" spans="1:19" x14ac:dyDescent="0.35">
      <c r="A69">
        <v>68</v>
      </c>
      <c r="B69" t="s">
        <v>929</v>
      </c>
      <c r="C69" t="s">
        <v>599</v>
      </c>
      <c r="D69">
        <v>2.2000000000000002</v>
      </c>
      <c r="E69" t="s">
        <v>599</v>
      </c>
      <c r="F69" t="s">
        <v>599</v>
      </c>
      <c r="G69" t="s">
        <v>599</v>
      </c>
      <c r="H69">
        <v>1</v>
      </c>
      <c r="I69" t="s">
        <v>599</v>
      </c>
      <c r="J69" t="s">
        <v>599</v>
      </c>
      <c r="L69">
        <v>68</v>
      </c>
      <c r="S69" s="2"/>
    </row>
    <row r="70" spans="1:19" x14ac:dyDescent="0.35">
      <c r="A70">
        <v>69</v>
      </c>
      <c r="B70" t="s">
        <v>931</v>
      </c>
      <c r="C70" t="s">
        <v>599</v>
      </c>
      <c r="D70">
        <v>2.25</v>
      </c>
      <c r="E70" t="s">
        <v>599</v>
      </c>
      <c r="F70" t="s">
        <v>599</v>
      </c>
      <c r="G70" t="s">
        <v>599</v>
      </c>
      <c r="H70">
        <v>1</v>
      </c>
      <c r="I70" t="s">
        <v>599</v>
      </c>
      <c r="J70" t="s">
        <v>599</v>
      </c>
      <c r="L70">
        <v>69</v>
      </c>
      <c r="S70" s="2"/>
    </row>
    <row r="71" spans="1:19" x14ac:dyDescent="0.35">
      <c r="A71">
        <v>70</v>
      </c>
      <c r="B71" t="s">
        <v>933</v>
      </c>
      <c r="C71" t="s">
        <v>599</v>
      </c>
      <c r="D71">
        <v>2.2999999999999998</v>
      </c>
      <c r="E71" t="s">
        <v>599</v>
      </c>
      <c r="F71" t="s">
        <v>599</v>
      </c>
      <c r="G71" t="s">
        <v>599</v>
      </c>
      <c r="H71">
        <v>1</v>
      </c>
      <c r="I71" t="s">
        <v>599</v>
      </c>
      <c r="J71" t="s">
        <v>599</v>
      </c>
      <c r="L71">
        <v>70</v>
      </c>
      <c r="S71" s="2"/>
    </row>
    <row r="72" spans="1:19" x14ac:dyDescent="0.35">
      <c r="A72">
        <v>71</v>
      </c>
      <c r="B72" t="s">
        <v>935</v>
      </c>
      <c r="C72" t="s">
        <v>599</v>
      </c>
      <c r="D72">
        <v>2.4</v>
      </c>
      <c r="E72" t="s">
        <v>599</v>
      </c>
      <c r="F72" t="s">
        <v>599</v>
      </c>
      <c r="G72" t="s">
        <v>599</v>
      </c>
      <c r="H72">
        <v>1</v>
      </c>
      <c r="I72" t="s">
        <v>599</v>
      </c>
      <c r="J72" t="s">
        <v>599</v>
      </c>
      <c r="L72">
        <v>71</v>
      </c>
      <c r="S72" s="2"/>
    </row>
    <row r="73" spans="1:19" x14ac:dyDescent="0.35">
      <c r="A73">
        <v>72</v>
      </c>
      <c r="B73" t="s">
        <v>937</v>
      </c>
      <c r="C73" t="s">
        <v>599</v>
      </c>
      <c r="D73">
        <v>2.5</v>
      </c>
      <c r="E73" t="s">
        <v>599</v>
      </c>
      <c r="F73" t="s">
        <v>599</v>
      </c>
      <c r="G73" t="s">
        <v>599</v>
      </c>
      <c r="H73">
        <v>1</v>
      </c>
      <c r="I73" t="s">
        <v>599</v>
      </c>
      <c r="J73" t="s">
        <v>599</v>
      </c>
      <c r="L73">
        <v>72</v>
      </c>
      <c r="S73" s="2"/>
    </row>
    <row r="74" spans="1:19" x14ac:dyDescent="0.35">
      <c r="A74">
        <v>73</v>
      </c>
      <c r="B74" t="s">
        <v>939</v>
      </c>
      <c r="C74" t="s">
        <v>599</v>
      </c>
      <c r="D74">
        <v>2.65</v>
      </c>
      <c r="E74" t="s">
        <v>599</v>
      </c>
      <c r="F74" t="s">
        <v>599</v>
      </c>
      <c r="G74" t="s">
        <v>599</v>
      </c>
      <c r="H74">
        <v>1</v>
      </c>
      <c r="I74" t="s">
        <v>599</v>
      </c>
      <c r="J74" t="s">
        <v>599</v>
      </c>
      <c r="L74">
        <v>73</v>
      </c>
      <c r="S74" s="2"/>
    </row>
    <row r="75" spans="1:19" x14ac:dyDescent="0.35">
      <c r="A75">
        <v>74</v>
      </c>
      <c r="B75" t="s">
        <v>941</v>
      </c>
      <c r="C75" t="s">
        <v>599</v>
      </c>
      <c r="D75">
        <v>2.6749999999999998</v>
      </c>
      <c r="E75" t="s">
        <v>599</v>
      </c>
      <c r="F75" t="s">
        <v>599</v>
      </c>
      <c r="G75" t="s">
        <v>599</v>
      </c>
      <c r="H75">
        <v>1</v>
      </c>
      <c r="I75" t="s">
        <v>599</v>
      </c>
      <c r="J75" t="s">
        <v>599</v>
      </c>
      <c r="L75">
        <v>74</v>
      </c>
      <c r="S75" s="2"/>
    </row>
    <row r="76" spans="1:19" x14ac:dyDescent="0.35">
      <c r="A76">
        <v>75</v>
      </c>
      <c r="B76" t="s">
        <v>943</v>
      </c>
      <c r="C76" t="s">
        <v>599</v>
      </c>
      <c r="D76">
        <v>2.77</v>
      </c>
      <c r="E76" t="s">
        <v>599</v>
      </c>
      <c r="F76" t="s">
        <v>599</v>
      </c>
      <c r="G76" t="s">
        <v>599</v>
      </c>
      <c r="H76">
        <v>1</v>
      </c>
      <c r="I76" t="s">
        <v>599</v>
      </c>
      <c r="J76" t="s">
        <v>599</v>
      </c>
      <c r="L76">
        <v>75</v>
      </c>
      <c r="S76" s="2"/>
    </row>
    <row r="77" spans="1:19" x14ac:dyDescent="0.35">
      <c r="A77">
        <v>76</v>
      </c>
      <c r="B77" t="s">
        <v>945</v>
      </c>
      <c r="C77" t="s">
        <v>599</v>
      </c>
      <c r="D77">
        <v>2.8</v>
      </c>
      <c r="E77" t="s">
        <v>599</v>
      </c>
      <c r="F77" t="s">
        <v>599</v>
      </c>
      <c r="G77" t="s">
        <v>599</v>
      </c>
      <c r="H77">
        <v>1</v>
      </c>
      <c r="I77" t="s">
        <v>599</v>
      </c>
      <c r="J77" t="s">
        <v>599</v>
      </c>
      <c r="L77">
        <v>76</v>
      </c>
      <c r="S77" s="2"/>
    </row>
    <row r="78" spans="1:19" x14ac:dyDescent="0.35">
      <c r="A78">
        <v>77</v>
      </c>
      <c r="B78" t="s">
        <v>947</v>
      </c>
      <c r="C78" t="s">
        <v>599</v>
      </c>
      <c r="D78">
        <v>3</v>
      </c>
      <c r="E78" t="s">
        <v>599</v>
      </c>
      <c r="F78" t="s">
        <v>599</v>
      </c>
      <c r="G78" t="s">
        <v>599</v>
      </c>
      <c r="H78">
        <v>1</v>
      </c>
      <c r="I78" t="s">
        <v>599</v>
      </c>
      <c r="J78" t="s">
        <v>599</v>
      </c>
      <c r="L78">
        <v>77</v>
      </c>
      <c r="S78" s="2"/>
    </row>
    <row r="79" spans="1:19" x14ac:dyDescent="0.35">
      <c r="A79">
        <v>78</v>
      </c>
      <c r="B79" t="s">
        <v>949</v>
      </c>
      <c r="C79" t="s">
        <v>599</v>
      </c>
      <c r="D79">
        <v>3.0249999999999999</v>
      </c>
      <c r="E79" t="s">
        <v>599</v>
      </c>
      <c r="F79" t="s">
        <v>599</v>
      </c>
      <c r="G79" t="s">
        <v>599</v>
      </c>
      <c r="H79">
        <v>1</v>
      </c>
      <c r="I79" t="s">
        <v>599</v>
      </c>
      <c r="J79" t="s">
        <v>599</v>
      </c>
      <c r="L79">
        <v>78</v>
      </c>
      <c r="S79" s="2"/>
    </row>
    <row r="80" spans="1:19" x14ac:dyDescent="0.35">
      <c r="A80">
        <v>79</v>
      </c>
      <c r="B80" t="s">
        <v>951</v>
      </c>
      <c r="C80" t="s">
        <v>599</v>
      </c>
      <c r="D80">
        <v>3.1</v>
      </c>
      <c r="E80" t="s">
        <v>599</v>
      </c>
      <c r="F80" t="s">
        <v>599</v>
      </c>
      <c r="G80" t="s">
        <v>599</v>
      </c>
      <c r="H80">
        <v>1</v>
      </c>
      <c r="I80" t="s">
        <v>599</v>
      </c>
      <c r="J80" t="s">
        <v>599</v>
      </c>
      <c r="L80">
        <v>79</v>
      </c>
      <c r="S80" s="2"/>
    </row>
    <row r="81" spans="1:19" x14ac:dyDescent="0.35">
      <c r="A81">
        <v>80</v>
      </c>
      <c r="B81" t="s">
        <v>953</v>
      </c>
      <c r="C81" t="s">
        <v>599</v>
      </c>
      <c r="D81">
        <v>3.1749999999999998</v>
      </c>
      <c r="E81" t="s">
        <v>599</v>
      </c>
      <c r="F81" t="s">
        <v>599</v>
      </c>
      <c r="G81" t="s">
        <v>599</v>
      </c>
      <c r="H81">
        <v>1</v>
      </c>
      <c r="I81" t="s">
        <v>599</v>
      </c>
      <c r="J81" t="s">
        <v>599</v>
      </c>
      <c r="L81">
        <v>80</v>
      </c>
      <c r="S81" s="2"/>
    </row>
    <row r="82" spans="1:19" x14ac:dyDescent="0.35">
      <c r="A82">
        <v>81</v>
      </c>
      <c r="B82" t="s">
        <v>955</v>
      </c>
      <c r="C82" t="s">
        <v>599</v>
      </c>
      <c r="D82">
        <v>3.3</v>
      </c>
      <c r="E82" t="s">
        <v>599</v>
      </c>
      <c r="F82" t="s">
        <v>599</v>
      </c>
      <c r="G82" t="s">
        <v>599</v>
      </c>
      <c r="H82">
        <v>1</v>
      </c>
      <c r="I82" t="s">
        <v>599</v>
      </c>
      <c r="J82" t="s">
        <v>599</v>
      </c>
      <c r="L82">
        <v>81</v>
      </c>
      <c r="S82" s="2"/>
    </row>
    <row r="83" spans="1:19" x14ac:dyDescent="0.35">
      <c r="A83">
        <v>82</v>
      </c>
      <c r="B83" t="s">
        <v>957</v>
      </c>
      <c r="C83" t="s">
        <v>599</v>
      </c>
      <c r="D83">
        <v>3.4249999999999998</v>
      </c>
      <c r="E83" t="s">
        <v>599</v>
      </c>
      <c r="F83" t="s">
        <v>599</v>
      </c>
      <c r="G83" t="s">
        <v>599</v>
      </c>
      <c r="H83">
        <v>1</v>
      </c>
      <c r="I83" t="s">
        <v>599</v>
      </c>
      <c r="J83" t="s">
        <v>599</v>
      </c>
      <c r="L83">
        <v>82</v>
      </c>
      <c r="S83" s="2"/>
    </row>
    <row r="84" spans="1:19" x14ac:dyDescent="0.35">
      <c r="A84">
        <v>83</v>
      </c>
      <c r="B84" t="s">
        <v>959</v>
      </c>
      <c r="C84" t="s">
        <v>599</v>
      </c>
      <c r="D84">
        <v>3.5</v>
      </c>
      <c r="E84" t="s">
        <v>599</v>
      </c>
      <c r="F84" t="s">
        <v>599</v>
      </c>
      <c r="G84" t="s">
        <v>599</v>
      </c>
      <c r="H84">
        <v>1</v>
      </c>
      <c r="I84" t="s">
        <v>599</v>
      </c>
      <c r="J84" t="s">
        <v>599</v>
      </c>
      <c r="L84">
        <v>83</v>
      </c>
      <c r="S84" s="2"/>
    </row>
    <row r="85" spans="1:19" x14ac:dyDescent="0.35">
      <c r="A85">
        <v>84</v>
      </c>
      <c r="B85" t="s">
        <v>961</v>
      </c>
      <c r="C85" t="s">
        <v>599</v>
      </c>
      <c r="D85">
        <v>3.625</v>
      </c>
      <c r="E85" t="s">
        <v>599</v>
      </c>
      <c r="F85" t="s">
        <v>599</v>
      </c>
      <c r="G85" t="s">
        <v>599</v>
      </c>
      <c r="H85">
        <v>1</v>
      </c>
      <c r="I85" t="s">
        <v>599</v>
      </c>
      <c r="J85" t="s">
        <v>599</v>
      </c>
      <c r="L85">
        <v>84</v>
      </c>
      <c r="S85" s="2"/>
    </row>
    <row r="86" spans="1:19" x14ac:dyDescent="0.35">
      <c r="A86">
        <v>85</v>
      </c>
      <c r="B86" t="s">
        <v>962</v>
      </c>
      <c r="C86" t="s">
        <v>599</v>
      </c>
      <c r="D86">
        <v>3.7</v>
      </c>
      <c r="E86" t="s">
        <v>599</v>
      </c>
      <c r="F86" t="s">
        <v>599</v>
      </c>
      <c r="G86" t="s">
        <v>599</v>
      </c>
      <c r="H86">
        <v>1</v>
      </c>
      <c r="I86" t="s">
        <v>599</v>
      </c>
      <c r="J86" t="s">
        <v>599</v>
      </c>
      <c r="L86">
        <v>85</v>
      </c>
      <c r="S86" s="2"/>
    </row>
    <row r="87" spans="1:19" x14ac:dyDescent="0.35">
      <c r="A87">
        <v>86</v>
      </c>
      <c r="B87" t="s">
        <v>964</v>
      </c>
      <c r="C87" t="s">
        <v>599</v>
      </c>
      <c r="D87">
        <v>3.8</v>
      </c>
      <c r="E87" t="s">
        <v>599</v>
      </c>
      <c r="F87" t="s">
        <v>599</v>
      </c>
      <c r="G87" t="s">
        <v>599</v>
      </c>
      <c r="H87">
        <v>1</v>
      </c>
      <c r="I87" t="s">
        <v>599</v>
      </c>
      <c r="J87" t="s">
        <v>599</v>
      </c>
      <c r="L87">
        <v>86</v>
      </c>
      <c r="S87" s="2"/>
    </row>
    <row r="88" spans="1:19" x14ac:dyDescent="0.35">
      <c r="A88">
        <v>87</v>
      </c>
      <c r="B88" t="s">
        <v>966</v>
      </c>
      <c r="C88" t="s">
        <v>599</v>
      </c>
      <c r="D88">
        <v>3.9</v>
      </c>
      <c r="E88" t="s">
        <v>599</v>
      </c>
      <c r="F88" t="s">
        <v>599</v>
      </c>
      <c r="G88" t="s">
        <v>599</v>
      </c>
      <c r="H88">
        <v>1</v>
      </c>
      <c r="I88" t="s">
        <v>599</v>
      </c>
      <c r="J88" t="s">
        <v>599</v>
      </c>
      <c r="L88">
        <v>87</v>
      </c>
      <c r="S88" s="2"/>
    </row>
    <row r="89" spans="1:19" x14ac:dyDescent="0.35">
      <c r="A89">
        <v>88</v>
      </c>
      <c r="B89" t="s">
        <v>968</v>
      </c>
      <c r="C89" t="s">
        <v>599</v>
      </c>
      <c r="D89">
        <v>3.9750000000000001</v>
      </c>
      <c r="E89" t="s">
        <v>599</v>
      </c>
      <c r="F89" t="s">
        <v>599</v>
      </c>
      <c r="G89" t="s">
        <v>599</v>
      </c>
      <c r="H89">
        <v>1</v>
      </c>
      <c r="I89" t="s">
        <v>599</v>
      </c>
      <c r="J89" t="s">
        <v>599</v>
      </c>
      <c r="L89">
        <v>88</v>
      </c>
      <c r="S89" s="2"/>
    </row>
    <row r="90" spans="1:19" x14ac:dyDescent="0.35">
      <c r="A90">
        <v>89</v>
      </c>
      <c r="B90" t="s">
        <v>970</v>
      </c>
      <c r="C90" t="s">
        <v>599</v>
      </c>
      <c r="D90">
        <v>4.0999999999999996</v>
      </c>
      <c r="E90" t="s">
        <v>599</v>
      </c>
      <c r="F90" t="s">
        <v>599</v>
      </c>
      <c r="G90" t="s">
        <v>599</v>
      </c>
      <c r="H90">
        <v>1</v>
      </c>
      <c r="I90" t="s">
        <v>599</v>
      </c>
      <c r="J90" t="s">
        <v>599</v>
      </c>
      <c r="L90">
        <v>89</v>
      </c>
      <c r="S90" s="2"/>
    </row>
    <row r="91" spans="1:19" x14ac:dyDescent="0.35">
      <c r="A91">
        <v>90</v>
      </c>
      <c r="B91" t="s">
        <v>972</v>
      </c>
      <c r="C91" t="s">
        <v>599</v>
      </c>
      <c r="D91">
        <v>4.2</v>
      </c>
      <c r="E91" t="s">
        <v>599</v>
      </c>
      <c r="F91" t="s">
        <v>599</v>
      </c>
      <c r="G91" t="s">
        <v>599</v>
      </c>
      <c r="H91">
        <v>1</v>
      </c>
      <c r="I91" t="s">
        <v>599</v>
      </c>
      <c r="J91" t="s">
        <v>599</v>
      </c>
      <c r="L91">
        <v>90</v>
      </c>
      <c r="S91" s="2"/>
    </row>
    <row r="92" spans="1:19" x14ac:dyDescent="0.35">
      <c r="A92">
        <v>91</v>
      </c>
      <c r="B92" t="s">
        <v>974</v>
      </c>
      <c r="C92" t="s">
        <v>599</v>
      </c>
      <c r="D92">
        <v>4.3</v>
      </c>
      <c r="E92" t="s">
        <v>599</v>
      </c>
      <c r="F92" t="s">
        <v>599</v>
      </c>
      <c r="G92" t="s">
        <v>599</v>
      </c>
      <c r="H92">
        <v>1</v>
      </c>
      <c r="I92" t="s">
        <v>599</v>
      </c>
      <c r="J92" t="s">
        <v>599</v>
      </c>
      <c r="L92">
        <v>91</v>
      </c>
      <c r="S92" s="2"/>
    </row>
    <row r="93" spans="1:19" x14ac:dyDescent="0.35">
      <c r="A93">
        <v>92</v>
      </c>
      <c r="B93" t="s">
        <v>976</v>
      </c>
      <c r="C93" t="s">
        <v>599</v>
      </c>
      <c r="D93">
        <v>4.4000000000000004</v>
      </c>
      <c r="E93" t="s">
        <v>599</v>
      </c>
      <c r="F93" t="s">
        <v>599</v>
      </c>
      <c r="G93" t="s">
        <v>599</v>
      </c>
      <c r="H93">
        <v>1</v>
      </c>
      <c r="I93" t="s">
        <v>599</v>
      </c>
      <c r="J93" t="s">
        <v>599</v>
      </c>
      <c r="L93">
        <v>92</v>
      </c>
      <c r="S93" s="2"/>
    </row>
    <row r="94" spans="1:19" x14ac:dyDescent="0.35">
      <c r="A94">
        <v>93</v>
      </c>
      <c r="B94" t="s">
        <v>978</v>
      </c>
      <c r="C94" t="s">
        <v>599</v>
      </c>
      <c r="D94">
        <v>4.5</v>
      </c>
      <c r="E94" t="s">
        <v>599</v>
      </c>
      <c r="F94" t="s">
        <v>599</v>
      </c>
      <c r="G94" t="s">
        <v>599</v>
      </c>
      <c r="H94">
        <v>1</v>
      </c>
      <c r="I94" t="s">
        <v>599</v>
      </c>
      <c r="J94" t="s">
        <v>599</v>
      </c>
      <c r="L94">
        <v>93</v>
      </c>
      <c r="S94" s="2"/>
    </row>
    <row r="95" spans="1:19" x14ac:dyDescent="0.35">
      <c r="A95">
        <v>94</v>
      </c>
      <c r="B95" t="s">
        <v>980</v>
      </c>
      <c r="C95" t="s">
        <v>599</v>
      </c>
      <c r="D95">
        <v>4.55</v>
      </c>
      <c r="E95" t="s">
        <v>599</v>
      </c>
      <c r="F95" t="s">
        <v>599</v>
      </c>
      <c r="G95" t="s">
        <v>599</v>
      </c>
      <c r="H95">
        <v>1</v>
      </c>
      <c r="I95" t="s">
        <v>599</v>
      </c>
      <c r="J95" t="s">
        <v>599</v>
      </c>
      <c r="L95">
        <v>94</v>
      </c>
      <c r="S95" s="2"/>
    </row>
    <row r="96" spans="1:19" x14ac:dyDescent="0.35">
      <c r="A96">
        <v>95</v>
      </c>
      <c r="B96" t="s">
        <v>982</v>
      </c>
      <c r="C96" t="s">
        <v>599</v>
      </c>
      <c r="D96">
        <v>4.7</v>
      </c>
      <c r="E96" t="s">
        <v>599</v>
      </c>
      <c r="F96" t="s">
        <v>599</v>
      </c>
      <c r="G96" t="s">
        <v>599</v>
      </c>
      <c r="H96">
        <v>1</v>
      </c>
      <c r="I96" t="s">
        <v>599</v>
      </c>
      <c r="J96" t="s">
        <v>599</v>
      </c>
      <c r="L96">
        <v>95</v>
      </c>
      <c r="S96" s="2"/>
    </row>
    <row r="97" spans="1:19" x14ac:dyDescent="0.35">
      <c r="A97">
        <v>96</v>
      </c>
      <c r="B97" t="s">
        <v>984</v>
      </c>
      <c r="C97" t="s">
        <v>599</v>
      </c>
      <c r="D97">
        <v>4.8</v>
      </c>
      <c r="E97" t="s">
        <v>599</v>
      </c>
      <c r="F97" t="s">
        <v>599</v>
      </c>
      <c r="G97" t="s">
        <v>599</v>
      </c>
      <c r="H97">
        <v>1</v>
      </c>
      <c r="I97" t="s">
        <v>599</v>
      </c>
      <c r="J97" t="s">
        <v>599</v>
      </c>
      <c r="L97">
        <v>96</v>
      </c>
      <c r="S97" s="2"/>
    </row>
    <row r="98" spans="1:19" x14ac:dyDescent="0.35">
      <c r="A98">
        <v>97</v>
      </c>
      <c r="B98" t="s">
        <v>986</v>
      </c>
      <c r="C98" t="s">
        <v>599</v>
      </c>
      <c r="D98">
        <v>4.9249999999999998</v>
      </c>
      <c r="E98" t="s">
        <v>599</v>
      </c>
      <c r="F98" t="s">
        <v>599</v>
      </c>
      <c r="G98" t="s">
        <v>599</v>
      </c>
      <c r="H98">
        <v>1</v>
      </c>
      <c r="I98" t="s">
        <v>599</v>
      </c>
      <c r="J98" t="s">
        <v>599</v>
      </c>
      <c r="L98">
        <v>97</v>
      </c>
      <c r="S98" s="2"/>
    </row>
    <row r="99" spans="1:19" x14ac:dyDescent="0.35">
      <c r="A99">
        <v>98</v>
      </c>
      <c r="B99" t="s">
        <v>988</v>
      </c>
      <c r="C99" t="s">
        <v>599</v>
      </c>
      <c r="D99">
        <v>5</v>
      </c>
      <c r="E99" t="s">
        <v>599</v>
      </c>
      <c r="F99" t="s">
        <v>599</v>
      </c>
      <c r="G99" t="s">
        <v>599</v>
      </c>
      <c r="H99">
        <v>1</v>
      </c>
      <c r="I99" t="s">
        <v>599</v>
      </c>
      <c r="J99" t="s">
        <v>599</v>
      </c>
      <c r="L99">
        <v>98</v>
      </c>
      <c r="S99" s="2"/>
    </row>
    <row r="100" spans="1:19" x14ac:dyDescent="0.35">
      <c r="A100">
        <v>99</v>
      </c>
      <c r="B100" t="s">
        <v>990</v>
      </c>
      <c r="C100" t="s">
        <v>599</v>
      </c>
      <c r="D100">
        <v>5.0999999999999996</v>
      </c>
      <c r="E100" t="s">
        <v>599</v>
      </c>
      <c r="F100" t="s">
        <v>599</v>
      </c>
      <c r="G100" t="s">
        <v>599</v>
      </c>
      <c r="H100">
        <v>1</v>
      </c>
      <c r="I100" t="s">
        <v>599</v>
      </c>
      <c r="J100" t="s">
        <v>599</v>
      </c>
      <c r="L100">
        <v>99</v>
      </c>
      <c r="S100" s="2"/>
    </row>
    <row r="101" spans="1:19" x14ac:dyDescent="0.35">
      <c r="A101">
        <v>100</v>
      </c>
      <c r="B101" t="s">
        <v>992</v>
      </c>
      <c r="C101" t="s">
        <v>599</v>
      </c>
      <c r="D101">
        <v>5.2249999999999996</v>
      </c>
      <c r="E101" t="s">
        <v>599</v>
      </c>
      <c r="F101" t="s">
        <v>599</v>
      </c>
      <c r="G101" t="s">
        <v>599</v>
      </c>
      <c r="H101">
        <v>1</v>
      </c>
      <c r="I101" t="s">
        <v>599</v>
      </c>
      <c r="J101" t="s">
        <v>599</v>
      </c>
      <c r="L101">
        <v>100</v>
      </c>
      <c r="S101" s="2"/>
    </row>
    <row r="102" spans="1:19" x14ac:dyDescent="0.35">
      <c r="A102">
        <v>101</v>
      </c>
      <c r="B102" t="s">
        <v>994</v>
      </c>
      <c r="C102" t="s">
        <v>599</v>
      </c>
      <c r="D102">
        <v>5.3</v>
      </c>
      <c r="E102" t="s">
        <v>599</v>
      </c>
      <c r="F102" t="s">
        <v>599</v>
      </c>
      <c r="G102" t="s">
        <v>599</v>
      </c>
      <c r="H102">
        <v>1</v>
      </c>
      <c r="I102" t="s">
        <v>599</v>
      </c>
      <c r="J102" t="s">
        <v>599</v>
      </c>
      <c r="L102">
        <v>101</v>
      </c>
      <c r="S102" s="2"/>
    </row>
    <row r="103" spans="1:19" x14ac:dyDescent="0.35">
      <c r="A103">
        <v>102</v>
      </c>
      <c r="B103" t="s">
        <v>996</v>
      </c>
      <c r="C103" t="s">
        <v>599</v>
      </c>
      <c r="D103">
        <v>5.4</v>
      </c>
      <c r="E103" t="s">
        <v>599</v>
      </c>
      <c r="F103" t="s">
        <v>599</v>
      </c>
      <c r="G103" t="s">
        <v>599</v>
      </c>
      <c r="H103">
        <v>1</v>
      </c>
      <c r="I103" t="s">
        <v>599</v>
      </c>
      <c r="J103" t="s">
        <v>599</v>
      </c>
      <c r="L103">
        <v>102</v>
      </c>
      <c r="S103" s="2"/>
    </row>
    <row r="104" spans="1:19" x14ac:dyDescent="0.35">
      <c r="A104">
        <v>103</v>
      </c>
      <c r="B104" t="s">
        <v>998</v>
      </c>
      <c r="C104" t="s">
        <v>599</v>
      </c>
      <c r="D104">
        <v>5.5</v>
      </c>
      <c r="E104" t="s">
        <v>599</v>
      </c>
      <c r="F104" t="s">
        <v>599</v>
      </c>
      <c r="G104" t="s">
        <v>599</v>
      </c>
      <c r="H104">
        <v>1</v>
      </c>
      <c r="I104" t="s">
        <v>599</v>
      </c>
      <c r="J104" t="s">
        <v>599</v>
      </c>
      <c r="L104">
        <v>103</v>
      </c>
      <c r="S104" s="2"/>
    </row>
    <row r="105" spans="1:19" x14ac:dyDescent="0.35">
      <c r="A105">
        <v>104</v>
      </c>
      <c r="B105" t="s">
        <v>1000</v>
      </c>
      <c r="C105" t="s">
        <v>599</v>
      </c>
      <c r="D105">
        <v>5.625</v>
      </c>
      <c r="E105" t="s">
        <v>599</v>
      </c>
      <c r="F105" t="s">
        <v>599</v>
      </c>
      <c r="G105" t="s">
        <v>599</v>
      </c>
      <c r="H105">
        <v>1</v>
      </c>
      <c r="I105" t="s">
        <v>599</v>
      </c>
      <c r="J105" t="s">
        <v>599</v>
      </c>
      <c r="L105">
        <v>104</v>
      </c>
      <c r="S105" s="2"/>
    </row>
    <row r="106" spans="1:19" x14ac:dyDescent="0.35">
      <c r="A106">
        <v>105</v>
      </c>
      <c r="B106" t="s">
        <v>1002</v>
      </c>
      <c r="C106" t="s">
        <v>599</v>
      </c>
      <c r="D106">
        <v>5.7</v>
      </c>
      <c r="E106" t="s">
        <v>599</v>
      </c>
      <c r="F106" t="s">
        <v>599</v>
      </c>
      <c r="G106" t="s">
        <v>599</v>
      </c>
      <c r="H106">
        <v>1</v>
      </c>
      <c r="I106" t="s">
        <v>599</v>
      </c>
      <c r="J106" t="s">
        <v>599</v>
      </c>
      <c r="L106">
        <v>105</v>
      </c>
      <c r="S106" s="2"/>
    </row>
    <row r="107" spans="1:19" x14ac:dyDescent="0.35">
      <c r="A107">
        <v>106</v>
      </c>
      <c r="B107" t="s">
        <v>1004</v>
      </c>
      <c r="C107" t="s">
        <v>599</v>
      </c>
      <c r="D107">
        <v>5.8</v>
      </c>
      <c r="E107" t="s">
        <v>599</v>
      </c>
      <c r="F107" t="s">
        <v>599</v>
      </c>
      <c r="G107" t="s">
        <v>599</v>
      </c>
      <c r="H107">
        <v>1</v>
      </c>
      <c r="I107" t="s">
        <v>599</v>
      </c>
      <c r="J107" t="s">
        <v>599</v>
      </c>
      <c r="L107">
        <v>106</v>
      </c>
      <c r="S107" s="2"/>
    </row>
    <row r="108" spans="1:19" x14ac:dyDescent="0.35">
      <c r="A108">
        <v>107</v>
      </c>
      <c r="B108" t="s">
        <v>1006</v>
      </c>
      <c r="C108" t="s">
        <v>599</v>
      </c>
      <c r="D108">
        <v>5.875</v>
      </c>
      <c r="E108" t="s">
        <v>599</v>
      </c>
      <c r="F108" t="s">
        <v>599</v>
      </c>
      <c r="G108" t="s">
        <v>599</v>
      </c>
      <c r="H108">
        <v>1</v>
      </c>
      <c r="I108" t="s">
        <v>599</v>
      </c>
      <c r="J108" t="s">
        <v>599</v>
      </c>
      <c r="L108">
        <v>107</v>
      </c>
      <c r="S108" s="2"/>
    </row>
    <row r="109" spans="1:19" x14ac:dyDescent="0.35">
      <c r="A109">
        <v>108</v>
      </c>
      <c r="B109" t="s">
        <v>1008</v>
      </c>
      <c r="C109" t="s">
        <v>599</v>
      </c>
      <c r="D109">
        <v>6</v>
      </c>
      <c r="E109" t="s">
        <v>599</v>
      </c>
      <c r="F109" t="s">
        <v>599</v>
      </c>
      <c r="G109" t="s">
        <v>599</v>
      </c>
      <c r="H109">
        <v>1</v>
      </c>
      <c r="I109" t="s">
        <v>599</v>
      </c>
      <c r="J109" t="s">
        <v>599</v>
      </c>
      <c r="L109">
        <v>108</v>
      </c>
      <c r="S109" s="2"/>
    </row>
    <row r="110" spans="1:19" x14ac:dyDescent="0.35">
      <c r="A110">
        <v>109</v>
      </c>
      <c r="B110" t="s">
        <v>1010</v>
      </c>
      <c r="C110" t="s">
        <v>599</v>
      </c>
      <c r="D110">
        <v>6.1</v>
      </c>
      <c r="E110" t="s">
        <v>599</v>
      </c>
      <c r="F110" t="s">
        <v>599</v>
      </c>
      <c r="G110" t="s">
        <v>599</v>
      </c>
      <c r="H110">
        <v>1</v>
      </c>
      <c r="I110" t="s">
        <v>599</v>
      </c>
      <c r="J110" t="s">
        <v>599</v>
      </c>
      <c r="L110">
        <v>109</v>
      </c>
      <c r="S110" s="2"/>
    </row>
    <row r="111" spans="1:19" x14ac:dyDescent="0.35">
      <c r="A111">
        <v>110</v>
      </c>
      <c r="B111" t="s">
        <v>1012</v>
      </c>
      <c r="C111" t="s">
        <v>599</v>
      </c>
      <c r="D111">
        <v>6.2</v>
      </c>
      <c r="E111" t="s">
        <v>599</v>
      </c>
      <c r="F111" t="s">
        <v>599</v>
      </c>
      <c r="G111" t="s">
        <v>599</v>
      </c>
      <c r="H111">
        <v>1</v>
      </c>
      <c r="I111" t="s">
        <v>599</v>
      </c>
      <c r="J111" t="s">
        <v>599</v>
      </c>
      <c r="L111">
        <v>110</v>
      </c>
      <c r="S111" s="2"/>
    </row>
    <row r="112" spans="1:19" x14ac:dyDescent="0.35">
      <c r="A112">
        <v>111</v>
      </c>
      <c r="B112" t="s">
        <v>1014</v>
      </c>
      <c r="C112" t="s">
        <v>599</v>
      </c>
      <c r="D112">
        <v>6.2249999999999996</v>
      </c>
      <c r="E112" t="s">
        <v>599</v>
      </c>
      <c r="F112" t="s">
        <v>599</v>
      </c>
      <c r="G112" t="s">
        <v>599</v>
      </c>
      <c r="H112">
        <v>1</v>
      </c>
      <c r="I112" t="s">
        <v>599</v>
      </c>
      <c r="J112" t="s">
        <v>599</v>
      </c>
      <c r="L112">
        <v>111</v>
      </c>
      <c r="S112" s="2"/>
    </row>
    <row r="113" spans="1:19" x14ac:dyDescent="0.35">
      <c r="A113">
        <v>112</v>
      </c>
      <c r="B113" t="s">
        <v>1016</v>
      </c>
      <c r="C113" t="s">
        <v>599</v>
      </c>
      <c r="D113">
        <v>6.25</v>
      </c>
      <c r="E113" t="s">
        <v>599</v>
      </c>
      <c r="F113" t="s">
        <v>599</v>
      </c>
      <c r="G113" t="s">
        <v>599</v>
      </c>
      <c r="H113">
        <v>1</v>
      </c>
      <c r="I113" t="s">
        <v>599</v>
      </c>
      <c r="J113" t="s">
        <v>599</v>
      </c>
      <c r="L113">
        <v>112</v>
      </c>
      <c r="S113" s="2"/>
    </row>
    <row r="114" spans="1:19" x14ac:dyDescent="0.35">
      <c r="A114">
        <v>113</v>
      </c>
      <c r="B114" t="s">
        <v>1018</v>
      </c>
      <c r="C114" t="s">
        <v>599</v>
      </c>
      <c r="D114">
        <v>6.2750000000000004</v>
      </c>
      <c r="E114" t="s">
        <v>599</v>
      </c>
      <c r="F114" t="s">
        <v>599</v>
      </c>
      <c r="G114" t="s">
        <v>599</v>
      </c>
      <c r="H114">
        <v>1</v>
      </c>
      <c r="I114" t="s">
        <v>599</v>
      </c>
      <c r="J114" t="s">
        <v>599</v>
      </c>
      <c r="L114">
        <v>113</v>
      </c>
      <c r="S114" s="2"/>
    </row>
    <row r="115" spans="1:19" x14ac:dyDescent="0.35">
      <c r="A115">
        <v>114</v>
      </c>
      <c r="B115" t="s">
        <v>1020</v>
      </c>
      <c r="C115" t="s">
        <v>599</v>
      </c>
      <c r="D115">
        <v>6.35</v>
      </c>
      <c r="E115" t="s">
        <v>599</v>
      </c>
      <c r="F115" t="s">
        <v>599</v>
      </c>
      <c r="G115" t="s">
        <v>599</v>
      </c>
      <c r="H115">
        <v>1</v>
      </c>
      <c r="I115" t="s">
        <v>599</v>
      </c>
      <c r="J115" t="s">
        <v>599</v>
      </c>
      <c r="L115">
        <v>114</v>
      </c>
      <c r="S115" s="2"/>
    </row>
    <row r="116" spans="1:19" x14ac:dyDescent="0.35">
      <c r="A116">
        <v>115</v>
      </c>
      <c r="B116" t="s">
        <v>1022</v>
      </c>
      <c r="C116" t="s">
        <v>599</v>
      </c>
      <c r="D116">
        <v>6.4</v>
      </c>
      <c r="E116" t="s">
        <v>599</v>
      </c>
      <c r="F116" t="s">
        <v>599</v>
      </c>
      <c r="G116" t="s">
        <v>599</v>
      </c>
      <c r="H116">
        <v>1</v>
      </c>
      <c r="I116" t="s">
        <v>599</v>
      </c>
      <c r="J116" t="s">
        <v>599</v>
      </c>
      <c r="L116">
        <v>115</v>
      </c>
      <c r="S116" s="2"/>
    </row>
    <row r="117" spans="1:19" x14ac:dyDescent="0.35">
      <c r="A117">
        <v>116</v>
      </c>
      <c r="B117" t="s">
        <v>1024</v>
      </c>
      <c r="C117" t="s">
        <v>599</v>
      </c>
      <c r="D117">
        <v>6.5250000000000004</v>
      </c>
      <c r="E117" t="s">
        <v>599</v>
      </c>
      <c r="F117" t="s">
        <v>599</v>
      </c>
      <c r="G117" t="s">
        <v>599</v>
      </c>
      <c r="H117">
        <v>1</v>
      </c>
      <c r="I117" t="s">
        <v>599</v>
      </c>
      <c r="J117" t="s">
        <v>599</v>
      </c>
      <c r="L117">
        <v>116</v>
      </c>
      <c r="S117" s="2"/>
    </row>
    <row r="118" spans="1:19" x14ac:dyDescent="0.35">
      <c r="A118">
        <v>117</v>
      </c>
      <c r="B118" t="s">
        <v>1026</v>
      </c>
      <c r="C118" t="s">
        <v>599</v>
      </c>
      <c r="D118">
        <v>6.6749999999999998</v>
      </c>
      <c r="E118" t="s">
        <v>599</v>
      </c>
      <c r="F118" t="s">
        <v>599</v>
      </c>
      <c r="G118" t="s">
        <v>599</v>
      </c>
      <c r="H118">
        <v>1</v>
      </c>
      <c r="I118" t="s">
        <v>599</v>
      </c>
      <c r="J118" t="s">
        <v>599</v>
      </c>
      <c r="L118">
        <v>117</v>
      </c>
      <c r="S118" s="2"/>
    </row>
    <row r="119" spans="1:19" x14ac:dyDescent="0.35">
      <c r="A119">
        <v>118</v>
      </c>
      <c r="B119" t="s">
        <v>1028</v>
      </c>
      <c r="C119" t="s">
        <v>599</v>
      </c>
      <c r="D119">
        <v>6.85</v>
      </c>
      <c r="E119" t="s">
        <v>599</v>
      </c>
      <c r="F119" t="s">
        <v>599</v>
      </c>
      <c r="G119" t="s">
        <v>599</v>
      </c>
      <c r="H119">
        <v>1</v>
      </c>
      <c r="I119" t="s">
        <v>599</v>
      </c>
      <c r="J119" t="s">
        <v>599</v>
      </c>
      <c r="L119">
        <v>118</v>
      </c>
      <c r="S119" s="2"/>
    </row>
    <row r="120" spans="1:19" x14ac:dyDescent="0.35">
      <c r="S120" s="2"/>
    </row>
  </sheetData>
  <sortState xmlns:xlrd2="http://schemas.microsoft.com/office/spreadsheetml/2017/richdata2" ref="A3:U61">
    <sortCondition ref="D3:D61"/>
  </sortState>
  <conditionalFormatting sqref="H1:I1">
    <cfRule type="containsText" dxfId="9" priority="2" operator="containsText" text="xx">
      <formula>NOT(ISERROR(SEARCH("xx",H1)))</formula>
    </cfRule>
  </conditionalFormatting>
  <conditionalFormatting sqref="S1:T1">
    <cfRule type="containsText" dxfId="8" priority="1" operator="containsText" text="xx">
      <formula>NOT(ISERROR(SEARCH("xx",S1)))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A604-23F4-4D48-8B67-047A133A42FA}">
  <dimension ref="A1:V18"/>
  <sheetViews>
    <sheetView workbookViewId="0">
      <selection activeCell="A6" sqref="A6:V7"/>
    </sheetView>
  </sheetViews>
  <sheetFormatPr baseColWidth="10" defaultRowHeight="14.5" x14ac:dyDescent="0.35"/>
  <sheetData>
    <row r="1" spans="1:22" x14ac:dyDescent="0.35">
      <c r="A1" s="6" t="s">
        <v>601</v>
      </c>
      <c r="B1" s="6" t="s">
        <v>506</v>
      </c>
      <c r="C1" t="s">
        <v>896</v>
      </c>
      <c r="D1" s="6" t="s">
        <v>897</v>
      </c>
      <c r="E1" s="6" t="s">
        <v>898</v>
      </c>
      <c r="F1" t="s">
        <v>899</v>
      </c>
      <c r="G1" s="6" t="s">
        <v>900</v>
      </c>
      <c r="H1" s="6" t="s">
        <v>507</v>
      </c>
      <c r="I1" s="6" t="s">
        <v>600</v>
      </c>
      <c r="J1" s="6" t="s">
        <v>505</v>
      </c>
      <c r="K1" s="6" t="s">
        <v>602</v>
      </c>
      <c r="L1" s="6" t="s">
        <v>901</v>
      </c>
      <c r="M1" s="6" t="s">
        <v>902</v>
      </c>
      <c r="N1" t="s">
        <v>903</v>
      </c>
      <c r="O1" s="6" t="s">
        <v>904</v>
      </c>
      <c r="P1" s="6" t="s">
        <v>905</v>
      </c>
      <c r="Q1" t="s">
        <v>906</v>
      </c>
      <c r="R1" s="6" t="s">
        <v>907</v>
      </c>
      <c r="S1" s="6" t="s">
        <v>908</v>
      </c>
      <c r="T1" s="6" t="s">
        <v>909</v>
      </c>
      <c r="U1" s="6" t="s">
        <v>910</v>
      </c>
      <c r="V1" t="s">
        <v>911</v>
      </c>
    </row>
    <row r="2" spans="1:22" x14ac:dyDescent="0.35">
      <c r="A2">
        <v>21</v>
      </c>
      <c r="B2" t="s">
        <v>564</v>
      </c>
      <c r="C2" t="s">
        <v>332</v>
      </c>
      <c r="D2">
        <v>1.2571428570000001</v>
      </c>
      <c r="E2">
        <v>0.65721592600000001</v>
      </c>
      <c r="F2">
        <v>1</v>
      </c>
      <c r="G2" s="6" t="s">
        <v>332</v>
      </c>
      <c r="H2" s="17" t="s">
        <v>856</v>
      </c>
      <c r="I2" s="8" t="s">
        <v>599</v>
      </c>
      <c r="J2" s="10" t="s">
        <v>599</v>
      </c>
      <c r="K2" s="7" t="s">
        <v>599</v>
      </c>
      <c r="L2">
        <v>91</v>
      </c>
      <c r="M2" t="s">
        <v>829</v>
      </c>
      <c r="N2" t="s">
        <v>570</v>
      </c>
      <c r="O2">
        <v>5.914285714</v>
      </c>
      <c r="P2">
        <v>1.4424535590000001</v>
      </c>
      <c r="Q2">
        <v>7</v>
      </c>
      <c r="R2" s="6" t="s">
        <v>570</v>
      </c>
      <c r="S2" s="13" t="s">
        <v>855</v>
      </c>
      <c r="T2" s="8" t="s">
        <v>599</v>
      </c>
      <c r="U2" s="10" t="s">
        <v>599</v>
      </c>
      <c r="V2" s="7" t="s">
        <v>599</v>
      </c>
    </row>
    <row r="3" spans="1:22" x14ac:dyDescent="0.35">
      <c r="A3">
        <v>22</v>
      </c>
      <c r="B3" t="s">
        <v>565</v>
      </c>
      <c r="C3" t="s">
        <v>332</v>
      </c>
      <c r="D3">
        <v>1.2571428570000001</v>
      </c>
      <c r="E3">
        <v>0.65721592600000001</v>
      </c>
      <c r="F3">
        <v>1</v>
      </c>
      <c r="G3" s="6" t="s">
        <v>332</v>
      </c>
      <c r="H3" s="17" t="s">
        <v>856</v>
      </c>
      <c r="I3" s="8" t="s">
        <v>599</v>
      </c>
      <c r="J3" s="10" t="s">
        <v>599</v>
      </c>
      <c r="K3" s="7" t="s">
        <v>599</v>
      </c>
      <c r="L3">
        <v>55</v>
      </c>
      <c r="M3" t="s">
        <v>817</v>
      </c>
      <c r="N3" t="s">
        <v>332</v>
      </c>
      <c r="O3">
        <v>2.3428571429999998</v>
      </c>
      <c r="P3">
        <v>1.2820676580000001</v>
      </c>
      <c r="Q3">
        <v>2</v>
      </c>
      <c r="R3" s="6" t="s">
        <v>570</v>
      </c>
      <c r="S3" s="13" t="s">
        <v>855</v>
      </c>
      <c r="T3" s="8" t="s">
        <v>599</v>
      </c>
      <c r="U3" s="10" t="s">
        <v>599</v>
      </c>
      <c r="V3" s="7" t="s">
        <v>599</v>
      </c>
    </row>
    <row r="4" spans="1:22" x14ac:dyDescent="0.35">
      <c r="A4">
        <v>62</v>
      </c>
      <c r="B4" t="s">
        <v>520</v>
      </c>
      <c r="C4" t="s">
        <v>570</v>
      </c>
      <c r="D4">
        <v>3.1142857140000002</v>
      </c>
      <c r="E4">
        <v>1.6228411650000001</v>
      </c>
      <c r="F4">
        <v>3</v>
      </c>
      <c r="G4" s="6" t="s">
        <v>570</v>
      </c>
      <c r="H4" s="17" t="s">
        <v>856</v>
      </c>
      <c r="I4" s="8" t="s">
        <v>599</v>
      </c>
      <c r="J4" s="10" t="s">
        <v>599</v>
      </c>
      <c r="K4" s="7" t="s">
        <v>599</v>
      </c>
      <c r="L4">
        <v>90</v>
      </c>
      <c r="M4" t="s">
        <v>828</v>
      </c>
      <c r="N4" t="s">
        <v>331</v>
      </c>
      <c r="O4">
        <v>5.7428571430000002</v>
      </c>
      <c r="P4">
        <v>1.379319038</v>
      </c>
      <c r="Q4">
        <v>6</v>
      </c>
      <c r="R4" s="6" t="s">
        <v>570</v>
      </c>
      <c r="S4" s="13" t="s">
        <v>855</v>
      </c>
      <c r="T4" s="8" t="s">
        <v>599</v>
      </c>
      <c r="U4" s="10" t="s">
        <v>599</v>
      </c>
      <c r="V4" s="7" t="s">
        <v>599</v>
      </c>
    </row>
    <row r="5" spans="1:22" x14ac:dyDescent="0.35">
      <c r="A5">
        <v>83</v>
      </c>
      <c r="B5" t="s">
        <v>541</v>
      </c>
      <c r="C5" t="s">
        <v>570</v>
      </c>
      <c r="D5">
        <v>4.8</v>
      </c>
      <c r="E5">
        <v>1.9220087530000001</v>
      </c>
      <c r="F5">
        <v>5</v>
      </c>
      <c r="G5" s="6" t="s">
        <v>570</v>
      </c>
      <c r="H5" s="17" t="s">
        <v>856</v>
      </c>
      <c r="I5" s="8" t="s">
        <v>599</v>
      </c>
      <c r="J5" s="10" t="s">
        <v>599</v>
      </c>
      <c r="K5" s="7" t="s">
        <v>599</v>
      </c>
      <c r="L5">
        <v>54</v>
      </c>
      <c r="M5" t="s">
        <v>816</v>
      </c>
      <c r="N5" t="s">
        <v>332</v>
      </c>
      <c r="O5">
        <v>2.1714285709999999</v>
      </c>
      <c r="P5">
        <v>1.484938388</v>
      </c>
      <c r="Q5">
        <v>2</v>
      </c>
      <c r="R5" s="6" t="s">
        <v>570</v>
      </c>
      <c r="S5" s="13" t="s">
        <v>855</v>
      </c>
      <c r="T5" s="8" t="s">
        <v>599</v>
      </c>
      <c r="U5" s="10" t="s">
        <v>599</v>
      </c>
      <c r="V5" s="7" t="s">
        <v>599</v>
      </c>
    </row>
    <row r="6" spans="1:22" x14ac:dyDescent="0.35">
      <c r="A6">
        <v>122</v>
      </c>
      <c r="B6" t="s">
        <v>590</v>
      </c>
      <c r="C6" t="s">
        <v>331</v>
      </c>
      <c r="D6">
        <v>6.8</v>
      </c>
      <c r="E6">
        <v>0.47278897199999997</v>
      </c>
      <c r="F6">
        <v>7</v>
      </c>
      <c r="G6" s="6" t="s">
        <v>331</v>
      </c>
      <c r="H6" s="17" t="s">
        <v>856</v>
      </c>
      <c r="I6" s="8" t="s">
        <v>599</v>
      </c>
      <c r="J6" s="10" t="s">
        <v>599</v>
      </c>
      <c r="K6" s="7" t="s">
        <v>599</v>
      </c>
      <c r="L6">
        <v>89</v>
      </c>
      <c r="M6" t="s">
        <v>827</v>
      </c>
      <c r="N6" t="s">
        <v>570</v>
      </c>
      <c r="O6">
        <v>5.628571429</v>
      </c>
      <c r="P6">
        <v>1.4366160050000001</v>
      </c>
      <c r="Q6">
        <v>6</v>
      </c>
      <c r="R6" s="6" t="s">
        <v>570</v>
      </c>
      <c r="S6" s="13" t="s">
        <v>855</v>
      </c>
      <c r="T6" s="8" t="s">
        <v>599</v>
      </c>
      <c r="U6" s="10" t="s">
        <v>599</v>
      </c>
      <c r="V6" s="7" t="s">
        <v>599</v>
      </c>
    </row>
    <row r="7" spans="1:22" x14ac:dyDescent="0.35">
      <c r="A7">
        <v>123</v>
      </c>
      <c r="B7" t="s">
        <v>592</v>
      </c>
      <c r="C7" t="s">
        <v>331</v>
      </c>
      <c r="D7">
        <v>6.8</v>
      </c>
      <c r="E7">
        <v>0.58410313400000002</v>
      </c>
      <c r="F7">
        <v>7</v>
      </c>
      <c r="G7" s="6" t="s">
        <v>331</v>
      </c>
      <c r="H7" s="17" t="s">
        <v>856</v>
      </c>
      <c r="I7" s="8" t="s">
        <v>599</v>
      </c>
      <c r="J7" s="10" t="s">
        <v>599</v>
      </c>
      <c r="K7" s="7" t="s">
        <v>599</v>
      </c>
      <c r="L7">
        <v>53</v>
      </c>
      <c r="M7" t="s">
        <v>815</v>
      </c>
      <c r="N7" t="s">
        <v>570</v>
      </c>
      <c r="O7">
        <v>2.1714285709999999</v>
      </c>
      <c r="P7">
        <v>1.294461375</v>
      </c>
      <c r="Q7">
        <v>2</v>
      </c>
      <c r="R7" s="6" t="s">
        <v>570</v>
      </c>
      <c r="S7" s="13" t="s">
        <v>855</v>
      </c>
      <c r="T7" s="8" t="s">
        <v>599</v>
      </c>
      <c r="U7" s="10" t="s">
        <v>599</v>
      </c>
      <c r="V7" s="7" t="s">
        <v>599</v>
      </c>
    </row>
    <row r="8" spans="1:22" x14ac:dyDescent="0.35">
      <c r="A8" s="2"/>
    </row>
    <row r="9" spans="1:22" x14ac:dyDescent="0.35">
      <c r="A9" s="2"/>
    </row>
    <row r="10" spans="1:22" x14ac:dyDescent="0.35">
      <c r="A10" s="2"/>
    </row>
    <row r="11" spans="1:22" x14ac:dyDescent="0.35">
      <c r="A11" s="2"/>
    </row>
    <row r="12" spans="1:22" x14ac:dyDescent="0.35">
      <c r="A12" s="2"/>
    </row>
    <row r="13" spans="1:22" x14ac:dyDescent="0.35">
      <c r="A13" s="2"/>
    </row>
    <row r="14" spans="1:22" x14ac:dyDescent="0.35">
      <c r="A14" s="2"/>
    </row>
    <row r="15" spans="1:22" x14ac:dyDescent="0.35">
      <c r="A15" s="2"/>
    </row>
    <row r="16" spans="1:22" x14ac:dyDescent="0.35">
      <c r="A16" s="2"/>
    </row>
    <row r="17" spans="1:1" x14ac:dyDescent="0.35">
      <c r="A17" s="2"/>
    </row>
    <row r="18" spans="1:1" x14ac:dyDescent="0.35">
      <c r="A18" s="2"/>
    </row>
  </sheetData>
  <conditionalFormatting sqref="H1:I1">
    <cfRule type="containsText" dxfId="7" priority="2" operator="containsText" text="xx">
      <formula>NOT(ISERROR(SEARCH("xx",H1)))</formula>
    </cfRule>
  </conditionalFormatting>
  <conditionalFormatting sqref="S1:T1">
    <cfRule type="containsText" dxfId="6" priority="1" operator="containsText" text="xx">
      <formula>NOT(ISERROR(SEARCH("xx",S1)))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F216-FFC7-4596-89C5-C1BF24EF2C83}">
  <dimension ref="A1:R7"/>
  <sheetViews>
    <sheetView workbookViewId="0">
      <selection activeCell="D16" sqref="D16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432</v>
      </c>
      <c r="B1" t="s">
        <v>439</v>
      </c>
      <c r="C1" t="s">
        <v>440</v>
      </c>
      <c r="D1" t="s">
        <v>286</v>
      </c>
      <c r="E1" t="s">
        <v>25</v>
      </c>
      <c r="F1" t="s">
        <v>328</v>
      </c>
      <c r="G1" t="s">
        <v>325</v>
      </c>
      <c r="H1" t="s">
        <v>326</v>
      </c>
      <c r="I1" t="s">
        <v>282</v>
      </c>
      <c r="J1" t="s">
        <v>283</v>
      </c>
      <c r="K1" t="s">
        <v>281</v>
      </c>
      <c r="L1" t="s">
        <v>280</v>
      </c>
      <c r="M1" t="s">
        <v>279</v>
      </c>
      <c r="N1" s="2" t="s">
        <v>26</v>
      </c>
      <c r="O1" s="2" t="s">
        <v>27</v>
      </c>
      <c r="P1" s="2" t="s">
        <v>28</v>
      </c>
      <c r="Q1" s="2" t="s">
        <v>288</v>
      </c>
      <c r="R1" s="2" t="s">
        <v>410</v>
      </c>
    </row>
    <row r="2" spans="1:18" x14ac:dyDescent="0.35">
      <c r="A2" t="str">
        <f>CONCATENATE(B2,"_",C2,"_",D2,"_",H2)</f>
        <v>L1_S1_M_m</v>
      </c>
      <c r="B2" t="s">
        <v>433</v>
      </c>
      <c r="C2" t="s">
        <v>424</v>
      </c>
      <c r="D2" t="s">
        <v>430</v>
      </c>
      <c r="E2" t="s">
        <v>335</v>
      </c>
      <c r="F2" t="str">
        <f t="shared" ref="F2:F7" si="0">CONCATENATE(N2,O2,P2)</f>
        <v>auf dem</v>
      </c>
      <c r="G2" t="s">
        <v>84</v>
      </c>
      <c r="H2" t="s">
        <v>332</v>
      </c>
      <c r="I2" t="s">
        <v>251</v>
      </c>
      <c r="J2" t="s">
        <v>261</v>
      </c>
      <c r="K2" t="s">
        <v>307</v>
      </c>
      <c r="L2" t="str">
        <f t="shared" ref="L2:L7" si="1">CONCATENATE(Q2,R2)</f>
        <v>Steinofen</v>
      </c>
      <c r="M2" t="s">
        <v>337</v>
      </c>
      <c r="N2" t="s">
        <v>33</v>
      </c>
      <c r="Q2" t="s">
        <v>336</v>
      </c>
    </row>
    <row r="3" spans="1:18" x14ac:dyDescent="0.35">
      <c r="A3" t="str">
        <f t="shared" ref="A3:A7" si="2">CONCATENATE(B3,"_",C3,"_",D3,"_",H3)</f>
        <v>L1_S2_M_f</v>
      </c>
      <c r="B3" t="s">
        <v>433</v>
      </c>
      <c r="C3" t="s">
        <v>425</v>
      </c>
      <c r="D3" t="s">
        <v>430</v>
      </c>
      <c r="E3" t="s">
        <v>7</v>
      </c>
      <c r="F3" t="str">
        <f t="shared" si="0"/>
        <v>auf das</v>
      </c>
      <c r="G3" t="s">
        <v>47</v>
      </c>
      <c r="H3" t="s">
        <v>331</v>
      </c>
      <c r="I3" t="s">
        <v>252</v>
      </c>
      <c r="J3" t="s">
        <v>259</v>
      </c>
      <c r="K3" t="s">
        <v>265</v>
      </c>
      <c r="L3" t="str">
        <f t="shared" si="1"/>
        <v>Anlage</v>
      </c>
      <c r="M3" t="s">
        <v>267</v>
      </c>
      <c r="O3" t="s">
        <v>46</v>
      </c>
      <c r="Q3" t="s">
        <v>266</v>
      </c>
    </row>
    <row r="4" spans="1:18" x14ac:dyDescent="0.35">
      <c r="A4" t="str">
        <f t="shared" si="2"/>
        <v>L1_S3_N_m</v>
      </c>
      <c r="B4" t="s">
        <v>433</v>
      </c>
      <c r="C4" t="s">
        <v>426</v>
      </c>
      <c r="D4" t="s">
        <v>431</v>
      </c>
      <c r="E4" t="s">
        <v>8</v>
      </c>
      <c r="F4" t="str">
        <f t="shared" si="0"/>
        <v>am</v>
      </c>
      <c r="G4" t="s">
        <v>56</v>
      </c>
      <c r="H4" t="s">
        <v>332</v>
      </c>
      <c r="I4" t="s">
        <v>257</v>
      </c>
      <c r="J4" t="s">
        <v>254</v>
      </c>
      <c r="K4" t="s">
        <v>277</v>
      </c>
      <c r="L4" t="str">
        <f t="shared" si="1"/>
        <v>Nachtzug</v>
      </c>
      <c r="M4" t="s">
        <v>270</v>
      </c>
      <c r="N4" t="s">
        <v>62</v>
      </c>
      <c r="Q4" t="s">
        <v>268</v>
      </c>
    </row>
    <row r="5" spans="1:18" x14ac:dyDescent="0.35">
      <c r="A5" t="str">
        <f t="shared" si="2"/>
        <v>L1_S4_N_f</v>
      </c>
      <c r="B5" t="s">
        <v>433</v>
      </c>
      <c r="C5" t="s">
        <v>427</v>
      </c>
      <c r="D5" t="s">
        <v>431</v>
      </c>
      <c r="E5" t="s">
        <v>8</v>
      </c>
      <c r="F5" t="str">
        <f t="shared" si="0"/>
        <v>von der</v>
      </c>
      <c r="G5" t="s">
        <v>241</v>
      </c>
      <c r="H5" t="s">
        <v>331</v>
      </c>
      <c r="I5" t="s">
        <v>252</v>
      </c>
      <c r="J5" t="s">
        <v>261</v>
      </c>
      <c r="K5" t="s">
        <v>376</v>
      </c>
      <c r="L5" t="str">
        <f t="shared" si="1"/>
        <v>Abend</v>
      </c>
      <c r="M5" t="s">
        <v>303</v>
      </c>
      <c r="P5" t="s">
        <v>44</v>
      </c>
      <c r="Q5" t="s">
        <v>377</v>
      </c>
    </row>
    <row r="6" spans="1:18" x14ac:dyDescent="0.35">
      <c r="A6" t="str">
        <f t="shared" si="2"/>
        <v>L1_S5_F_m</v>
      </c>
      <c r="B6" t="s">
        <v>433</v>
      </c>
      <c r="C6" t="s">
        <v>428</v>
      </c>
      <c r="D6" t="s">
        <v>423</v>
      </c>
      <c r="E6" t="s">
        <v>8</v>
      </c>
      <c r="F6" t="str">
        <f t="shared" si="0"/>
        <v>in der</v>
      </c>
      <c r="G6" t="s">
        <v>88</v>
      </c>
      <c r="H6" t="s">
        <v>332</v>
      </c>
      <c r="I6" t="s">
        <v>251</v>
      </c>
      <c r="J6" t="s">
        <v>256</v>
      </c>
      <c r="K6" t="s">
        <v>362</v>
      </c>
      <c r="L6" t="str">
        <f t="shared" si="1"/>
        <v>Haustürschlüssel</v>
      </c>
      <c r="M6" t="s">
        <v>258</v>
      </c>
      <c r="N6" t="s">
        <v>35</v>
      </c>
      <c r="Q6" t="s">
        <v>363</v>
      </c>
    </row>
    <row r="7" spans="1:18" x14ac:dyDescent="0.35">
      <c r="A7" t="str">
        <f t="shared" si="2"/>
        <v>L1_S6_F_f</v>
      </c>
      <c r="B7" t="s">
        <v>433</v>
      </c>
      <c r="C7" t="s">
        <v>429</v>
      </c>
      <c r="D7" t="s">
        <v>423</v>
      </c>
      <c r="E7" t="s">
        <v>9</v>
      </c>
      <c r="F7" t="str">
        <f t="shared" si="0"/>
        <v>von der</v>
      </c>
      <c r="G7" t="s">
        <v>58</v>
      </c>
      <c r="H7" t="s">
        <v>331</v>
      </c>
      <c r="I7" t="s">
        <v>251</v>
      </c>
      <c r="J7" t="s">
        <v>253</v>
      </c>
      <c r="K7" t="s">
        <v>289</v>
      </c>
      <c r="L7" t="str">
        <f t="shared" si="1"/>
        <v>Solo</v>
      </c>
      <c r="M7" t="s">
        <v>273</v>
      </c>
      <c r="P7" t="s">
        <v>44</v>
      </c>
      <c r="Q7" t="s">
        <v>272</v>
      </c>
    </row>
  </sheetData>
  <phoneticPr fontId="1" type="noConversion"/>
  <conditionalFormatting sqref="M2:M11 L1:M1 Q1:R1 I1:K2 Q2 J3:K3 I4:K11 Q3:R11">
    <cfRule type="containsText" dxfId="5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619E-9823-42AC-AE46-3051065D41F8}">
  <dimension ref="A1:R7"/>
  <sheetViews>
    <sheetView workbookViewId="0">
      <selection activeCell="C13" sqref="C13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432</v>
      </c>
      <c r="B1" t="s">
        <v>439</v>
      </c>
      <c r="C1" t="s">
        <v>440</v>
      </c>
      <c r="D1" t="s">
        <v>286</v>
      </c>
      <c r="E1" t="s">
        <v>25</v>
      </c>
      <c r="F1" t="s">
        <v>328</v>
      </c>
      <c r="G1" t="s">
        <v>325</v>
      </c>
      <c r="H1" t="s">
        <v>326</v>
      </c>
      <c r="I1" t="s">
        <v>282</v>
      </c>
      <c r="J1" t="s">
        <v>283</v>
      </c>
      <c r="K1" t="s">
        <v>281</v>
      </c>
      <c r="L1" t="s">
        <v>280</v>
      </c>
      <c r="M1" t="s">
        <v>279</v>
      </c>
      <c r="N1" s="2" t="s">
        <v>26</v>
      </c>
      <c r="O1" s="2" t="s">
        <v>27</v>
      </c>
      <c r="P1" s="2" t="s">
        <v>28</v>
      </c>
      <c r="Q1" s="2" t="s">
        <v>288</v>
      </c>
      <c r="R1" s="2" t="s">
        <v>410</v>
      </c>
    </row>
    <row r="2" spans="1:18" x14ac:dyDescent="0.35">
      <c r="A2" t="str">
        <f>CONCATENATE(B2,"_",C2,"_",D2,"_",H2)</f>
        <v>L2_S1_M_f</v>
      </c>
      <c r="B2" t="s">
        <v>434</v>
      </c>
      <c r="C2" t="s">
        <v>424</v>
      </c>
      <c r="D2" t="s">
        <v>430</v>
      </c>
      <c r="E2" t="s">
        <v>335</v>
      </c>
      <c r="F2" t="str">
        <f t="shared" ref="F2:F7" si="0">CONCATENATE(N2,O2,P2)</f>
        <v>auf dem</v>
      </c>
      <c r="G2" t="s">
        <v>84</v>
      </c>
      <c r="H2" t="s">
        <v>331</v>
      </c>
      <c r="I2" t="s">
        <v>251</v>
      </c>
      <c r="J2" t="s">
        <v>261</v>
      </c>
      <c r="K2" t="s">
        <v>307</v>
      </c>
      <c r="L2" t="str">
        <f t="shared" ref="L2:L7" si="1">CONCATENATE(Q2,R2)</f>
        <v>Steinofen</v>
      </c>
      <c r="M2" t="s">
        <v>337</v>
      </c>
      <c r="N2" t="s">
        <v>33</v>
      </c>
      <c r="Q2" t="s">
        <v>336</v>
      </c>
    </row>
    <row r="3" spans="1:18" x14ac:dyDescent="0.35">
      <c r="A3" t="str">
        <f t="shared" ref="A3:A7" si="2">CONCATENATE(B3,"_",C3,"_",D3,"_",H3)</f>
        <v>L2_S2_M_m</v>
      </c>
      <c r="B3" t="s">
        <v>434</v>
      </c>
      <c r="C3" t="s">
        <v>425</v>
      </c>
      <c r="D3" t="s">
        <v>430</v>
      </c>
      <c r="E3" t="s">
        <v>7</v>
      </c>
      <c r="F3" t="str">
        <f t="shared" si="0"/>
        <v>auf das</v>
      </c>
      <c r="G3" t="s">
        <v>47</v>
      </c>
      <c r="H3" t="s">
        <v>332</v>
      </c>
      <c r="I3" t="s">
        <v>252</v>
      </c>
      <c r="J3" t="s">
        <v>259</v>
      </c>
      <c r="K3" t="s">
        <v>265</v>
      </c>
      <c r="L3" t="str">
        <f t="shared" si="1"/>
        <v>Anlage</v>
      </c>
      <c r="M3" t="s">
        <v>267</v>
      </c>
      <c r="O3" t="s">
        <v>46</v>
      </c>
      <c r="Q3" t="s">
        <v>266</v>
      </c>
    </row>
    <row r="4" spans="1:18" x14ac:dyDescent="0.35">
      <c r="A4" t="str">
        <f t="shared" si="2"/>
        <v>L2_S3_N_f</v>
      </c>
      <c r="B4" t="s">
        <v>434</v>
      </c>
      <c r="C4" t="s">
        <v>426</v>
      </c>
      <c r="D4" t="s">
        <v>431</v>
      </c>
      <c r="E4" t="s">
        <v>8</v>
      </c>
      <c r="F4" t="str">
        <f t="shared" si="0"/>
        <v>am</v>
      </c>
      <c r="G4" t="s">
        <v>56</v>
      </c>
      <c r="H4" t="s">
        <v>331</v>
      </c>
      <c r="I4" t="s">
        <v>257</v>
      </c>
      <c r="J4" t="s">
        <v>254</v>
      </c>
      <c r="K4" t="s">
        <v>277</v>
      </c>
      <c r="L4" t="str">
        <f t="shared" si="1"/>
        <v>Nachtzug</v>
      </c>
      <c r="M4" t="s">
        <v>270</v>
      </c>
      <c r="N4" t="s">
        <v>62</v>
      </c>
      <c r="Q4" t="s">
        <v>268</v>
      </c>
    </row>
    <row r="5" spans="1:18" x14ac:dyDescent="0.35">
      <c r="A5" t="str">
        <f t="shared" si="2"/>
        <v>L2_S4_N_m</v>
      </c>
      <c r="B5" t="s">
        <v>434</v>
      </c>
      <c r="C5" t="s">
        <v>427</v>
      </c>
      <c r="D5" t="s">
        <v>431</v>
      </c>
      <c r="E5" t="s">
        <v>8</v>
      </c>
      <c r="F5" t="str">
        <f t="shared" si="0"/>
        <v>von der</v>
      </c>
      <c r="G5" t="s">
        <v>241</v>
      </c>
      <c r="H5" t="s">
        <v>332</v>
      </c>
      <c r="I5" t="s">
        <v>252</v>
      </c>
      <c r="J5" t="s">
        <v>261</v>
      </c>
      <c r="K5" t="s">
        <v>376</v>
      </c>
      <c r="L5" t="str">
        <f t="shared" si="1"/>
        <v>Abend</v>
      </c>
      <c r="M5" t="s">
        <v>303</v>
      </c>
      <c r="P5" t="s">
        <v>44</v>
      </c>
      <c r="Q5" t="s">
        <v>377</v>
      </c>
    </row>
    <row r="6" spans="1:18" x14ac:dyDescent="0.35">
      <c r="A6" t="str">
        <f t="shared" si="2"/>
        <v>L2_S5_F_f</v>
      </c>
      <c r="B6" t="s">
        <v>434</v>
      </c>
      <c r="C6" t="s">
        <v>428</v>
      </c>
      <c r="D6" t="s">
        <v>423</v>
      </c>
      <c r="E6" t="s">
        <v>8</v>
      </c>
      <c r="F6" t="str">
        <f t="shared" si="0"/>
        <v>in der</v>
      </c>
      <c r="G6" t="s">
        <v>88</v>
      </c>
      <c r="H6" t="s">
        <v>331</v>
      </c>
      <c r="I6" t="s">
        <v>251</v>
      </c>
      <c r="J6" t="s">
        <v>256</v>
      </c>
      <c r="K6" t="s">
        <v>362</v>
      </c>
      <c r="L6" t="str">
        <f t="shared" si="1"/>
        <v>Haustürschlüssel</v>
      </c>
      <c r="M6" t="s">
        <v>258</v>
      </c>
      <c r="N6" t="s">
        <v>35</v>
      </c>
      <c r="Q6" t="s">
        <v>363</v>
      </c>
    </row>
    <row r="7" spans="1:18" x14ac:dyDescent="0.35">
      <c r="A7" t="str">
        <f t="shared" si="2"/>
        <v>L2_S6_F_m</v>
      </c>
      <c r="B7" t="s">
        <v>434</v>
      </c>
      <c r="C7" t="s">
        <v>429</v>
      </c>
      <c r="D7" t="s">
        <v>423</v>
      </c>
      <c r="E7" t="s">
        <v>9</v>
      </c>
      <c r="F7" t="str">
        <f t="shared" si="0"/>
        <v>von der</v>
      </c>
      <c r="G7" t="s">
        <v>58</v>
      </c>
      <c r="H7" t="s">
        <v>332</v>
      </c>
      <c r="I7" t="s">
        <v>251</v>
      </c>
      <c r="J7" t="s">
        <v>253</v>
      </c>
      <c r="K7" t="s">
        <v>289</v>
      </c>
      <c r="L7" t="str">
        <f t="shared" si="1"/>
        <v>Solo</v>
      </c>
      <c r="M7" t="s">
        <v>273</v>
      </c>
      <c r="P7" t="s">
        <v>44</v>
      </c>
      <c r="Q7" t="s">
        <v>272</v>
      </c>
    </row>
  </sheetData>
  <phoneticPr fontId="1" type="noConversion"/>
  <conditionalFormatting sqref="M2:M11 L1:M1 Q1:R1 I1:K2 Q2 J3:K3 I4:K11 Q3:R11">
    <cfRule type="containsText" dxfId="4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main</vt:lpstr>
      <vt:lpstr>Item_Long</vt:lpstr>
      <vt:lpstr>Item_wide</vt:lpstr>
      <vt:lpstr>Name_long</vt:lpstr>
      <vt:lpstr>Name_wide</vt:lpstr>
      <vt:lpstr>RoleN_wide</vt:lpstr>
      <vt:lpstr>Warm-Up</vt:lpstr>
      <vt:lpstr>list1</vt:lpstr>
      <vt:lpstr>list2</vt:lpstr>
      <vt:lpstr>list3</vt:lpstr>
      <vt:lpstr>list4</vt:lpstr>
      <vt:lpstr>list5</vt:lpstr>
      <vt:lpstr>list6</vt:lpstr>
      <vt:lpstr>Latin 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2022-03-29T09:26:26Z</dcterms:created>
  <dcterms:modified xsi:type="dcterms:W3CDTF">2022-05-04T13:08:47Z</dcterms:modified>
</cp:coreProperties>
</file>