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2\"/>
    </mc:Choice>
  </mc:AlternateContent>
  <xr:revisionPtr revIDLastSave="0" documentId="13_ncr:1_{17529BE9-1E5E-4DC7-B8A6-AEC6FF94A130}" xr6:coauthVersionLast="47" xr6:coauthVersionMax="47" xr10:uidLastSave="{00000000-0000-0000-0000-000000000000}"/>
  <bookViews>
    <workbookView xWindow="33000" yWindow="4200" windowWidth="21600" windowHeight="11175" xr2:uid="{6D191BF8-D1B6-4655-B2BB-D7E668E612D8}"/>
  </bookViews>
  <sheets>
    <sheet name="Warm-Up_Exampl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6" i="1" l="1"/>
  <c r="BU6" i="1"/>
  <c r="BT6" i="1"/>
  <c r="BV6" i="1" s="1"/>
  <c r="BD6" i="1" s="1"/>
  <c r="BF6" i="1" s="1"/>
  <c r="BI6" i="1" s="1"/>
  <c r="BR6" i="1"/>
  <c r="BQ6" i="1"/>
  <c r="BP6" i="1"/>
  <c r="BS6" i="1" s="1"/>
  <c r="BC6" i="1" s="1"/>
  <c r="BN6" i="1"/>
  <c r="BA6" i="1"/>
  <c r="A6" i="1"/>
  <c r="X6" i="1"/>
  <c r="W6" i="1"/>
  <c r="P6" i="1"/>
  <c r="O6" i="1"/>
  <c r="I6" i="1"/>
  <c r="H6" i="1"/>
  <c r="BB6" i="1" s="1"/>
  <c r="BU5" i="1"/>
  <c r="BR5" i="1"/>
  <c r="BQ5" i="1"/>
  <c r="BP5" i="1"/>
  <c r="BS5" i="1" s="1"/>
  <c r="BC5" i="1" s="1"/>
  <c r="BO5" i="1"/>
  <c r="BJ5" i="1"/>
  <c r="BK5" i="1" s="1"/>
  <c r="BN5" i="1" s="1"/>
  <c r="BI5" i="1"/>
  <c r="BH5" i="1"/>
  <c r="BB5" i="1"/>
  <c r="BA5" i="1"/>
  <c r="BF5" i="1" s="1"/>
  <c r="X5" i="1"/>
  <c r="W5" i="1"/>
  <c r="Q5" i="1"/>
  <c r="G5" i="1" s="1"/>
  <c r="P5" i="1"/>
  <c r="O5" i="1"/>
  <c r="I5" i="1"/>
  <c r="H5" i="1"/>
  <c r="BT5" i="1" s="1"/>
  <c r="BV5" i="1" s="1"/>
  <c r="BD5" i="1" s="1"/>
  <c r="A5" i="1"/>
  <c r="BU4" i="1"/>
  <c r="BR4" i="1"/>
  <c r="BQ4" i="1"/>
  <c r="BO4" i="1"/>
  <c r="BL4" i="1"/>
  <c r="BA4" i="1"/>
  <c r="BF4" i="1" s="1"/>
  <c r="BI4" i="1" s="1"/>
  <c r="X4" i="1"/>
  <c r="W4" i="1"/>
  <c r="Q4" i="1"/>
  <c r="P4" i="1"/>
  <c r="O4" i="1"/>
  <c r="I4" i="1"/>
  <c r="H4" i="1"/>
  <c r="A4" i="1"/>
  <c r="BU3" i="1"/>
  <c r="BT3" i="1"/>
  <c r="BV3" i="1" s="1"/>
  <c r="BD3" i="1" s="1"/>
  <c r="BR3" i="1"/>
  <c r="BQ3" i="1"/>
  <c r="BS3" i="1" s="1"/>
  <c r="BC3" i="1" s="1"/>
  <c r="BP3" i="1"/>
  <c r="BN3" i="1"/>
  <c r="BI3" i="1"/>
  <c r="BH3" i="1" s="1"/>
  <c r="A3" i="1"/>
  <c r="X3" i="1"/>
  <c r="W3" i="1"/>
  <c r="P3" i="1"/>
  <c r="BA3" i="1" s="1"/>
  <c r="BF3" i="1" s="1"/>
  <c r="O3" i="1"/>
  <c r="I3" i="1"/>
  <c r="H3" i="1"/>
  <c r="BB3" i="1" s="1"/>
  <c r="BU2" i="1"/>
  <c r="BT2" i="1"/>
  <c r="BV2" i="1" s="1"/>
  <c r="BD2" i="1" s="1"/>
  <c r="BR2" i="1"/>
  <c r="BQ2" i="1"/>
  <c r="X2" i="1"/>
  <c r="W2" i="1"/>
  <c r="Q2" i="1"/>
  <c r="P2" i="1"/>
  <c r="BA2" i="1" s="1"/>
  <c r="O2" i="1"/>
  <c r="I2" i="1"/>
  <c r="H2" i="1"/>
  <c r="BP2" i="1" s="1"/>
  <c r="BS2" i="1" s="1"/>
  <c r="BC2" i="1" s="1"/>
  <c r="BF2" i="1" s="1"/>
  <c r="BI2" i="1" s="1"/>
  <c r="A2" i="1"/>
  <c r="B1" i="1"/>
  <c r="G4" i="1" l="1"/>
  <c r="G2" i="1"/>
  <c r="BJ2" i="1"/>
  <c r="BK2" i="1" s="1"/>
  <c r="BN2" i="1" s="1"/>
  <c r="BH2" i="1"/>
  <c r="BJ4" i="1"/>
  <c r="BK4" i="1" s="1"/>
  <c r="BN4" i="1" s="1"/>
  <c r="BH4" i="1"/>
  <c r="BJ6" i="1"/>
  <c r="BK6" i="1" s="1"/>
  <c r="BO6" i="1" s="1"/>
  <c r="BH6" i="1"/>
  <c r="BB2" i="1"/>
  <c r="BJ3" i="1"/>
  <c r="BK3" i="1" s="1"/>
  <c r="BO3" i="1" s="1"/>
  <c r="G3" i="1"/>
  <c r="BP4" i="1"/>
  <c r="BS4" i="1" s="1"/>
  <c r="BC4" i="1" s="1"/>
  <c r="BT4" i="1"/>
  <c r="BV4" i="1" s="1"/>
  <c r="BD4" i="1" s="1"/>
  <c r="G6" i="1"/>
  <c r="BB4" i="1"/>
</calcChain>
</file>

<file path=xl/sharedStrings.xml><?xml version="1.0" encoding="utf-8"?>
<sst xmlns="http://schemas.openxmlformats.org/spreadsheetml/2006/main" count="230" uniqueCount="128">
  <si>
    <t>Stimuli_ID</t>
  </si>
  <si>
    <t>List_Ordered</t>
  </si>
  <si>
    <t>List_Randomized</t>
  </si>
  <si>
    <t>Block</t>
  </si>
  <si>
    <t>Sent_ID</t>
  </si>
  <si>
    <t>Sentence_full</t>
  </si>
  <si>
    <t>Name</t>
  </si>
  <si>
    <t>Name_alt</t>
  </si>
  <si>
    <t>V</t>
  </si>
  <si>
    <t>Wo</t>
  </si>
  <si>
    <t>Wohin</t>
  </si>
  <si>
    <t>Woher</t>
  </si>
  <si>
    <t>PP_N</t>
  </si>
  <si>
    <t>PP_mitPunkt</t>
  </si>
  <si>
    <t>PP</t>
  </si>
  <si>
    <t>PRO</t>
  </si>
  <si>
    <t>Pos05</t>
  </si>
  <si>
    <t>Pos06</t>
  </si>
  <si>
    <t>Pos07</t>
  </si>
  <si>
    <t>Was</t>
  </si>
  <si>
    <t>Wen</t>
  </si>
  <si>
    <t>Pos08</t>
  </si>
  <si>
    <t>Pos09_mitPunkt</t>
  </si>
  <si>
    <t>Pos09</t>
  </si>
  <si>
    <t>Item_ID</t>
  </si>
  <si>
    <t>Item</t>
  </si>
  <si>
    <t>Google_Gender</t>
  </si>
  <si>
    <t>Norming_Rating_Mean</t>
  </si>
  <si>
    <t>Norming_Rating_SD</t>
  </si>
  <si>
    <t>Norming_Rating_Median</t>
  </si>
  <si>
    <t>Norming_Item_Class</t>
  </si>
  <si>
    <t>Item_Status</t>
  </si>
  <si>
    <t>DWDSFreq</t>
  </si>
  <si>
    <t>GoogleFreq</t>
  </si>
  <si>
    <t>DET</t>
  </si>
  <si>
    <t>DET_small</t>
  </si>
  <si>
    <t>Item_ID_alt</t>
  </si>
  <si>
    <t>Item_alt</t>
  </si>
  <si>
    <t>Google_Gender_alt</t>
  </si>
  <si>
    <t>Norming_Rating_Mean_alt</t>
  </si>
  <si>
    <t>Norming_Rating_SD_alt</t>
  </si>
  <si>
    <t>Norming_Rating_Median_alt</t>
  </si>
  <si>
    <t>Norming_Item_Class_alt</t>
  </si>
  <si>
    <t>Item_Status_alt</t>
  </si>
  <si>
    <t>DWDSFreq_alt</t>
  </si>
  <si>
    <t>GoogleFreq_alt</t>
  </si>
  <si>
    <t>DET_alt</t>
  </si>
  <si>
    <t>DET_small_alt</t>
  </si>
  <si>
    <t>Pro_m</t>
  </si>
  <si>
    <t>Pro_f</t>
  </si>
  <si>
    <t>Pro_Presentation</t>
  </si>
  <si>
    <t>Wer</t>
  </si>
  <si>
    <t>Wo_Wohin_Woher</t>
  </si>
  <si>
    <t>Wen_Was</t>
  </si>
  <si>
    <t>Quest_Type</t>
  </si>
  <si>
    <t>Quest_Potential</t>
  </si>
  <si>
    <t>Quest_OneOutOfFour</t>
  </si>
  <si>
    <t>followUp</t>
  </si>
  <si>
    <t>Quest_Presented</t>
  </si>
  <si>
    <t>Quest_Copy</t>
  </si>
  <si>
    <t>Quest_Answer</t>
  </si>
  <si>
    <t>Quest_FalseAlternative</t>
  </si>
  <si>
    <t>Quest_UpOrDown</t>
  </si>
  <si>
    <t>Quest_Up</t>
  </si>
  <si>
    <t>Quest_Down</t>
  </si>
  <si>
    <t>Quest_BlockS1_Wo</t>
  </si>
  <si>
    <t>Quest_BlockS1_Wohin</t>
  </si>
  <si>
    <t>Quest_BlockS1_Woher</t>
  </si>
  <si>
    <t>Quest_BlockS1_Final</t>
  </si>
  <si>
    <t>Quest_BlockS2_Was</t>
  </si>
  <si>
    <t>Quest_BlockS2_Wen</t>
  </si>
  <si>
    <t>Quest_BlockS2_Final</t>
  </si>
  <si>
    <t>wartet</t>
  </si>
  <si>
    <t>im</t>
  </si>
  <si>
    <t>Stau</t>
  </si>
  <si>
    <t>ist</t>
  </si>
  <si>
    <t>die</t>
  </si>
  <si>
    <t>ewige</t>
  </si>
  <si>
    <t>Pendlerei</t>
  </si>
  <si>
    <t>leid</t>
  </si>
  <si>
    <t>Janne</t>
  </si>
  <si>
    <t>n</t>
  </si>
  <si>
    <t>Warm_Up</t>
  </si>
  <si>
    <t>NA</t>
  </si>
  <si>
    <t>Benja</t>
  </si>
  <si>
    <t>Alternative</t>
  </si>
  <si>
    <t>Er</t>
  </si>
  <si>
    <t>Sie</t>
  </si>
  <si>
    <t>im Verkehr</t>
  </si>
  <si>
    <t>sitzt</t>
  </si>
  <si>
    <t>in der</t>
  </si>
  <si>
    <t>Ferienwohnung</t>
  </si>
  <si>
    <t>hat</t>
  </si>
  <si>
    <t>eine</t>
  </si>
  <si>
    <t>schwere</t>
  </si>
  <si>
    <t>Schnitzarbeit</t>
  </si>
  <si>
    <t>angefangen</t>
  </si>
  <si>
    <t>Betreuerin</t>
  </si>
  <si>
    <t>Die</t>
  </si>
  <si>
    <t>Betreuer</t>
  </si>
  <si>
    <t>Der</t>
  </si>
  <si>
    <t>der</t>
  </si>
  <si>
    <t>schreit</t>
  </si>
  <si>
    <t>Supermarkt</t>
  </si>
  <si>
    <t>letzte</t>
  </si>
  <si>
    <t>Mehlpackung</t>
  </si>
  <si>
    <t>zerstört</t>
  </si>
  <si>
    <t>Benedikt</t>
  </si>
  <si>
    <t>m</t>
  </si>
  <si>
    <t>Andrea</t>
  </si>
  <si>
    <t>weint</t>
  </si>
  <si>
    <t>auf der</t>
  </si>
  <si>
    <t>Kreuzfahrt</t>
  </si>
  <si>
    <t>andauernde</t>
  </si>
  <si>
    <t>Seekrankheit</t>
  </si>
  <si>
    <t>unterschätzt</t>
  </si>
  <si>
    <t>Maja</t>
  </si>
  <si>
    <t>f</t>
  </si>
  <si>
    <t>Michele</t>
  </si>
  <si>
    <t>hängt</t>
  </si>
  <si>
    <t>vor dem</t>
  </si>
  <si>
    <t>Laptop</t>
  </si>
  <si>
    <t>schlimme</t>
  </si>
  <si>
    <t>Spielsucht</t>
  </si>
  <si>
    <t>entwickelt</t>
  </si>
  <si>
    <t>Kindergärtnerin</t>
  </si>
  <si>
    <t>Kindergärtner</t>
  </si>
  <si>
    <t>die schlimme Spielsucht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</si>
</sst>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9" borderId="0" xfId="0" applyFont="1" applyFill="1"/>
    <xf numFmtId="0" fontId="2" fillId="10" borderId="0" xfId="0" applyFont="1" applyFill="1" applyAlignment="1">
      <alignment horizontal="right" wrapText="1"/>
    </xf>
    <xf numFmtId="0" fontId="1" fillId="8" borderId="0" xfId="0" applyFont="1" applyFill="1"/>
  </cellXfs>
  <cellStyles count="1">
    <cellStyle name="Standard" xfId="0" builtinId="0"/>
  </cellStyles>
  <dxfs count="6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B1" t="str">
            <v>List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BF1C-93F6-472C-9DF2-9564EA177A54}">
  <dimension ref="A1:BV6"/>
  <sheetViews>
    <sheetView tabSelected="1" topLeftCell="AS1" workbookViewId="0">
      <selection activeCell="BC13" sqref="BC13"/>
    </sheetView>
  </sheetViews>
  <sheetFormatPr baseColWidth="10" defaultRowHeight="14.5" x14ac:dyDescent="0.35"/>
  <sheetData>
    <row r="1" spans="1:74" x14ac:dyDescent="0.35">
      <c r="A1" s="1" t="s">
        <v>0</v>
      </c>
      <c r="B1" s="2" t="str">
        <f>[1]main!B1</f>
        <v>List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8" t="s">
        <v>48</v>
      </c>
      <c r="AY1" s="8" t="s">
        <v>49</v>
      </c>
      <c r="AZ1" s="8" t="s">
        <v>50</v>
      </c>
      <c r="BA1" s="5" t="s">
        <v>51</v>
      </c>
      <c r="BB1" s="5" t="s">
        <v>19</v>
      </c>
      <c r="BC1" s="5" t="s">
        <v>52</v>
      </c>
      <c r="BD1" s="5" t="s">
        <v>53</v>
      </c>
      <c r="BE1" s="3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5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</row>
    <row r="2" spans="1:74" x14ac:dyDescent="0.35">
      <c r="A2" s="2" t="str">
        <f>CONCATENATE("L",B2,"_S",F2,"_I",Z2,"_P",AZ2)</f>
        <v>L0_S127_I87_PSie</v>
      </c>
      <c r="B2">
        <v>0</v>
      </c>
      <c r="C2" s="1">
        <v>7</v>
      </c>
      <c r="D2" s="1">
        <v>1</v>
      </c>
      <c r="E2">
        <v>1</v>
      </c>
      <c r="F2" s="2">
        <v>127</v>
      </c>
      <c r="G2" s="2" t="str">
        <f>CONCATENATE(H2," ",J2," ",O2," ",Q2," ",R2," ",S2," ",T2," ",W2," ",X2)</f>
        <v>Janne wartet im Stau. Sie ist die ewige Pendlerei leid.</v>
      </c>
      <c r="H2" s="2" t="str">
        <f>IF(AJ2="NA",AA2,CONCATENATE(AJ2," ",AA2))</f>
        <v>Janne</v>
      </c>
      <c r="I2" s="2" t="str">
        <f>IF(AV2="NA",AM2,CONCATENATE(AV2," ",AM2))</f>
        <v>Benja</v>
      </c>
      <c r="J2" s="2" t="s">
        <v>72</v>
      </c>
      <c r="K2" s="2" t="s">
        <v>73</v>
      </c>
      <c r="N2" s="2" t="s">
        <v>74</v>
      </c>
      <c r="O2" s="2" t="str">
        <f>CONCATENATE(K2,L2,M2," ",N2,".")</f>
        <v>im Stau.</v>
      </c>
      <c r="P2" s="2" t="str">
        <f>CONCATENATE(K2,L2,M2," ",N2)</f>
        <v>im Stau</v>
      </c>
      <c r="Q2" s="2" t="str">
        <f>AZ2</f>
        <v>Sie</v>
      </c>
      <c r="R2" s="2" t="s">
        <v>75</v>
      </c>
      <c r="S2" s="2" t="s">
        <v>76</v>
      </c>
      <c r="T2" s="2" t="s">
        <v>77</v>
      </c>
      <c r="U2" s="2" t="s">
        <v>78</v>
      </c>
      <c r="W2" s="2" t="str">
        <f>CONCATENATE(U2,V2)</f>
        <v>Pendlerei</v>
      </c>
      <c r="X2" s="2" t="str">
        <f>CONCATENATE(Y2,".")</f>
        <v>leid.</v>
      </c>
      <c r="Y2" s="2" t="s">
        <v>79</v>
      </c>
      <c r="Z2" s="2">
        <v>87</v>
      </c>
      <c r="AA2" s="2" t="s">
        <v>80</v>
      </c>
      <c r="AB2" s="2" t="s">
        <v>81</v>
      </c>
      <c r="AC2" s="2">
        <v>5.2</v>
      </c>
      <c r="AD2" s="2">
        <v>1.549193338</v>
      </c>
      <c r="AE2" s="2">
        <v>5</v>
      </c>
      <c r="AF2" s="1" t="s">
        <v>81</v>
      </c>
      <c r="AG2" s="9" t="s">
        <v>82</v>
      </c>
      <c r="AH2" s="10" t="s">
        <v>83</v>
      </c>
      <c r="AI2" s="11" t="s">
        <v>83</v>
      </c>
      <c r="AJ2" s="12" t="s">
        <v>83</v>
      </c>
      <c r="AK2" s="12" t="s">
        <v>83</v>
      </c>
      <c r="AL2" s="2">
        <v>84</v>
      </c>
      <c r="AM2" s="2" t="s">
        <v>84</v>
      </c>
      <c r="AN2" s="2" t="s">
        <v>81</v>
      </c>
      <c r="AO2" s="2">
        <v>4.914285714</v>
      </c>
      <c r="AP2" s="2">
        <v>1.2688908670000001</v>
      </c>
      <c r="AQ2" s="2">
        <v>5</v>
      </c>
      <c r="AR2" s="1" t="s">
        <v>81</v>
      </c>
      <c r="AS2" s="13" t="s">
        <v>85</v>
      </c>
      <c r="AT2" s="10" t="s">
        <v>83</v>
      </c>
      <c r="AU2" s="11" t="s">
        <v>83</v>
      </c>
      <c r="AV2" s="12" t="s">
        <v>83</v>
      </c>
      <c r="AW2" t="s">
        <v>83</v>
      </c>
      <c r="AX2" s="12" t="s">
        <v>86</v>
      </c>
      <c r="AY2" s="12" t="s">
        <v>87</v>
      </c>
      <c r="AZ2" s="14" t="s">
        <v>87</v>
      </c>
      <c r="BA2" s="2" t="str">
        <f>CONCATENATE("Wer"," ",J2," ",P2,"?")</f>
        <v>Wer wartet im Stau?</v>
      </c>
      <c r="BB2" s="2" t="str">
        <f>CONCATENATE($BB$1," ","tat", " ",H2,"?")</f>
        <v>Was tat Janne?</v>
      </c>
      <c r="BC2" s="2" t="str">
        <f>BS2</f>
        <v>Wo wartet Janne?</v>
      </c>
      <c r="BD2" s="2" t="str">
        <f>BV2</f>
        <v>Was ist Janne leid?</v>
      </c>
      <c r="BE2" s="2" t="s">
        <v>52</v>
      </c>
      <c r="BF2" s="2" t="str">
        <f>BC2</f>
        <v>Wo wartet Janne?</v>
      </c>
      <c r="BG2" s="1">
        <v>1</v>
      </c>
      <c r="BH2" s="2">
        <f>IF(BI2="NA",0,1)</f>
        <v>1</v>
      </c>
      <c r="BI2" s="2" t="str">
        <f>IF(BG2=1,BF2,"NA")</f>
        <v>Wo wartet Janne?</v>
      </c>
      <c r="BJ2" s="2" t="str">
        <f>IF(BI2="NA","NA",P2)</f>
        <v>im Stau</v>
      </c>
      <c r="BK2" s="2" t="str">
        <f>BJ2</f>
        <v>im Stau</v>
      </c>
      <c r="BL2" s="2" t="s">
        <v>83</v>
      </c>
      <c r="BM2" s="1">
        <v>1</v>
      </c>
      <c r="BN2" s="2" t="str">
        <f>IF(BM2=1,BK2,BL2)</f>
        <v>im Stau</v>
      </c>
      <c r="BO2" s="2" t="s">
        <v>88</v>
      </c>
      <c r="BP2" s="2" t="str">
        <f>IF(AK2="NA",IF(K2="","",CONCATENATE(K$1," ",J2," ",H2,"?")),IF(K2="","",CONCATENATE(K$1," ",J2," ",AK2," ",AA2,"?")))</f>
        <v>Wo wartet Janne?</v>
      </c>
      <c r="BQ2" s="2" t="str">
        <f>IF(AK2="NA",IF(L2="","",CONCATENATE(L$1," ",J2," ",H2,"?")),IF(L2="","",CONCATENATE(L$1," ",J2," ",AK2," ",AA2,"?")))</f>
        <v/>
      </c>
      <c r="BR2" s="2" t="str">
        <f>IF(AK2="NA",IF(M2="","",CONCATENATE(M$1," ",J2," ",H2,"?")),IF(M2="","",CONCATENATE(M$1," ",J2," ",AK2," ",AA2,"?")))</f>
        <v/>
      </c>
      <c r="BS2" s="2" t="str">
        <f>CONCATENATE(BP2,BQ2,BR2)</f>
        <v>Wo wartet Janne?</v>
      </c>
      <c r="BT2" s="2" t="str">
        <f>IF(AK2="NA",IF(U2="","",CONCATENATE(U$1," ",R2," ",H2," ",Y2,"?")),IF(U2="","",CONCATENATE(U$1," ",R2," ",AK2," ",AA2," ",Y2,"?")))</f>
        <v>Was ist Janne leid?</v>
      </c>
      <c r="BU2" s="2" t="str">
        <f>IF(AK2="NA",IF(V2="","",CONCATENATE(V$1," ",R2," ",H2," ",Y2,"?")),IF(V2="","",CONCATENATE(V$1," ",R2," ",AK2," ",AA2," ",Y2,"?")))</f>
        <v/>
      </c>
      <c r="BV2" s="2" t="str">
        <f>CONCATENATE(BT2,BU2)</f>
        <v>Was ist Janne leid?</v>
      </c>
    </row>
    <row r="3" spans="1:74" x14ac:dyDescent="0.35">
      <c r="A3" s="2" t="str">
        <f>CONCATENATE("L",B3,"_S",F3,"_I",Z3,"_P",AZ3)</f>
        <v>L0_S133_I75_PSie</v>
      </c>
      <c r="B3">
        <v>0</v>
      </c>
      <c r="C3" s="1">
        <v>13</v>
      </c>
      <c r="D3" s="1">
        <v>2</v>
      </c>
      <c r="E3">
        <v>1</v>
      </c>
      <c r="F3" s="2">
        <v>133</v>
      </c>
      <c r="G3" s="2" t="str">
        <f>CONCATENATE(H3," ",J3," ",P3," ",Q3," ",R3," ",S3," ",T3," ",W3," ",Y3)</f>
        <v>Die Betreuerin sitzt in der Ferienwohnung Sie hat eine schwere Schnitzarbeit angefangen</v>
      </c>
      <c r="H3" s="2" t="str">
        <f>IF(AJ3="NA",AA3,CONCATENATE(AJ3," ",AA3))</f>
        <v>Die Betreuerin</v>
      </c>
      <c r="I3" s="2" t="str">
        <f>IF(AV3="NA",AM3,CONCATENATE(AV3," ",AM3))</f>
        <v>Der Betreuer</v>
      </c>
      <c r="J3" t="s">
        <v>89</v>
      </c>
      <c r="K3" s="2" t="s">
        <v>90</v>
      </c>
      <c r="N3" s="2" t="s">
        <v>91</v>
      </c>
      <c r="O3" s="2" t="str">
        <f>CONCATENATE(K3,L3,M3," ",N3,".")</f>
        <v>in der Ferienwohnung.</v>
      </c>
      <c r="P3" s="2" t="str">
        <f>CONCATENATE(K3,L3,M3," ",N3)</f>
        <v>in der Ferienwohnung</v>
      </c>
      <c r="Q3" s="2" t="s">
        <v>87</v>
      </c>
      <c r="R3" s="2" t="s">
        <v>92</v>
      </c>
      <c r="S3" s="2" t="s">
        <v>93</v>
      </c>
      <c r="T3" s="2" t="s">
        <v>94</v>
      </c>
      <c r="U3" t="s">
        <v>95</v>
      </c>
      <c r="W3" t="str">
        <f>CONCATENATE(U3,V3)</f>
        <v>Schnitzarbeit</v>
      </c>
      <c r="X3" t="str">
        <f>CONCATENATE(Y3,".")</f>
        <v>angefangen.</v>
      </c>
      <c r="Y3" t="s">
        <v>96</v>
      </c>
      <c r="Z3" s="2">
        <v>75</v>
      </c>
      <c r="AA3" s="2" t="s">
        <v>97</v>
      </c>
      <c r="AB3" s="2" t="s">
        <v>83</v>
      </c>
      <c r="AC3" s="2" t="s">
        <v>83</v>
      </c>
      <c r="AD3" s="2" t="s">
        <v>83</v>
      </c>
      <c r="AE3" s="2" t="s">
        <v>83</v>
      </c>
      <c r="AF3" s="2" t="s">
        <v>83</v>
      </c>
      <c r="AG3" s="15" t="s">
        <v>82</v>
      </c>
      <c r="AH3" s="2" t="s">
        <v>83</v>
      </c>
      <c r="AI3" s="2" t="s">
        <v>83</v>
      </c>
      <c r="AJ3" t="s">
        <v>98</v>
      </c>
      <c r="AK3" s="1" t="s">
        <v>76</v>
      </c>
      <c r="AL3" s="2">
        <v>75</v>
      </c>
      <c r="AM3" s="2" t="s">
        <v>99</v>
      </c>
      <c r="AN3" s="2" t="s">
        <v>83</v>
      </c>
      <c r="AO3" s="2" t="s">
        <v>83</v>
      </c>
      <c r="AP3" s="2" t="s">
        <v>83</v>
      </c>
      <c r="AQ3" s="2" t="s">
        <v>83</v>
      </c>
      <c r="AR3" s="2" t="s">
        <v>83</v>
      </c>
      <c r="AS3" s="5" t="s">
        <v>85</v>
      </c>
      <c r="AT3" s="2" t="s">
        <v>83</v>
      </c>
      <c r="AU3" s="2" t="s">
        <v>83</v>
      </c>
      <c r="AV3" t="s">
        <v>100</v>
      </c>
      <c r="AW3" s="1" t="s">
        <v>101</v>
      </c>
      <c r="AX3" s="12" t="s">
        <v>86</v>
      </c>
      <c r="AY3" s="12" t="s">
        <v>87</v>
      </c>
      <c r="AZ3" s="14" t="s">
        <v>87</v>
      </c>
      <c r="BA3" s="2" t="str">
        <f>CONCATENATE("Wer"," ",J3," ",P3,"?")</f>
        <v>Wer sitzt in der Ferienwohnung?</v>
      </c>
      <c r="BB3" s="2" t="str">
        <f>CONCATENATE($BB$1," ","tat", " ",H3,"?")</f>
        <v>Was tat Die Betreuerin?</v>
      </c>
      <c r="BC3" s="2" t="str">
        <f>BS3</f>
        <v>Wo sitzt die Betreuerin?</v>
      </c>
      <c r="BD3" s="2" t="str">
        <f>BV3</f>
        <v>Was hat die Betreuerin angefangen?</v>
      </c>
      <c r="BE3" s="1" t="s">
        <v>51</v>
      </c>
      <c r="BF3" s="1" t="str">
        <f>BA3</f>
        <v>Wer sitzt in der Ferienwohnung?</v>
      </c>
      <c r="BG3" s="1">
        <v>3</v>
      </c>
      <c r="BH3" s="2">
        <f>IF(BI3="NA",0,1)</f>
        <v>0</v>
      </c>
      <c r="BI3" s="2" t="str">
        <f>IF(BG3=1,BF3,"NA")</f>
        <v>NA</v>
      </c>
      <c r="BJ3" s="1" t="str">
        <f>IF(BI3="NA","NA",H3)</f>
        <v>NA</v>
      </c>
      <c r="BK3" s="2" t="str">
        <f>BJ3</f>
        <v>NA</v>
      </c>
      <c r="BM3" s="1">
        <v>0</v>
      </c>
      <c r="BN3" s="2">
        <f>IF(BM3=1,BK3,BL3)</f>
        <v>0</v>
      </c>
      <c r="BO3" s="2" t="str">
        <f>IF(BM3=0,BK3,BL3)</f>
        <v>NA</v>
      </c>
      <c r="BP3" s="2" t="str">
        <f>IF(AK3="NA",IF(K3="","",CONCATENATE(K$1," ",J3," ",H3,"?")),IF(K3="","",CONCATENATE(K$1," ",J3," ",AK3," ",AA3,"?")))</f>
        <v>Wo sitzt die Betreuerin?</v>
      </c>
      <c r="BQ3" s="2" t="str">
        <f>IF(AK3="NA",IF(L3="","",CONCATENATE(L$1," ",J3," ",H3,"?")),IF(L3="","",CONCATENATE(L$1," ",J3," ",AK3," ",AA3,"?")))</f>
        <v/>
      </c>
      <c r="BR3" s="2" t="str">
        <f>IF(AK3="NA",IF(M3="","",CONCATENATE(M$1," ",J3," ",H3,"?")),IF(M3="","",CONCATENATE(M$1," ",J3," ",AK3," ",AA3,"?")))</f>
        <v/>
      </c>
      <c r="BS3" s="2" t="str">
        <f>CONCATENATE(BP3,BQ3,BR3)</f>
        <v>Wo sitzt die Betreuerin?</v>
      </c>
      <c r="BT3" s="2" t="str">
        <f>IF(AK3="NA",IF(U3="","",CONCATENATE(U$1," ",R3," ",H3," ",Y3,"?")),IF(U3="","",CONCATENATE(U$1," ",R3," ",AK3," ",AA3," ",Y3,"?")))</f>
        <v>Was hat die Betreuerin angefangen?</v>
      </c>
      <c r="BU3" s="2" t="str">
        <f>IF(AK3="NA",IF(V3="","",CONCATENATE(V$1," ",R3," ",H3," ",Y3,"?")),IF(V3="","",CONCATENATE(V$1," ",R3," ",AK3," ",AA3," ",Y3,"?")))</f>
        <v/>
      </c>
      <c r="BV3" s="2" t="str">
        <f>CONCATENATE(BT3,BU3)</f>
        <v>Was hat die Betreuerin angefangen?</v>
      </c>
    </row>
    <row r="4" spans="1:74" x14ac:dyDescent="0.35">
      <c r="A4" s="2" t="str">
        <f>CONCATENATE("L",B4,"_S",F4,"_I",Z4,"_P",AZ4)</f>
        <v>L0_S121_I21_PEr</v>
      </c>
      <c r="B4">
        <v>0</v>
      </c>
      <c r="C4" s="1">
        <v>1</v>
      </c>
      <c r="D4" s="1">
        <v>3</v>
      </c>
      <c r="E4">
        <v>1</v>
      </c>
      <c r="F4" s="1">
        <v>121</v>
      </c>
      <c r="G4" s="2" t="str">
        <f>CONCATENATE(H4," ",J4," ",O4," ",Q4," ",R4," ",S4," ",T4," ",W4," ",X4)</f>
        <v>Benedikt schreit im Supermarkt. Er hat die letzte Mehlpackung zerstört.</v>
      </c>
      <c r="H4" s="1" t="str">
        <f>IF(AJ4="NA",AA4,CONCATENATE(AJ4," ",AA4))</f>
        <v>Benedikt</v>
      </c>
      <c r="I4" s="1" t="str">
        <f>IF(AV4="NA",AM4,CONCATENATE(AV4," ",AM4))</f>
        <v>Andrea</v>
      </c>
      <c r="J4" s="1" t="s">
        <v>102</v>
      </c>
      <c r="K4" s="1" t="s">
        <v>73</v>
      </c>
      <c r="L4" s="1"/>
      <c r="M4" s="1"/>
      <c r="N4" s="1" t="s">
        <v>103</v>
      </c>
      <c r="O4" s="2" t="str">
        <f>CONCATENATE(K4,L4,M4," ",N4,".")</f>
        <v>im Supermarkt.</v>
      </c>
      <c r="P4" s="2" t="str">
        <f>CONCATENATE(K4,L4,M4," ",N4)</f>
        <v>im Supermarkt</v>
      </c>
      <c r="Q4" s="2" t="str">
        <f>AZ4</f>
        <v>Er</v>
      </c>
      <c r="R4" s="1" t="s">
        <v>92</v>
      </c>
      <c r="S4" s="1" t="s">
        <v>76</v>
      </c>
      <c r="T4" s="1" t="s">
        <v>104</v>
      </c>
      <c r="U4" s="1" t="s">
        <v>105</v>
      </c>
      <c r="V4" s="1"/>
      <c r="W4" s="1" t="str">
        <f>CONCATENATE(U4,V4)</f>
        <v>Mehlpackung</v>
      </c>
      <c r="X4" s="2" t="str">
        <f>CONCATENATE(Y4,".")</f>
        <v>zerstört.</v>
      </c>
      <c r="Y4" s="1" t="s">
        <v>106</v>
      </c>
      <c r="Z4" s="2">
        <v>21</v>
      </c>
      <c r="AA4" s="2" t="s">
        <v>107</v>
      </c>
      <c r="AB4" s="2" t="s">
        <v>108</v>
      </c>
      <c r="AC4" s="2">
        <v>1.2571428570000001</v>
      </c>
      <c r="AD4" s="2">
        <v>0.65721592600000001</v>
      </c>
      <c r="AE4" s="2">
        <v>1</v>
      </c>
      <c r="AF4" s="1" t="s">
        <v>108</v>
      </c>
      <c r="AG4" s="4" t="s">
        <v>82</v>
      </c>
      <c r="AH4" s="10" t="s">
        <v>83</v>
      </c>
      <c r="AI4" s="11" t="s">
        <v>83</v>
      </c>
      <c r="AJ4" s="12" t="s">
        <v>83</v>
      </c>
      <c r="AK4" s="12" t="s">
        <v>83</v>
      </c>
      <c r="AL4" s="2">
        <v>91</v>
      </c>
      <c r="AM4" s="2" t="s">
        <v>109</v>
      </c>
      <c r="AN4" s="2" t="s">
        <v>81</v>
      </c>
      <c r="AO4" s="2">
        <v>5.914285714</v>
      </c>
      <c r="AP4" s="2">
        <v>1.4424535590000001</v>
      </c>
      <c r="AQ4" s="2">
        <v>7</v>
      </c>
      <c r="AR4" s="1" t="s">
        <v>81</v>
      </c>
      <c r="AS4" s="5" t="s">
        <v>85</v>
      </c>
      <c r="AT4" s="10" t="s">
        <v>83</v>
      </c>
      <c r="AU4" s="11" t="s">
        <v>83</v>
      </c>
      <c r="AV4" s="12" t="s">
        <v>83</v>
      </c>
      <c r="AW4" t="s">
        <v>83</v>
      </c>
      <c r="AX4" s="12" t="s">
        <v>86</v>
      </c>
      <c r="AY4" s="12" t="s">
        <v>87</v>
      </c>
      <c r="AZ4" s="14" t="s">
        <v>86</v>
      </c>
      <c r="BA4" s="1" t="str">
        <f>CONCATENATE("Wer"," ",J4," ",P4,"?")</f>
        <v>Wer schreit im Supermarkt?</v>
      </c>
      <c r="BB4" s="1" t="str">
        <f>CONCATENATE($BB$1," ","tat", " ",H4,"?")</f>
        <v>Was tat Benedikt?</v>
      </c>
      <c r="BC4" s="1" t="str">
        <f>BS4</f>
        <v>Wo schreit Benedikt?</v>
      </c>
      <c r="BD4" s="1" t="str">
        <f>BV4</f>
        <v>Was hat Benedikt zerstört?</v>
      </c>
      <c r="BE4" s="1" t="s">
        <v>51</v>
      </c>
      <c r="BF4" s="1" t="str">
        <f>BA4</f>
        <v>Wer schreit im Supermarkt?</v>
      </c>
      <c r="BG4" s="1">
        <v>1</v>
      </c>
      <c r="BH4" s="1">
        <f>IF(BI4="NA",0,1)</f>
        <v>1</v>
      </c>
      <c r="BI4" s="1" t="str">
        <f>IF(BG4=1,BF4,"NA")</f>
        <v>Wer schreit im Supermarkt?</v>
      </c>
      <c r="BJ4" s="1" t="str">
        <f>IF(BI4="NA","NA",H4)</f>
        <v>Benedikt</v>
      </c>
      <c r="BK4" s="1" t="str">
        <f>BJ4</f>
        <v>Benedikt</v>
      </c>
      <c r="BL4" s="1" t="str">
        <f>AM4</f>
        <v>Andrea</v>
      </c>
      <c r="BM4" s="1">
        <v>1</v>
      </c>
      <c r="BN4" s="1" t="str">
        <f>IF(BM4=1,BK4,BL4)</f>
        <v>Benedikt</v>
      </c>
      <c r="BO4" s="1" t="str">
        <f>IF(BM4=0,BK4,BL4)</f>
        <v>Andrea</v>
      </c>
      <c r="BP4" s="2" t="str">
        <f>IF(AK4="NA",IF(K4="","",CONCATENATE(K$1," ",J4," ",H4,"?")),IF(K4="","",CONCATENATE(K$1," ",J4," ",AK4," ",AA4,"?")))</f>
        <v>Wo schreit Benedikt?</v>
      </c>
      <c r="BQ4" s="2" t="str">
        <f>IF(AK4="NA",IF(L4="","",CONCATENATE(L$1," ",J4," ",H4,"?")),IF(L4="","",CONCATENATE(L$1," ",J4," ",AK4," ",AA4,"?")))</f>
        <v/>
      </c>
      <c r="BR4" s="2" t="str">
        <f>IF(AK4="NA",IF(M4="","",CONCATENATE(M$1," ",J4," ",H4,"?")),IF(M4="","",CONCATENATE(M$1," ",J4," ",AK4," ",AA4,"?")))</f>
        <v/>
      </c>
      <c r="BS4" s="1" t="str">
        <f>CONCATENATE(BP4,BQ4,BR4)</f>
        <v>Wo schreit Benedikt?</v>
      </c>
      <c r="BT4" s="2" t="str">
        <f>IF(AK4="NA",IF(U4="","",CONCATENATE(U$1," ",R4," ",H4," ",Y4,"?")),IF(U4="","",CONCATENATE(U$1," ",R4," ",AK4," ",AA4," ",Y4,"?")))</f>
        <v>Was hat Benedikt zerstört?</v>
      </c>
      <c r="BU4" s="2" t="str">
        <f>IF(AK4="NA",IF(V4="","",CONCATENATE(V$1," ",R4," ",H4," ",Y4,"?")),IF(V4="","",CONCATENATE(V$1," ",R4," ",AK4," ",AA4," ",Y4,"?")))</f>
        <v/>
      </c>
      <c r="BV4" s="2" t="str">
        <f>CONCATENATE(BT4,BU4)</f>
        <v>Was hat Benedikt zerstört?</v>
      </c>
    </row>
    <row r="5" spans="1:74" x14ac:dyDescent="0.35">
      <c r="A5" s="2" t="str">
        <f>CONCATENATE("L",B5,"_S",F5,"_I",Z5,"_P",AZ5)</f>
        <v>L0_S129_I122_PSie</v>
      </c>
      <c r="B5">
        <v>0</v>
      </c>
      <c r="C5" s="1">
        <v>9</v>
      </c>
      <c r="D5" s="1">
        <v>4</v>
      </c>
      <c r="E5">
        <v>1</v>
      </c>
      <c r="F5" s="2">
        <v>129</v>
      </c>
      <c r="G5" s="2" t="str">
        <f>CONCATENATE(H5," ",J5," ",O5," ",Q5," ",R5," ",S5," ",T5," ",W5," ",X5)</f>
        <v>Maja weint auf der Kreuzfahrt. Sie hat die andauernde Seekrankheit unterschätzt.</v>
      </c>
      <c r="H5" s="2" t="str">
        <f>IF(AJ5="NA",AA5,CONCATENATE(AJ5," ",AA5))</f>
        <v>Maja</v>
      </c>
      <c r="I5" s="2" t="str">
        <f>IF(AV5="NA",AM5,CONCATENATE(AV5," ",AM5))</f>
        <v>Michele</v>
      </c>
      <c r="J5" s="1" t="s">
        <v>110</v>
      </c>
      <c r="K5" s="2" t="s">
        <v>111</v>
      </c>
      <c r="N5" s="2" t="s">
        <v>112</v>
      </c>
      <c r="O5" s="2" t="str">
        <f>CONCATENATE(K5,L5,M5," ",N5,".")</f>
        <v>auf der Kreuzfahrt.</v>
      </c>
      <c r="P5" s="2" t="str">
        <f>CONCATENATE(K5,L5,M5," ",N5)</f>
        <v>auf der Kreuzfahrt</v>
      </c>
      <c r="Q5" s="2" t="str">
        <f>AZ5</f>
        <v>Sie</v>
      </c>
      <c r="R5" s="2" t="s">
        <v>92</v>
      </c>
      <c r="S5" s="2" t="s">
        <v>76</v>
      </c>
      <c r="T5" s="2" t="s">
        <v>113</v>
      </c>
      <c r="U5" s="2" t="s">
        <v>114</v>
      </c>
      <c r="W5" s="2" t="str">
        <f>CONCATENATE(U5,V5)</f>
        <v>Seekrankheit</v>
      </c>
      <c r="X5" s="2" t="str">
        <f>CONCATENATE(Y5,".")</f>
        <v>unterschätzt.</v>
      </c>
      <c r="Y5" s="2" t="s">
        <v>115</v>
      </c>
      <c r="Z5" s="2">
        <v>122</v>
      </c>
      <c r="AA5" s="2" t="s">
        <v>116</v>
      </c>
      <c r="AB5" s="2" t="s">
        <v>117</v>
      </c>
      <c r="AC5" s="2">
        <v>6.8</v>
      </c>
      <c r="AD5" s="2">
        <v>0.47278897199999997</v>
      </c>
      <c r="AE5" s="2">
        <v>7</v>
      </c>
      <c r="AF5" s="1" t="s">
        <v>117</v>
      </c>
      <c r="AG5" s="4" t="s">
        <v>82</v>
      </c>
      <c r="AH5" s="10" t="s">
        <v>83</v>
      </c>
      <c r="AI5" s="11" t="s">
        <v>83</v>
      </c>
      <c r="AJ5" s="12" t="s">
        <v>83</v>
      </c>
      <c r="AK5" s="12" t="s">
        <v>83</v>
      </c>
      <c r="AL5" s="2">
        <v>89</v>
      </c>
      <c r="AM5" s="2" t="s">
        <v>118</v>
      </c>
      <c r="AN5" s="2" t="s">
        <v>81</v>
      </c>
      <c r="AO5" s="2">
        <v>5.628571429</v>
      </c>
      <c r="AP5" s="2">
        <v>1.4366160050000001</v>
      </c>
      <c r="AQ5" s="2">
        <v>6</v>
      </c>
      <c r="AR5" s="1" t="s">
        <v>81</v>
      </c>
      <c r="AS5" s="5" t="s">
        <v>85</v>
      </c>
      <c r="AT5" s="10" t="s">
        <v>83</v>
      </c>
      <c r="AU5" s="11" t="s">
        <v>83</v>
      </c>
      <c r="AV5" s="12" t="s">
        <v>83</v>
      </c>
      <c r="AW5" t="s">
        <v>83</v>
      </c>
      <c r="AX5" s="12" t="s">
        <v>86</v>
      </c>
      <c r="AY5" s="12" t="s">
        <v>87</v>
      </c>
      <c r="AZ5" s="14" t="s">
        <v>87</v>
      </c>
      <c r="BA5" s="2" t="str">
        <f>CONCATENATE("Wer"," ",J5," ",P5,"?")</f>
        <v>Wer weint auf der Kreuzfahrt?</v>
      </c>
      <c r="BB5" s="2" t="str">
        <f>CONCATENATE($BB$1," ","tat", " ",H5,"?")</f>
        <v>Was tat Maja?</v>
      </c>
      <c r="BC5" s="2" t="str">
        <f>BS5</f>
        <v>Wo weint Maja?</v>
      </c>
      <c r="BD5" s="2" t="str">
        <f>BV5</f>
        <v>Was hat Maja unterschätzt?</v>
      </c>
      <c r="BE5" s="1" t="s">
        <v>51</v>
      </c>
      <c r="BF5" s="1" t="str">
        <f>BA5</f>
        <v>Wer weint auf der Kreuzfahrt?</v>
      </c>
      <c r="BG5" s="1">
        <v>3</v>
      </c>
      <c r="BH5" s="2">
        <f>IF(BI5="NA",0,1)</f>
        <v>0</v>
      </c>
      <c r="BI5" s="2" t="str">
        <f>IF(BG5=1,BF5,"NA")</f>
        <v>NA</v>
      </c>
      <c r="BJ5" s="1" t="str">
        <f>IF(BI5="NA","NA",H5)</f>
        <v>NA</v>
      </c>
      <c r="BK5" s="2" t="str">
        <f>BJ5</f>
        <v>NA</v>
      </c>
      <c r="BL5" s="2" t="s">
        <v>83</v>
      </c>
      <c r="BM5" s="1">
        <v>1</v>
      </c>
      <c r="BN5" s="2" t="str">
        <f>IF(BM5=1,BK5,BL5)</f>
        <v>NA</v>
      </c>
      <c r="BO5" s="2" t="str">
        <f>IF(BM5=0,BK5,BL5)</f>
        <v>NA</v>
      </c>
      <c r="BP5" s="2" t="str">
        <f>IF(AK5="NA",IF(K5="","",CONCATENATE(K$1," ",J5," ",H5,"?")),IF(K5="","",CONCATENATE(K$1," ",J5," ",AK5," ",AA5,"?")))</f>
        <v>Wo weint Maja?</v>
      </c>
      <c r="BQ5" s="2" t="str">
        <f>IF(AK5="NA",IF(L5="","",CONCATENATE(L$1," ",J5," ",H5,"?")),IF(L5="","",CONCATENATE(L$1," ",J5," ",AK5," ",AA5,"?")))</f>
        <v/>
      </c>
      <c r="BR5" s="2" t="str">
        <f>IF(AK5="NA",IF(M5="","",CONCATENATE(M$1," ",J5," ",H5,"?")),IF(M5="","",CONCATENATE(M$1," ",J5," ",AK5," ",AA5,"?")))</f>
        <v/>
      </c>
      <c r="BS5" s="2" t="str">
        <f>CONCATENATE(BP5,BQ5,BR5)</f>
        <v>Wo weint Maja?</v>
      </c>
      <c r="BT5" s="2" t="str">
        <f>IF(AK5="NA",IF(U5="","",CONCATENATE(U$1," ",R5," ",H5," ",Y5,"?")),IF(U5="","",CONCATENATE(U$1," ",R5," ",AK5," ",AA5," ",Y5,"?")))</f>
        <v>Was hat Maja unterschätzt?</v>
      </c>
      <c r="BU5" s="2" t="str">
        <f>IF(AK5="NA",IF(V5="","",CONCATENATE(V$1," ",R5," ",H5," ",Y5,"?")),IF(V5="","",CONCATENATE(V$1," ",R5," ",AK5," ",AA5," ",Y5,"?")))</f>
        <v/>
      </c>
      <c r="BV5" s="2" t="str">
        <f>CONCATENATE(BT5,BU5)</f>
        <v>Was hat Maja unterschätzt?</v>
      </c>
    </row>
    <row r="6" spans="1:74" x14ac:dyDescent="0.35">
      <c r="A6" s="2" t="str">
        <f>CONCATENATE("L",B6,"_S",F6,"_I",Z6,"_P",AZ6)</f>
        <v>L0_S132_I67_PSie</v>
      </c>
      <c r="B6">
        <v>0</v>
      </c>
      <c r="C6" s="1">
        <v>12</v>
      </c>
      <c r="D6" s="1">
        <v>5</v>
      </c>
      <c r="E6">
        <v>1</v>
      </c>
      <c r="F6" s="2">
        <v>132</v>
      </c>
      <c r="G6" s="2" t="str">
        <f>CONCATENATE(H6," ",J6," ",P6," ",Q6," ",R6," ",S6," ",T6," ",W6," ",Y6)</f>
        <v>Die Kindergärtnerin hängt vor dem Laptop Sie hat eine schlimme Spielsucht entwickelt</v>
      </c>
      <c r="H6" s="2" t="str">
        <f>IF(AJ6="NA",AA6,CONCATENATE(AJ6," ",AA6))</f>
        <v>Die Kindergärtnerin</v>
      </c>
      <c r="I6" s="2" t="str">
        <f>IF(AV6="NA",AM6,CONCATENATE(AV6," ",AM6))</f>
        <v>Der Kindergärtner</v>
      </c>
      <c r="J6" t="s">
        <v>119</v>
      </c>
      <c r="K6" s="2" t="s">
        <v>120</v>
      </c>
      <c r="L6" s="2"/>
      <c r="M6" s="2"/>
      <c r="N6" s="2" t="s">
        <v>121</v>
      </c>
      <c r="O6" s="2" t="str">
        <f>CONCATENATE(K6,L6,M6," ",N6,".")</f>
        <v>vor dem Laptop.</v>
      </c>
      <c r="P6" s="2" t="str">
        <f>CONCATENATE(K6,L6,M6," ",N6)</f>
        <v>vor dem Laptop</v>
      </c>
      <c r="Q6" s="2" t="s">
        <v>87</v>
      </c>
      <c r="R6" s="2" t="s">
        <v>92</v>
      </c>
      <c r="S6" s="2" t="s">
        <v>93</v>
      </c>
      <c r="T6" s="2" t="s">
        <v>122</v>
      </c>
      <c r="U6" t="s">
        <v>123</v>
      </c>
      <c r="W6" t="str">
        <f>CONCATENATE(U6,V6)</f>
        <v>Spielsucht</v>
      </c>
      <c r="X6" t="str">
        <f>CONCATENATE(Y6,".")</f>
        <v>entwickelt.</v>
      </c>
      <c r="Y6" t="s">
        <v>124</v>
      </c>
      <c r="Z6" s="2">
        <v>67</v>
      </c>
      <c r="AA6" s="2" t="s">
        <v>125</v>
      </c>
      <c r="AB6" s="2" t="s">
        <v>83</v>
      </c>
      <c r="AC6" s="2" t="s">
        <v>83</v>
      </c>
      <c r="AD6" s="2" t="s">
        <v>83</v>
      </c>
      <c r="AE6" s="2" t="s">
        <v>83</v>
      </c>
      <c r="AF6" s="2" t="s">
        <v>83</v>
      </c>
      <c r="AG6" s="15" t="s">
        <v>82</v>
      </c>
      <c r="AH6" s="2" t="s">
        <v>83</v>
      </c>
      <c r="AI6" s="2" t="s">
        <v>83</v>
      </c>
      <c r="AJ6" t="s">
        <v>98</v>
      </c>
      <c r="AK6" s="1" t="s">
        <v>76</v>
      </c>
      <c r="AL6" s="2">
        <v>67</v>
      </c>
      <c r="AM6" s="2" t="s">
        <v>126</v>
      </c>
      <c r="AN6" s="2" t="s">
        <v>83</v>
      </c>
      <c r="AO6" s="2" t="s">
        <v>83</v>
      </c>
      <c r="AP6" s="2" t="s">
        <v>83</v>
      </c>
      <c r="AQ6" s="2" t="s">
        <v>83</v>
      </c>
      <c r="AR6" s="2" t="s">
        <v>83</v>
      </c>
      <c r="AS6" s="5" t="s">
        <v>85</v>
      </c>
      <c r="AT6" s="2" t="s">
        <v>83</v>
      </c>
      <c r="AU6" s="2" t="s">
        <v>83</v>
      </c>
      <c r="AV6" t="s">
        <v>100</v>
      </c>
      <c r="AW6" s="1" t="s">
        <v>101</v>
      </c>
      <c r="AX6" s="12" t="s">
        <v>86</v>
      </c>
      <c r="AY6" s="12" t="s">
        <v>87</v>
      </c>
      <c r="AZ6" s="14" t="str">
        <f>AY6</f>
        <v>Sie</v>
      </c>
      <c r="BA6" s="2" t="str">
        <f>CONCATENATE("Wer"," ",J6," ",P6,"?")</f>
        <v>Wer hängt vor dem Laptop?</v>
      </c>
      <c r="BB6" s="2" t="str">
        <f>CONCATENATE($BB$1," ","tat", " ",H6,"?")</f>
        <v>Was tat Die Kindergärtnerin?</v>
      </c>
      <c r="BC6" s="2" t="str">
        <f>BS6</f>
        <v>Wo hängt die Kindergärtnerin?</v>
      </c>
      <c r="BD6" s="2" t="str">
        <f>BV6</f>
        <v>Was hat die Kindergärtnerin entwickelt?</v>
      </c>
      <c r="BE6" s="1" t="s">
        <v>53</v>
      </c>
      <c r="BF6" s="2" t="str">
        <f>BD6</f>
        <v>Was hat die Kindergärtnerin entwickelt?</v>
      </c>
      <c r="BG6" s="1">
        <v>1</v>
      </c>
      <c r="BH6" s="2">
        <f>IF(BI6="NA",0,1)</f>
        <v>1</v>
      </c>
      <c r="BI6" s="2" t="str">
        <f>IF(BG6=1,BF6,"NA")</f>
        <v>Was hat die Kindergärtnerin entwickelt?</v>
      </c>
      <c r="BJ6" s="2" t="str">
        <f>IF(BI6="NA","NA",CONCATENATE(S6," ",T6," ",W6))</f>
        <v>eine schlimme Spielsucht</v>
      </c>
      <c r="BK6" s="2" t="str">
        <f>BJ6</f>
        <v>eine schlimme Spielsucht</v>
      </c>
      <c r="BL6" t="s">
        <v>127</v>
      </c>
      <c r="BM6" s="1">
        <v>0</v>
      </c>
      <c r="BN6" s="2" t="str">
        <f>IF(BM6=1,BK6,BL6)</f>
        <v>die schlimme Spielsucht</v>
      </c>
      <c r="BO6" s="2" t="str">
        <f>IF(BM6=0,BK6,BL6)</f>
        <v>eine schlimme Spielsucht</v>
      </c>
      <c r="BP6" s="2" t="str">
        <f>IF(AK6="NA",IF(K6="","",CONCATENATE(K$1," ",J6," ",H6,"?")),IF(K6="","",CONCATENATE(K$1," ",J6," ",AK6," ",AA6,"?")))</f>
        <v>Wo hängt die Kindergärtnerin?</v>
      </c>
      <c r="BQ6" s="2" t="str">
        <f>IF(AK6="NA",IF(L6="","",CONCATENATE(L$1," ",J6," ",H6,"?")),IF(L6="","",CONCATENATE(L$1," ",J6," ",AK6," ",AA6,"?")))</f>
        <v/>
      </c>
      <c r="BR6" s="2" t="str">
        <f>IF(AK6="NA",IF(M6="","",CONCATENATE(M$1," ",J6," ",H6,"?")),IF(M6="","",CONCATENATE(M$1," ",J6," ",AK6," ",AA6,"?")))</f>
        <v/>
      </c>
      <c r="BS6" s="2" t="str">
        <f>CONCATENATE(BP6,BQ6,BR6)</f>
        <v>Wo hängt die Kindergärtnerin?</v>
      </c>
      <c r="BT6" s="2" t="str">
        <f>IF(AK6="NA",IF(U6="","",CONCATENATE(U$1," ",R6," ",H6," ",Y6,"?")),IF(U6="","",CONCATENATE(U$1," ",R6," ",AK6," ",AA6," ",Y6,"?")))</f>
        <v>Was hat die Kindergärtnerin entwickelt?</v>
      </c>
      <c r="BU6" s="2" t="str">
        <f>IF(AK6="NA",IF(V6="","",CONCATENATE(V$1," ",R6," ",H6," ",Y6,"?")),IF(V6="","",CONCATENATE(V$1," ",R6," ",AK6," ",AA6," ",Y6,"?")))</f>
        <v/>
      </c>
      <c r="BV6" s="2" t="str">
        <f>CONCATENATE(BT6,BU6)</f>
        <v>Was hat die Kindergärtnerin entwickelt?</v>
      </c>
    </row>
  </sheetData>
  <conditionalFormatting sqref="BD1:BO1 R1:Y1 R2:V6 X2:Y6">
    <cfRule type="containsText" dxfId="5" priority="1" operator="containsText" text="xx">
      <formula>NOT(ISERROR(SEARCH(("xx"),(R1))))</formula>
    </cfRule>
  </conditionalFormatting>
  <conditionalFormatting sqref="BA1:BC1">
    <cfRule type="containsText" dxfId="4" priority="2" operator="containsText" text="xx">
      <formula>NOT(ISERROR(SEARCH(("xx"),(BA1))))</formula>
    </cfRule>
  </conditionalFormatting>
  <conditionalFormatting sqref="BP1:BV1">
    <cfRule type="containsText" dxfId="3" priority="3" operator="containsText" text="xx">
      <formula>NOT(ISERROR(SEARCH(("xx"),(BP1))))</formula>
    </cfRule>
  </conditionalFormatting>
  <conditionalFormatting sqref="BE5">
    <cfRule type="containsText" dxfId="2" priority="4" operator="containsText" text="xx">
      <formula>NOT(ISERROR(SEARCH(("xx"),(BE5))))</formula>
    </cfRule>
  </conditionalFormatting>
  <conditionalFormatting sqref="AG1:AH1">
    <cfRule type="containsText" dxfId="1" priority="5" operator="containsText" text="xx">
      <formula>NOT(ISERROR(SEARCH(("xx"),(AG1))))</formula>
    </cfRule>
  </conditionalFormatting>
  <conditionalFormatting sqref="AS1:AT1">
    <cfRule type="containsText" dxfId="0" priority="6" operator="containsText" text="xx">
      <formula>NOT(ISERROR(SEARCH(("xx"),(AS1))))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Warm-Up_Example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2022-05-07T08:01:40Z</dcterms:created>
  <dcterms:modified xsi:type="dcterms:W3CDTF">2022-05-07T08:10:25Z</dcterms:modified>
</cp:coreProperties>
</file>