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"/>
    </mc:Choice>
  </mc:AlternateContent>
  <xr:revisionPtr revIDLastSave="0" documentId="13_ncr:1_{F6F79181-4E9D-4D66-8542-2D6CD30E56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" sheetId="1" r:id="rId1"/>
    <sheet name="Item_Long" sheetId="2" r:id="rId2"/>
    <sheet name="Item_wide" sheetId="3" r:id="rId3"/>
    <sheet name="Name_long" sheetId="4" r:id="rId4"/>
    <sheet name="Name_wide" sheetId="5" r:id="rId5"/>
    <sheet name="RoleN_wide" sheetId="6" r:id="rId6"/>
    <sheet name="Warm-Up" sheetId="7" r:id="rId7"/>
    <sheet name="list1" sheetId="8" r:id="rId8"/>
    <sheet name="list2" sheetId="9" r:id="rId9"/>
    <sheet name="list3" sheetId="10" r:id="rId10"/>
    <sheet name="list4" sheetId="11" r:id="rId11"/>
    <sheet name="list5" sheetId="12" r:id="rId12"/>
    <sheet name="list6" sheetId="13" r:id="rId13"/>
    <sheet name="Latin Squares" sheetId="14" r:id="rId14"/>
  </sheets>
  <definedNames>
    <definedName name="_xlnm._FilterDatabase" localSheetId="0" hidden="1">main!$A$1:$W$238</definedName>
    <definedName name="_xlnm._FilterDatabase" localSheetId="3" hidden="1">Name_long!$A$1:$I$62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iyDD0wqbn0GzjwUE8criI7/hy9NA=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AY26" i="1" s="1"/>
  <c r="BD26" i="1" s="1"/>
  <c r="BG26" i="1" s="1"/>
  <c r="M27" i="1"/>
  <c r="M28" i="1"/>
  <c r="M29" i="1"/>
  <c r="M30" i="1"/>
  <c r="M31" i="1"/>
  <c r="M32" i="1"/>
  <c r="M33" i="1"/>
  <c r="M34" i="1"/>
  <c r="AY34" i="1" s="1"/>
  <c r="BD34" i="1" s="1"/>
  <c r="M35" i="1"/>
  <c r="M36" i="1"/>
  <c r="M37" i="1"/>
  <c r="M38" i="1"/>
  <c r="M39" i="1"/>
  <c r="M40" i="1"/>
  <c r="M41" i="1"/>
  <c r="M42" i="1"/>
  <c r="AY42" i="1" s="1"/>
  <c r="BD42" i="1" s="1"/>
  <c r="M43" i="1"/>
  <c r="M44" i="1"/>
  <c r="M45" i="1"/>
  <c r="M46" i="1"/>
  <c r="M47" i="1"/>
  <c r="M48" i="1"/>
  <c r="M49" i="1"/>
  <c r="M50" i="1"/>
  <c r="AY50" i="1" s="1"/>
  <c r="BD50" i="1" s="1"/>
  <c r="BG50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AY66" i="1" s="1"/>
  <c r="BD66" i="1" s="1"/>
  <c r="BG66" i="1" s="1"/>
  <c r="M67" i="1"/>
  <c r="M68" i="1"/>
  <c r="M69" i="1"/>
  <c r="M70" i="1"/>
  <c r="M71" i="1"/>
  <c r="M72" i="1"/>
  <c r="M73" i="1"/>
  <c r="M74" i="1"/>
  <c r="AY74" i="1" s="1"/>
  <c r="BD74" i="1" s="1"/>
  <c r="M75" i="1"/>
  <c r="M76" i="1"/>
  <c r="M77" i="1"/>
  <c r="M78" i="1"/>
  <c r="M79" i="1"/>
  <c r="M80" i="1"/>
  <c r="M81" i="1"/>
  <c r="M82" i="1"/>
  <c r="AY82" i="1" s="1"/>
  <c r="BD82" i="1" s="1"/>
  <c r="M83" i="1"/>
  <c r="M84" i="1"/>
  <c r="M85" i="1"/>
  <c r="M86" i="1"/>
  <c r="M87" i="1"/>
  <c r="M88" i="1"/>
  <c r="M89" i="1"/>
  <c r="M90" i="1"/>
  <c r="AY90" i="1" s="1"/>
  <c r="BD90" i="1" s="1"/>
  <c r="M91" i="1"/>
  <c r="M92" i="1"/>
  <c r="M93" i="1"/>
  <c r="M94" i="1"/>
  <c r="M95" i="1"/>
  <c r="M96" i="1"/>
  <c r="M97" i="1"/>
  <c r="M98" i="1"/>
  <c r="AY98" i="1" s="1"/>
  <c r="BD98" i="1" s="1"/>
  <c r="M99" i="1"/>
  <c r="M100" i="1"/>
  <c r="M101" i="1"/>
  <c r="M102" i="1"/>
  <c r="M103" i="1"/>
  <c r="M104" i="1"/>
  <c r="M105" i="1"/>
  <c r="M106" i="1"/>
  <c r="AY106" i="1" s="1"/>
  <c r="BD106" i="1" s="1"/>
  <c r="M107" i="1"/>
  <c r="M108" i="1"/>
  <c r="M109" i="1"/>
  <c r="M110" i="1"/>
  <c r="M111" i="1"/>
  <c r="AY111" i="1" s="1"/>
  <c r="M112" i="1"/>
  <c r="M113" i="1"/>
  <c r="M114" i="1"/>
  <c r="AY114" i="1" s="1"/>
  <c r="BD114" i="1" s="1"/>
  <c r="M115" i="1"/>
  <c r="M116" i="1"/>
  <c r="M117" i="1"/>
  <c r="M118" i="1"/>
  <c r="M119" i="1"/>
  <c r="M120" i="1"/>
  <c r="M121" i="1"/>
  <c r="BH96" i="1"/>
  <c r="BS121" i="1"/>
  <c r="BR121" i="1"/>
  <c r="BT121" i="1" s="1"/>
  <c r="BB121" i="1" s="1"/>
  <c r="BD121" i="1" s="1"/>
  <c r="BP121" i="1"/>
  <c r="BO121" i="1"/>
  <c r="BN121" i="1"/>
  <c r="BL121" i="1"/>
  <c r="BG121" i="1"/>
  <c r="BH121" i="1" s="1"/>
  <c r="BI121" i="1" s="1"/>
  <c r="BM121" i="1" s="1"/>
  <c r="AX121" i="1"/>
  <c r="U121" i="1"/>
  <c r="T121" i="1"/>
  <c r="N121" i="1"/>
  <c r="AY121" i="1"/>
  <c r="L121" i="1"/>
  <c r="F121" i="1"/>
  <c r="E121" i="1"/>
  <c r="AZ121" i="1" s="1"/>
  <c r="A121" i="1"/>
  <c r="BS120" i="1"/>
  <c r="BR120" i="1"/>
  <c r="BT120" i="1" s="1"/>
  <c r="BB120" i="1" s="1"/>
  <c r="BP120" i="1"/>
  <c r="BO120" i="1"/>
  <c r="BN120" i="1"/>
  <c r="BM120" i="1"/>
  <c r="BG120" i="1"/>
  <c r="BH120" i="1" s="1"/>
  <c r="BI120" i="1" s="1"/>
  <c r="BL120" i="1" s="1"/>
  <c r="AX120" i="1"/>
  <c r="N120" i="1" s="1"/>
  <c r="U120" i="1"/>
  <c r="T120" i="1"/>
  <c r="AY120" i="1"/>
  <c r="L120" i="1"/>
  <c r="F120" i="1"/>
  <c r="E120" i="1"/>
  <c r="AZ120" i="1" s="1"/>
  <c r="BS119" i="1"/>
  <c r="BT119" i="1" s="1"/>
  <c r="BB119" i="1" s="1"/>
  <c r="BR119" i="1"/>
  <c r="BP119" i="1"/>
  <c r="BO119" i="1"/>
  <c r="BN119" i="1"/>
  <c r="BM119" i="1"/>
  <c r="BL119" i="1"/>
  <c r="AX119" i="1"/>
  <c r="A119" i="1" s="1"/>
  <c r="U119" i="1"/>
  <c r="T119" i="1"/>
  <c r="AY119" i="1"/>
  <c r="L119" i="1"/>
  <c r="F119" i="1"/>
  <c r="E119" i="1"/>
  <c r="AZ119" i="1" s="1"/>
  <c r="BD119" i="1" s="1"/>
  <c r="BG119" i="1" s="1"/>
  <c r="BS118" i="1"/>
  <c r="BR118" i="1"/>
  <c r="BP118" i="1"/>
  <c r="BO118" i="1"/>
  <c r="BN118" i="1"/>
  <c r="AX118" i="1"/>
  <c r="N118" i="1" s="1"/>
  <c r="U118" i="1"/>
  <c r="T118" i="1"/>
  <c r="AY118" i="1"/>
  <c r="BD118" i="1" s="1"/>
  <c r="BG118" i="1" s="1"/>
  <c r="L118" i="1"/>
  <c r="F118" i="1"/>
  <c r="BJ118" i="1" s="1"/>
  <c r="BM118" i="1" s="1"/>
  <c r="E118" i="1"/>
  <c r="AZ118" i="1" s="1"/>
  <c r="A118" i="1"/>
  <c r="BS117" i="1"/>
  <c r="BR117" i="1"/>
  <c r="BT117" i="1" s="1"/>
  <c r="BB117" i="1" s="1"/>
  <c r="BD117" i="1" s="1"/>
  <c r="BG117" i="1" s="1"/>
  <c r="BP117" i="1"/>
  <c r="BO117" i="1"/>
  <c r="BN117" i="1"/>
  <c r="BM117" i="1"/>
  <c r="AX117" i="1"/>
  <c r="N117" i="1" s="1"/>
  <c r="U117" i="1"/>
  <c r="T117" i="1"/>
  <c r="AY117" i="1"/>
  <c r="L117" i="1"/>
  <c r="F117" i="1"/>
  <c r="E117" i="1"/>
  <c r="AZ117" i="1" s="1"/>
  <c r="BS116" i="1"/>
  <c r="BR116" i="1"/>
  <c r="BP116" i="1"/>
  <c r="BO116" i="1"/>
  <c r="BN116" i="1"/>
  <c r="BQ116" i="1" s="1"/>
  <c r="BA116" i="1" s="1"/>
  <c r="BD116" i="1" s="1"/>
  <c r="BL116" i="1"/>
  <c r="BG116" i="1"/>
  <c r="BH116" i="1" s="1"/>
  <c r="BI116" i="1" s="1"/>
  <c r="BM116" i="1" s="1"/>
  <c r="AX116" i="1"/>
  <c r="N116" i="1" s="1"/>
  <c r="U116" i="1"/>
  <c r="T116" i="1"/>
  <c r="AY116" i="1"/>
  <c r="L116" i="1"/>
  <c r="F116" i="1"/>
  <c r="E116" i="1"/>
  <c r="AZ116" i="1" s="1"/>
  <c r="BS115" i="1"/>
  <c r="BR115" i="1"/>
  <c r="BT115" i="1" s="1"/>
  <c r="BB115" i="1" s="1"/>
  <c r="BP115" i="1"/>
  <c r="BO115" i="1"/>
  <c r="BN115" i="1"/>
  <c r="BL115" i="1"/>
  <c r="BG115" i="1"/>
  <c r="BF115" i="1" s="1"/>
  <c r="AX115" i="1"/>
  <c r="A115" i="1" s="1"/>
  <c r="U115" i="1"/>
  <c r="T115" i="1"/>
  <c r="AY115" i="1"/>
  <c r="L115" i="1"/>
  <c r="F115" i="1"/>
  <c r="E115" i="1"/>
  <c r="AZ115" i="1" s="1"/>
  <c r="BD115" i="1" s="1"/>
  <c r="BS114" i="1"/>
  <c r="BR114" i="1"/>
  <c r="BP114" i="1"/>
  <c r="BO114" i="1"/>
  <c r="BN114" i="1"/>
  <c r="BQ114" i="1" s="1"/>
  <c r="BA114" i="1" s="1"/>
  <c r="BL114" i="1"/>
  <c r="BG114" i="1"/>
  <c r="AX114" i="1"/>
  <c r="U114" i="1"/>
  <c r="T114" i="1"/>
  <c r="N114" i="1"/>
  <c r="L114" i="1"/>
  <c r="F114" i="1"/>
  <c r="E114" i="1"/>
  <c r="AZ114" i="1" s="1"/>
  <c r="A114" i="1"/>
  <c r="BS113" i="1"/>
  <c r="BR113" i="1"/>
  <c r="BP113" i="1"/>
  <c r="BO113" i="1"/>
  <c r="BN113" i="1"/>
  <c r="BQ113" i="1" s="1"/>
  <c r="BA113" i="1" s="1"/>
  <c r="BM113" i="1"/>
  <c r="BG113" i="1"/>
  <c r="BH113" i="1" s="1"/>
  <c r="BI113" i="1" s="1"/>
  <c r="BL113" i="1" s="1"/>
  <c r="AX113" i="1"/>
  <c r="N113" i="1" s="1"/>
  <c r="U113" i="1"/>
  <c r="T113" i="1"/>
  <c r="AY113" i="1"/>
  <c r="L113" i="1"/>
  <c r="F113" i="1"/>
  <c r="E113" i="1"/>
  <c r="AZ113" i="1" s="1"/>
  <c r="A113" i="1"/>
  <c r="BS112" i="1"/>
  <c r="BR112" i="1"/>
  <c r="BT112" i="1" s="1"/>
  <c r="BB112" i="1" s="1"/>
  <c r="BP112" i="1"/>
  <c r="BO112" i="1"/>
  <c r="BN112" i="1"/>
  <c r="BQ112" i="1" s="1"/>
  <c r="BA112" i="1" s="1"/>
  <c r="BD112" i="1" s="1"/>
  <c r="BL112" i="1"/>
  <c r="BG112" i="1"/>
  <c r="BH112" i="1" s="1"/>
  <c r="BI112" i="1" s="1"/>
  <c r="BM112" i="1" s="1"/>
  <c r="BF112" i="1"/>
  <c r="AX112" i="1"/>
  <c r="N112" i="1" s="1"/>
  <c r="U112" i="1"/>
  <c r="T112" i="1"/>
  <c r="AY112" i="1"/>
  <c r="L112" i="1"/>
  <c r="F112" i="1"/>
  <c r="E112" i="1"/>
  <c r="AZ112" i="1" s="1"/>
  <c r="BS111" i="1"/>
  <c r="BR111" i="1"/>
  <c r="BP111" i="1"/>
  <c r="BO111" i="1"/>
  <c r="BN111" i="1"/>
  <c r="BL111" i="1"/>
  <c r="BG111" i="1"/>
  <c r="BH111" i="1" s="1"/>
  <c r="BI111" i="1" s="1"/>
  <c r="BM111" i="1" s="1"/>
  <c r="AZ111" i="1"/>
  <c r="BD111" i="1" s="1"/>
  <c r="AX111" i="1"/>
  <c r="A111" i="1" s="1"/>
  <c r="U111" i="1"/>
  <c r="T111" i="1"/>
  <c r="L111" i="1"/>
  <c r="F111" i="1"/>
  <c r="E111" i="1"/>
  <c r="BS110" i="1"/>
  <c r="BR110" i="1"/>
  <c r="BP110" i="1"/>
  <c r="BO110" i="1"/>
  <c r="BN110" i="1"/>
  <c r="AX110" i="1"/>
  <c r="N110" i="1" s="1"/>
  <c r="U110" i="1"/>
  <c r="T110" i="1"/>
  <c r="AY110" i="1"/>
  <c r="BD110" i="1" s="1"/>
  <c r="BG110" i="1" s="1"/>
  <c r="BF110" i="1" s="1"/>
  <c r="L110" i="1"/>
  <c r="F110" i="1"/>
  <c r="BJ110" i="1" s="1"/>
  <c r="BL110" i="1" s="1"/>
  <c r="E110" i="1"/>
  <c r="AZ110" i="1" s="1"/>
  <c r="BS109" i="1"/>
  <c r="BR109" i="1"/>
  <c r="BP109" i="1"/>
  <c r="BO109" i="1"/>
  <c r="BN109" i="1"/>
  <c r="BM109" i="1"/>
  <c r="BH109" i="1"/>
  <c r="BI109" i="1" s="1"/>
  <c r="BL109" i="1" s="1"/>
  <c r="BG109" i="1"/>
  <c r="BF109" i="1" s="1"/>
  <c r="AY109" i="1"/>
  <c r="AX109" i="1"/>
  <c r="N109" i="1" s="1"/>
  <c r="U109" i="1"/>
  <c r="T109" i="1"/>
  <c r="L109" i="1"/>
  <c r="F109" i="1"/>
  <c r="E109" i="1"/>
  <c r="AZ109" i="1" s="1"/>
  <c r="BS108" i="1"/>
  <c r="BR108" i="1"/>
  <c r="BT108" i="1" s="1"/>
  <c r="BB108" i="1" s="1"/>
  <c r="BP108" i="1"/>
  <c r="BO108" i="1"/>
  <c r="BN108" i="1"/>
  <c r="BM108" i="1"/>
  <c r="BG108" i="1"/>
  <c r="BH108" i="1" s="1"/>
  <c r="BI108" i="1" s="1"/>
  <c r="BL108" i="1" s="1"/>
  <c r="AX108" i="1"/>
  <c r="U108" i="1"/>
  <c r="T108" i="1"/>
  <c r="AY108" i="1"/>
  <c r="L108" i="1"/>
  <c r="F108" i="1"/>
  <c r="E108" i="1"/>
  <c r="AZ108" i="1" s="1"/>
  <c r="BS107" i="1"/>
  <c r="BR107" i="1"/>
  <c r="BP107" i="1"/>
  <c r="BO107" i="1"/>
  <c r="BN107" i="1"/>
  <c r="BQ107" i="1" s="1"/>
  <c r="BA107" i="1" s="1"/>
  <c r="BM107" i="1"/>
  <c r="BL107" i="1"/>
  <c r="AX107" i="1"/>
  <c r="A107" i="1" s="1"/>
  <c r="U107" i="1"/>
  <c r="T107" i="1"/>
  <c r="AY107" i="1"/>
  <c r="L107" i="1"/>
  <c r="F107" i="1"/>
  <c r="E107" i="1"/>
  <c r="AZ107" i="1" s="1"/>
  <c r="BD107" i="1" s="1"/>
  <c r="BG107" i="1" s="1"/>
  <c r="BS106" i="1"/>
  <c r="BR106" i="1"/>
  <c r="BP106" i="1"/>
  <c r="BO106" i="1"/>
  <c r="BN106" i="1"/>
  <c r="BQ106" i="1" s="1"/>
  <c r="BA106" i="1" s="1"/>
  <c r="BL106" i="1"/>
  <c r="BG106" i="1"/>
  <c r="AX106" i="1"/>
  <c r="N106" i="1" s="1"/>
  <c r="U106" i="1"/>
  <c r="T106" i="1"/>
  <c r="L106" i="1"/>
  <c r="F106" i="1"/>
  <c r="E106" i="1"/>
  <c r="AZ106" i="1" s="1"/>
  <c r="A106" i="1"/>
  <c r="BS105" i="1"/>
  <c r="BR105" i="1"/>
  <c r="BT105" i="1" s="1"/>
  <c r="BB105" i="1" s="1"/>
  <c r="BD105" i="1" s="1"/>
  <c r="BP105" i="1"/>
  <c r="BO105" i="1"/>
  <c r="BN105" i="1"/>
  <c r="BQ105" i="1" s="1"/>
  <c r="BA105" i="1" s="1"/>
  <c r="BM105" i="1"/>
  <c r="BG105" i="1"/>
  <c r="BH105" i="1" s="1"/>
  <c r="BI105" i="1" s="1"/>
  <c r="BL105" i="1" s="1"/>
  <c r="AX105" i="1"/>
  <c r="N105" i="1" s="1"/>
  <c r="U105" i="1"/>
  <c r="T105" i="1"/>
  <c r="AY105" i="1"/>
  <c r="L105" i="1"/>
  <c r="F105" i="1"/>
  <c r="E105" i="1"/>
  <c r="AZ105" i="1" s="1"/>
  <c r="BS104" i="1"/>
  <c r="BR104" i="1"/>
  <c r="BP104" i="1"/>
  <c r="BO104" i="1"/>
  <c r="BN104" i="1"/>
  <c r="BM104" i="1"/>
  <c r="BH104" i="1"/>
  <c r="BI104" i="1" s="1"/>
  <c r="BL104" i="1" s="1"/>
  <c r="BG104" i="1"/>
  <c r="BF104" i="1"/>
  <c r="AX104" i="1"/>
  <c r="N104" i="1" s="1"/>
  <c r="U104" i="1"/>
  <c r="T104" i="1"/>
  <c r="AY104" i="1"/>
  <c r="L104" i="1"/>
  <c r="F104" i="1"/>
  <c r="E104" i="1"/>
  <c r="BS103" i="1"/>
  <c r="BT103" i="1" s="1"/>
  <c r="BB103" i="1" s="1"/>
  <c r="BR103" i="1"/>
  <c r="BP103" i="1"/>
  <c r="BO103" i="1"/>
  <c r="BN103" i="1"/>
  <c r="BM103" i="1"/>
  <c r="BL103" i="1"/>
  <c r="AX103" i="1"/>
  <c r="A103" i="1" s="1"/>
  <c r="U103" i="1"/>
  <c r="T103" i="1"/>
  <c r="AY103" i="1"/>
  <c r="L103" i="1"/>
  <c r="F103" i="1"/>
  <c r="E103" i="1"/>
  <c r="BS102" i="1"/>
  <c r="BR102" i="1"/>
  <c r="BP102" i="1"/>
  <c r="BO102" i="1"/>
  <c r="BN102" i="1"/>
  <c r="AX102" i="1"/>
  <c r="N102" i="1" s="1"/>
  <c r="U102" i="1"/>
  <c r="T102" i="1"/>
  <c r="AY102" i="1"/>
  <c r="BD102" i="1" s="1"/>
  <c r="BG102" i="1" s="1"/>
  <c r="L102" i="1"/>
  <c r="F102" i="1"/>
  <c r="BJ102" i="1" s="1"/>
  <c r="BM102" i="1" s="1"/>
  <c r="E102" i="1"/>
  <c r="AZ102" i="1" s="1"/>
  <c r="BS101" i="1"/>
  <c r="BR101" i="1"/>
  <c r="BT101" i="1" s="1"/>
  <c r="BB101" i="1" s="1"/>
  <c r="BD101" i="1" s="1"/>
  <c r="BP101" i="1"/>
  <c r="BO101" i="1"/>
  <c r="BN101" i="1"/>
  <c r="BM101" i="1"/>
  <c r="BG101" i="1"/>
  <c r="BH101" i="1" s="1"/>
  <c r="BI101" i="1" s="1"/>
  <c r="BL101" i="1" s="1"/>
  <c r="AX101" i="1"/>
  <c r="N101" i="1" s="1"/>
  <c r="U101" i="1"/>
  <c r="T101" i="1"/>
  <c r="AY101" i="1"/>
  <c r="L101" i="1"/>
  <c r="F101" i="1"/>
  <c r="E101" i="1"/>
  <c r="AZ101" i="1" s="1"/>
  <c r="A101" i="1"/>
  <c r="BS100" i="1"/>
  <c r="BR100" i="1"/>
  <c r="BP100" i="1"/>
  <c r="BO100" i="1"/>
  <c r="BN100" i="1"/>
  <c r="BM100" i="1"/>
  <c r="BH100" i="1"/>
  <c r="BI100" i="1" s="1"/>
  <c r="BL100" i="1" s="1"/>
  <c r="BG100" i="1"/>
  <c r="BF100" i="1" s="1"/>
  <c r="AX100" i="1"/>
  <c r="N100" i="1" s="1"/>
  <c r="U100" i="1"/>
  <c r="T100" i="1"/>
  <c r="AY100" i="1"/>
  <c r="L100" i="1"/>
  <c r="F100" i="1"/>
  <c r="E100" i="1"/>
  <c r="D100" i="1" s="1"/>
  <c r="BS99" i="1"/>
  <c r="BR99" i="1"/>
  <c r="BT99" i="1" s="1"/>
  <c r="BB99" i="1" s="1"/>
  <c r="BP99" i="1"/>
  <c r="BO99" i="1"/>
  <c r="BN99" i="1"/>
  <c r="BL99" i="1"/>
  <c r="BG99" i="1"/>
  <c r="BF99" i="1" s="1"/>
  <c r="AX99" i="1"/>
  <c r="A99" i="1" s="1"/>
  <c r="U99" i="1"/>
  <c r="T99" i="1"/>
  <c r="N99" i="1"/>
  <c r="AY99" i="1"/>
  <c r="L99" i="1"/>
  <c r="F99" i="1"/>
  <c r="E99" i="1"/>
  <c r="AZ99" i="1" s="1"/>
  <c r="BD99" i="1" s="1"/>
  <c r="BS98" i="1"/>
  <c r="BR98" i="1"/>
  <c r="BP98" i="1"/>
  <c r="BO98" i="1"/>
  <c r="BN98" i="1"/>
  <c r="BL98" i="1"/>
  <c r="BG98" i="1"/>
  <c r="AX98" i="1"/>
  <c r="N98" i="1" s="1"/>
  <c r="U98" i="1"/>
  <c r="T98" i="1"/>
  <c r="L98" i="1"/>
  <c r="F98" i="1"/>
  <c r="E98" i="1"/>
  <c r="AZ98" i="1" s="1"/>
  <c r="A98" i="1"/>
  <c r="BS97" i="1"/>
  <c r="BR97" i="1"/>
  <c r="BP97" i="1"/>
  <c r="BO97" i="1"/>
  <c r="BN97" i="1"/>
  <c r="BQ97" i="1" s="1"/>
  <c r="BA97" i="1" s="1"/>
  <c r="BM97" i="1"/>
  <c r="BG97" i="1"/>
  <c r="BH97" i="1" s="1"/>
  <c r="BI97" i="1" s="1"/>
  <c r="BL97" i="1" s="1"/>
  <c r="AX97" i="1"/>
  <c r="N97" i="1" s="1"/>
  <c r="U97" i="1"/>
  <c r="T97" i="1"/>
  <c r="AY97" i="1"/>
  <c r="L97" i="1"/>
  <c r="F97" i="1"/>
  <c r="E97" i="1"/>
  <c r="AZ97" i="1" s="1"/>
  <c r="BS96" i="1"/>
  <c r="BR96" i="1"/>
  <c r="BQ96" i="1"/>
  <c r="BA96" i="1" s="1"/>
  <c r="BD96" i="1" s="1"/>
  <c r="BG96" i="1" s="1"/>
  <c r="BP96" i="1"/>
  <c r="BO96" i="1"/>
  <c r="BN96" i="1"/>
  <c r="BL96" i="1"/>
  <c r="AX96" i="1"/>
  <c r="N96" i="1" s="1"/>
  <c r="U96" i="1"/>
  <c r="T96" i="1"/>
  <c r="AY96" i="1"/>
  <c r="L96" i="1"/>
  <c r="F96" i="1"/>
  <c r="E96" i="1"/>
  <c r="AZ96" i="1" s="1"/>
  <c r="BS95" i="1"/>
  <c r="BR95" i="1"/>
  <c r="BP95" i="1"/>
  <c r="BO95" i="1"/>
  <c r="BN95" i="1"/>
  <c r="BQ95" i="1" s="1"/>
  <c r="BA95" i="1" s="1"/>
  <c r="BM95" i="1"/>
  <c r="BL95" i="1"/>
  <c r="AX95" i="1"/>
  <c r="N95" i="1" s="1"/>
  <c r="U95" i="1"/>
  <c r="T95" i="1"/>
  <c r="AY95" i="1"/>
  <c r="L95" i="1"/>
  <c r="F95" i="1"/>
  <c r="E95" i="1"/>
  <c r="A95" i="1"/>
  <c r="BS94" i="1"/>
  <c r="BR94" i="1"/>
  <c r="BT94" i="1" s="1"/>
  <c r="BB94" i="1" s="1"/>
  <c r="BP94" i="1"/>
  <c r="BO94" i="1"/>
  <c r="BN94" i="1"/>
  <c r="BM94" i="1"/>
  <c r="BG94" i="1"/>
  <c r="BH94" i="1" s="1"/>
  <c r="BI94" i="1" s="1"/>
  <c r="BL94" i="1" s="1"/>
  <c r="AX94" i="1"/>
  <c r="N94" i="1" s="1"/>
  <c r="U94" i="1"/>
  <c r="T94" i="1"/>
  <c r="AY94" i="1"/>
  <c r="BD94" i="1" s="1"/>
  <c r="L94" i="1"/>
  <c r="F94" i="1"/>
  <c r="E94" i="1"/>
  <c r="AZ94" i="1" s="1"/>
  <c r="A94" i="1"/>
  <c r="BS93" i="1"/>
  <c r="BR93" i="1"/>
  <c r="BP93" i="1"/>
  <c r="BO93" i="1"/>
  <c r="BN93" i="1"/>
  <c r="BQ93" i="1" s="1"/>
  <c r="BA93" i="1" s="1"/>
  <c r="BL93" i="1"/>
  <c r="BG93" i="1"/>
  <c r="BH93" i="1" s="1"/>
  <c r="BI93" i="1" s="1"/>
  <c r="BM93" i="1" s="1"/>
  <c r="AX93" i="1"/>
  <c r="N93" i="1" s="1"/>
  <c r="U93" i="1"/>
  <c r="T93" i="1"/>
  <c r="AY93" i="1"/>
  <c r="L93" i="1"/>
  <c r="F93" i="1"/>
  <c r="E93" i="1"/>
  <c r="AZ93" i="1" s="1"/>
  <c r="BS92" i="1"/>
  <c r="BR92" i="1"/>
  <c r="BP92" i="1"/>
  <c r="BO92" i="1"/>
  <c r="BN92" i="1"/>
  <c r="BM92" i="1"/>
  <c r="BG92" i="1"/>
  <c r="BF92" i="1" s="1"/>
  <c r="AX92" i="1"/>
  <c r="N92" i="1" s="1"/>
  <c r="U92" i="1"/>
  <c r="T92" i="1"/>
  <c r="AY92" i="1"/>
  <c r="L92" i="1"/>
  <c r="F92" i="1"/>
  <c r="E92" i="1"/>
  <c r="AZ92" i="1" s="1"/>
  <c r="BS91" i="1"/>
  <c r="BR91" i="1"/>
  <c r="BT91" i="1" s="1"/>
  <c r="BB91" i="1" s="1"/>
  <c r="BP91" i="1"/>
  <c r="BO91" i="1"/>
  <c r="BN91" i="1"/>
  <c r="BM91" i="1"/>
  <c r="BL91" i="1"/>
  <c r="BG91" i="1"/>
  <c r="BH91" i="1" s="1"/>
  <c r="BI91" i="1" s="1"/>
  <c r="AX91" i="1"/>
  <c r="N91" i="1" s="1"/>
  <c r="U91" i="1"/>
  <c r="T91" i="1"/>
  <c r="AY91" i="1"/>
  <c r="L91" i="1"/>
  <c r="F91" i="1"/>
  <c r="E91" i="1"/>
  <c r="AZ91" i="1" s="1"/>
  <c r="BD91" i="1" s="1"/>
  <c r="BS90" i="1"/>
  <c r="BR90" i="1"/>
  <c r="BP90" i="1"/>
  <c r="BO90" i="1"/>
  <c r="BN90" i="1"/>
  <c r="BM90" i="1"/>
  <c r="BG90" i="1"/>
  <c r="BH90" i="1" s="1"/>
  <c r="BI90" i="1" s="1"/>
  <c r="BL90" i="1" s="1"/>
  <c r="AX90" i="1"/>
  <c r="N90" i="1" s="1"/>
  <c r="U90" i="1"/>
  <c r="T90" i="1"/>
  <c r="L90" i="1"/>
  <c r="F90" i="1"/>
  <c r="E90" i="1"/>
  <c r="AZ90" i="1" s="1"/>
  <c r="A90" i="1"/>
  <c r="BS89" i="1"/>
  <c r="BR89" i="1"/>
  <c r="BP89" i="1"/>
  <c r="BO89" i="1"/>
  <c r="BQ89" i="1" s="1"/>
  <c r="BA89" i="1" s="1"/>
  <c r="BN89" i="1"/>
  <c r="BM89" i="1"/>
  <c r="BG89" i="1"/>
  <c r="BH89" i="1" s="1"/>
  <c r="BI89" i="1" s="1"/>
  <c r="BL89" i="1" s="1"/>
  <c r="BF89" i="1"/>
  <c r="AX89" i="1"/>
  <c r="N89" i="1" s="1"/>
  <c r="U89" i="1"/>
  <c r="T89" i="1"/>
  <c r="AY89" i="1"/>
  <c r="L89" i="1"/>
  <c r="F89" i="1"/>
  <c r="E89" i="1"/>
  <c r="AZ89" i="1" s="1"/>
  <c r="BS88" i="1"/>
  <c r="BR88" i="1"/>
  <c r="BP88" i="1"/>
  <c r="BO88" i="1"/>
  <c r="BN88" i="1"/>
  <c r="BL88" i="1"/>
  <c r="BH88" i="1"/>
  <c r="BI88" i="1" s="1"/>
  <c r="BM88" i="1" s="1"/>
  <c r="BG88" i="1"/>
  <c r="BF88" i="1" s="1"/>
  <c r="AX88" i="1"/>
  <c r="N88" i="1" s="1"/>
  <c r="U88" i="1"/>
  <c r="T88" i="1"/>
  <c r="AY88" i="1"/>
  <c r="L88" i="1"/>
  <c r="F88" i="1"/>
  <c r="E88" i="1"/>
  <c r="AZ88" i="1" s="1"/>
  <c r="BS87" i="1"/>
  <c r="BR87" i="1"/>
  <c r="BP87" i="1"/>
  <c r="BO87" i="1"/>
  <c r="BN87" i="1"/>
  <c r="BQ87" i="1" s="1"/>
  <c r="BA87" i="1" s="1"/>
  <c r="BM87" i="1"/>
  <c r="BL87" i="1"/>
  <c r="AX87" i="1"/>
  <c r="A87" i="1" s="1"/>
  <c r="U87" i="1"/>
  <c r="T87" i="1"/>
  <c r="AY87" i="1"/>
  <c r="L87" i="1"/>
  <c r="F87" i="1"/>
  <c r="E87" i="1"/>
  <c r="BS86" i="1"/>
  <c r="BR86" i="1"/>
  <c r="BP86" i="1"/>
  <c r="BO86" i="1"/>
  <c r="BN86" i="1"/>
  <c r="BM86" i="1"/>
  <c r="BG86" i="1"/>
  <c r="BH86" i="1" s="1"/>
  <c r="BI86" i="1" s="1"/>
  <c r="BL86" i="1" s="1"/>
  <c r="AX86" i="1"/>
  <c r="N86" i="1" s="1"/>
  <c r="U86" i="1"/>
  <c r="T86" i="1"/>
  <c r="AY86" i="1"/>
  <c r="BD86" i="1" s="1"/>
  <c r="L86" i="1"/>
  <c r="F86" i="1"/>
  <c r="E86" i="1"/>
  <c r="AZ86" i="1" s="1"/>
  <c r="A86" i="1"/>
  <c r="BS85" i="1"/>
  <c r="BR85" i="1"/>
  <c r="BP85" i="1"/>
  <c r="BO85" i="1"/>
  <c r="BN85" i="1"/>
  <c r="BL85" i="1"/>
  <c r="AY85" i="1"/>
  <c r="AX85" i="1"/>
  <c r="A85" i="1" s="1"/>
  <c r="U85" i="1"/>
  <c r="T85" i="1"/>
  <c r="L85" i="1"/>
  <c r="F85" i="1"/>
  <c r="E85" i="1"/>
  <c r="AZ85" i="1" s="1"/>
  <c r="BS84" i="1"/>
  <c r="BR84" i="1"/>
  <c r="BT84" i="1" s="1"/>
  <c r="BB84" i="1" s="1"/>
  <c r="BP84" i="1"/>
  <c r="BO84" i="1"/>
  <c r="BQ84" i="1" s="1"/>
  <c r="BA84" i="1" s="1"/>
  <c r="BD84" i="1" s="1"/>
  <c r="BN84" i="1"/>
  <c r="BM84" i="1"/>
  <c r="BG84" i="1"/>
  <c r="BH84" i="1" s="1"/>
  <c r="BI84" i="1" s="1"/>
  <c r="BL84" i="1" s="1"/>
  <c r="AY84" i="1"/>
  <c r="AX84" i="1"/>
  <c r="A84" i="1" s="1"/>
  <c r="U84" i="1"/>
  <c r="T84" i="1"/>
  <c r="L84" i="1"/>
  <c r="F84" i="1"/>
  <c r="E84" i="1"/>
  <c r="BS83" i="1"/>
  <c r="BR83" i="1"/>
  <c r="BP83" i="1"/>
  <c r="BO83" i="1"/>
  <c r="BN83" i="1"/>
  <c r="BQ83" i="1" s="1"/>
  <c r="BA83" i="1" s="1"/>
  <c r="BM83" i="1"/>
  <c r="BG83" i="1"/>
  <c r="BH83" i="1" s="1"/>
  <c r="BI83" i="1" s="1"/>
  <c r="BL83" i="1" s="1"/>
  <c r="AX83" i="1"/>
  <c r="A83" i="1" s="1"/>
  <c r="U83" i="1"/>
  <c r="T83" i="1"/>
  <c r="AY83" i="1"/>
  <c r="L83" i="1"/>
  <c r="F83" i="1"/>
  <c r="E83" i="1"/>
  <c r="BS82" i="1"/>
  <c r="BR82" i="1"/>
  <c r="BP82" i="1"/>
  <c r="BO82" i="1"/>
  <c r="BN82" i="1"/>
  <c r="BL82" i="1"/>
  <c r="BG82" i="1"/>
  <c r="BH82" i="1" s="1"/>
  <c r="BI82" i="1" s="1"/>
  <c r="BM82" i="1" s="1"/>
  <c r="AX82" i="1"/>
  <c r="A82" i="1" s="1"/>
  <c r="U82" i="1"/>
  <c r="T82" i="1"/>
  <c r="L82" i="1"/>
  <c r="F82" i="1"/>
  <c r="E82" i="1"/>
  <c r="AZ82" i="1" s="1"/>
  <c r="BS81" i="1"/>
  <c r="BR81" i="1"/>
  <c r="BP81" i="1"/>
  <c r="BO81" i="1"/>
  <c r="BN81" i="1"/>
  <c r="BM81" i="1"/>
  <c r="BG81" i="1"/>
  <c r="BH81" i="1" s="1"/>
  <c r="BI81" i="1" s="1"/>
  <c r="BL81" i="1" s="1"/>
  <c r="AZ81" i="1"/>
  <c r="AX81" i="1"/>
  <c r="N81" i="1" s="1"/>
  <c r="U81" i="1"/>
  <c r="T81" i="1"/>
  <c r="AY81" i="1"/>
  <c r="L81" i="1"/>
  <c r="F81" i="1"/>
  <c r="E81" i="1"/>
  <c r="A81" i="1"/>
  <c r="BS80" i="1"/>
  <c r="BR80" i="1"/>
  <c r="BP80" i="1"/>
  <c r="BO80" i="1"/>
  <c r="BN80" i="1"/>
  <c r="BL80" i="1"/>
  <c r="AX80" i="1"/>
  <c r="A80" i="1" s="1"/>
  <c r="U80" i="1"/>
  <c r="T80" i="1"/>
  <c r="AY80" i="1"/>
  <c r="L80" i="1"/>
  <c r="F80" i="1"/>
  <c r="E80" i="1"/>
  <c r="BS79" i="1"/>
  <c r="BR79" i="1"/>
  <c r="BT79" i="1" s="1"/>
  <c r="BB79" i="1" s="1"/>
  <c r="BP79" i="1"/>
  <c r="BO79" i="1"/>
  <c r="BN79" i="1"/>
  <c r="BL79" i="1"/>
  <c r="BG79" i="1"/>
  <c r="BH79" i="1" s="1"/>
  <c r="BI79" i="1" s="1"/>
  <c r="BM79" i="1" s="1"/>
  <c r="AX79" i="1"/>
  <c r="A79" i="1" s="1"/>
  <c r="U79" i="1"/>
  <c r="T79" i="1"/>
  <c r="AY79" i="1"/>
  <c r="L79" i="1"/>
  <c r="F79" i="1"/>
  <c r="E79" i="1"/>
  <c r="BS78" i="1"/>
  <c r="BT78" i="1" s="1"/>
  <c r="BB78" i="1" s="1"/>
  <c r="BR78" i="1"/>
  <c r="BP78" i="1"/>
  <c r="BO78" i="1"/>
  <c r="BN78" i="1"/>
  <c r="BL78" i="1"/>
  <c r="BG78" i="1"/>
  <c r="BH78" i="1" s="1"/>
  <c r="BI78" i="1" s="1"/>
  <c r="BM78" i="1" s="1"/>
  <c r="AX78" i="1"/>
  <c r="N78" i="1" s="1"/>
  <c r="U78" i="1"/>
  <c r="T78" i="1"/>
  <c r="AY78" i="1"/>
  <c r="BD78" i="1" s="1"/>
  <c r="L78" i="1"/>
  <c r="F78" i="1"/>
  <c r="E78" i="1"/>
  <c r="AZ78" i="1" s="1"/>
  <c r="BS77" i="1"/>
  <c r="BR77" i="1"/>
  <c r="BP77" i="1"/>
  <c r="BO77" i="1"/>
  <c r="BN77" i="1"/>
  <c r="BL77" i="1"/>
  <c r="AY77" i="1"/>
  <c r="AX77" i="1"/>
  <c r="A77" i="1" s="1"/>
  <c r="U77" i="1"/>
  <c r="T77" i="1"/>
  <c r="N77" i="1"/>
  <c r="L77" i="1"/>
  <c r="F77" i="1"/>
  <c r="E77" i="1"/>
  <c r="AZ77" i="1" s="1"/>
  <c r="BS76" i="1"/>
  <c r="BR76" i="1"/>
  <c r="BP76" i="1"/>
  <c r="BO76" i="1"/>
  <c r="BN76" i="1"/>
  <c r="BM76" i="1"/>
  <c r="BG76" i="1"/>
  <c r="BH76" i="1" s="1"/>
  <c r="BI76" i="1" s="1"/>
  <c r="BL76" i="1" s="1"/>
  <c r="AX76" i="1"/>
  <c r="A76" i="1" s="1"/>
  <c r="U76" i="1"/>
  <c r="T76" i="1"/>
  <c r="N76" i="1"/>
  <c r="AY76" i="1"/>
  <c r="L76" i="1"/>
  <c r="F76" i="1"/>
  <c r="E76" i="1"/>
  <c r="BS75" i="1"/>
  <c r="BR75" i="1"/>
  <c r="BP75" i="1"/>
  <c r="BO75" i="1"/>
  <c r="BN75" i="1"/>
  <c r="BQ75" i="1" s="1"/>
  <c r="BA75" i="1" s="1"/>
  <c r="BL75" i="1"/>
  <c r="BG75" i="1"/>
  <c r="BH75" i="1" s="1"/>
  <c r="BI75" i="1" s="1"/>
  <c r="BM75" i="1" s="1"/>
  <c r="AX75" i="1"/>
  <c r="A75" i="1" s="1"/>
  <c r="U75" i="1"/>
  <c r="T75" i="1"/>
  <c r="AY75" i="1"/>
  <c r="L75" i="1"/>
  <c r="F75" i="1"/>
  <c r="E75" i="1"/>
  <c r="BS74" i="1"/>
  <c r="BR74" i="1"/>
  <c r="BP74" i="1"/>
  <c r="BO74" i="1"/>
  <c r="BN74" i="1"/>
  <c r="BL74" i="1"/>
  <c r="BG74" i="1"/>
  <c r="BH74" i="1" s="1"/>
  <c r="BI74" i="1" s="1"/>
  <c r="BM74" i="1" s="1"/>
  <c r="AX74" i="1"/>
  <c r="N74" i="1" s="1"/>
  <c r="U74" i="1"/>
  <c r="T74" i="1"/>
  <c r="L74" i="1"/>
  <c r="F74" i="1"/>
  <c r="E74" i="1"/>
  <c r="AZ74" i="1" s="1"/>
  <c r="A74" i="1"/>
  <c r="BS73" i="1"/>
  <c r="BR73" i="1"/>
  <c r="BP73" i="1"/>
  <c r="BO73" i="1"/>
  <c r="BN73" i="1"/>
  <c r="BM73" i="1"/>
  <c r="AX73" i="1"/>
  <c r="N73" i="1" s="1"/>
  <c r="U73" i="1"/>
  <c r="T73" i="1"/>
  <c r="AY73" i="1"/>
  <c r="L73" i="1"/>
  <c r="F73" i="1"/>
  <c r="E73" i="1"/>
  <c r="AZ73" i="1" s="1"/>
  <c r="A73" i="1"/>
  <c r="BS72" i="1"/>
  <c r="BR72" i="1"/>
  <c r="BP72" i="1"/>
  <c r="BO72" i="1"/>
  <c r="BN72" i="1"/>
  <c r="BL72" i="1"/>
  <c r="AX72" i="1"/>
  <c r="A72" i="1" s="1"/>
  <c r="U72" i="1"/>
  <c r="T72" i="1"/>
  <c r="AY72" i="1"/>
  <c r="L72" i="1"/>
  <c r="F72" i="1"/>
  <c r="E72" i="1"/>
  <c r="BS71" i="1"/>
  <c r="BR71" i="1"/>
  <c r="BP71" i="1"/>
  <c r="BO71" i="1"/>
  <c r="BN71" i="1"/>
  <c r="BL71" i="1"/>
  <c r="BG71" i="1"/>
  <c r="BH71" i="1" s="1"/>
  <c r="BI71" i="1" s="1"/>
  <c r="BM71" i="1" s="1"/>
  <c r="AX71" i="1"/>
  <c r="A71" i="1" s="1"/>
  <c r="U71" i="1"/>
  <c r="T71" i="1"/>
  <c r="AY71" i="1"/>
  <c r="L71" i="1"/>
  <c r="F71" i="1"/>
  <c r="E71" i="1"/>
  <c r="BS70" i="1"/>
  <c r="BR70" i="1"/>
  <c r="BP70" i="1"/>
  <c r="BO70" i="1"/>
  <c r="BN70" i="1"/>
  <c r="BQ70" i="1" s="1"/>
  <c r="BA70" i="1" s="1"/>
  <c r="BL70" i="1"/>
  <c r="BG70" i="1"/>
  <c r="BH70" i="1" s="1"/>
  <c r="BI70" i="1" s="1"/>
  <c r="BM70" i="1" s="1"/>
  <c r="AX70" i="1"/>
  <c r="A70" i="1" s="1"/>
  <c r="U70" i="1"/>
  <c r="T70" i="1"/>
  <c r="AY70" i="1"/>
  <c r="BD70" i="1" s="1"/>
  <c r="L70" i="1"/>
  <c r="F70" i="1"/>
  <c r="E70" i="1"/>
  <c r="AZ70" i="1" s="1"/>
  <c r="BS69" i="1"/>
  <c r="BR69" i="1"/>
  <c r="BP69" i="1"/>
  <c r="BO69" i="1"/>
  <c r="BN69" i="1"/>
  <c r="BM69" i="1"/>
  <c r="BG69" i="1"/>
  <c r="BF69" i="1" s="1"/>
  <c r="AX69" i="1"/>
  <c r="N69" i="1" s="1"/>
  <c r="U69" i="1"/>
  <c r="T69" i="1"/>
  <c r="AY69" i="1"/>
  <c r="L69" i="1"/>
  <c r="F69" i="1"/>
  <c r="E69" i="1"/>
  <c r="AZ69" i="1" s="1"/>
  <c r="BS68" i="1"/>
  <c r="BR68" i="1"/>
  <c r="BP68" i="1"/>
  <c r="BO68" i="1"/>
  <c r="BN68" i="1"/>
  <c r="BM68" i="1"/>
  <c r="BH68" i="1"/>
  <c r="BI68" i="1" s="1"/>
  <c r="BL68" i="1" s="1"/>
  <c r="BG68" i="1"/>
  <c r="BF68" i="1" s="1"/>
  <c r="AX68" i="1"/>
  <c r="A68" i="1" s="1"/>
  <c r="U68" i="1"/>
  <c r="T68" i="1"/>
  <c r="N68" i="1"/>
  <c r="AY68" i="1"/>
  <c r="L68" i="1"/>
  <c r="F68" i="1"/>
  <c r="E68" i="1"/>
  <c r="AZ68" i="1" s="1"/>
  <c r="BS67" i="1"/>
  <c r="BR67" i="1"/>
  <c r="BP67" i="1"/>
  <c r="BO67" i="1"/>
  <c r="BN67" i="1"/>
  <c r="BM67" i="1"/>
  <c r="BL67" i="1"/>
  <c r="AX67" i="1"/>
  <c r="A67" i="1" s="1"/>
  <c r="U67" i="1"/>
  <c r="T67" i="1"/>
  <c r="AY67" i="1"/>
  <c r="L67" i="1"/>
  <c r="F67" i="1"/>
  <c r="E67" i="1"/>
  <c r="AZ67" i="1" s="1"/>
  <c r="BD67" i="1" s="1"/>
  <c r="BG67" i="1" s="1"/>
  <c r="BF67" i="1" s="1"/>
  <c r="BS66" i="1"/>
  <c r="BR66" i="1"/>
  <c r="BT66" i="1" s="1"/>
  <c r="BB66" i="1" s="1"/>
  <c r="BP66" i="1"/>
  <c r="BO66" i="1"/>
  <c r="BN66" i="1"/>
  <c r="BQ66" i="1" s="1"/>
  <c r="BA66" i="1" s="1"/>
  <c r="AZ66" i="1"/>
  <c r="AX66" i="1"/>
  <c r="U66" i="1"/>
  <c r="T66" i="1"/>
  <c r="N66" i="1"/>
  <c r="L66" i="1"/>
  <c r="F66" i="1"/>
  <c r="BJ66" i="1" s="1"/>
  <c r="BM66" i="1" s="1"/>
  <c r="E66" i="1"/>
  <c r="A66" i="1"/>
  <c r="BS65" i="1"/>
  <c r="BR65" i="1"/>
  <c r="BP65" i="1"/>
  <c r="BO65" i="1"/>
  <c r="BN65" i="1"/>
  <c r="BM65" i="1"/>
  <c r="BG65" i="1"/>
  <c r="BF65" i="1" s="1"/>
  <c r="AX65" i="1"/>
  <c r="A65" i="1" s="1"/>
  <c r="U65" i="1"/>
  <c r="T65" i="1"/>
  <c r="N65" i="1"/>
  <c r="AY65" i="1"/>
  <c r="L65" i="1"/>
  <c r="F65" i="1"/>
  <c r="E65" i="1"/>
  <c r="AZ65" i="1" s="1"/>
  <c r="BS64" i="1"/>
  <c r="BR64" i="1"/>
  <c r="BT64" i="1" s="1"/>
  <c r="BB64" i="1" s="1"/>
  <c r="BP64" i="1"/>
  <c r="BO64" i="1"/>
  <c r="BN64" i="1"/>
  <c r="BL64" i="1"/>
  <c r="BG64" i="1"/>
  <c r="BF64" i="1" s="1"/>
  <c r="AX64" i="1"/>
  <c r="A64" i="1" s="1"/>
  <c r="U64" i="1"/>
  <c r="T64" i="1"/>
  <c r="AY64" i="1"/>
  <c r="L64" i="1"/>
  <c r="F64" i="1"/>
  <c r="E64" i="1"/>
  <c r="BS63" i="1"/>
  <c r="BR63" i="1"/>
  <c r="BT63" i="1" s="1"/>
  <c r="BB63" i="1" s="1"/>
  <c r="BP63" i="1"/>
  <c r="BO63" i="1"/>
  <c r="BN63" i="1"/>
  <c r="BL63" i="1"/>
  <c r="BI63" i="1"/>
  <c r="BM63" i="1" s="1"/>
  <c r="BG63" i="1"/>
  <c r="BH63" i="1" s="1"/>
  <c r="BF63" i="1"/>
  <c r="AX63" i="1"/>
  <c r="A63" i="1" s="1"/>
  <c r="U63" i="1"/>
  <c r="T63" i="1"/>
  <c r="AY63" i="1"/>
  <c r="L63" i="1"/>
  <c r="F63" i="1"/>
  <c r="E63" i="1"/>
  <c r="BS62" i="1"/>
  <c r="BR62" i="1"/>
  <c r="BP62" i="1"/>
  <c r="BO62" i="1"/>
  <c r="BN62" i="1"/>
  <c r="BL62" i="1"/>
  <c r="BG62" i="1"/>
  <c r="BF62" i="1" s="1"/>
  <c r="AX62" i="1"/>
  <c r="N62" i="1" s="1"/>
  <c r="D62" i="1" s="1"/>
  <c r="U62" i="1"/>
  <c r="T62" i="1"/>
  <c r="AY62" i="1"/>
  <c r="BD62" i="1" s="1"/>
  <c r="L62" i="1"/>
  <c r="F62" i="1"/>
  <c r="E62" i="1"/>
  <c r="AZ62" i="1" s="1"/>
  <c r="A62" i="1"/>
  <c r="BS61" i="1"/>
  <c r="BO61" i="1"/>
  <c r="BN61" i="1"/>
  <c r="BL61" i="1"/>
  <c r="BG61" i="1"/>
  <c r="BF61" i="1" s="1"/>
  <c r="AX61" i="1"/>
  <c r="U61" i="1"/>
  <c r="T61" i="1"/>
  <c r="N61" i="1"/>
  <c r="AY61" i="1"/>
  <c r="L61" i="1"/>
  <c r="F61" i="1"/>
  <c r="E61" i="1"/>
  <c r="BR61" i="1" s="1"/>
  <c r="A61" i="1"/>
  <c r="BR60" i="1"/>
  <c r="BP60" i="1"/>
  <c r="BO60" i="1"/>
  <c r="BM60" i="1"/>
  <c r="AX60" i="1"/>
  <c r="A60" i="1" s="1"/>
  <c r="U60" i="1"/>
  <c r="T60" i="1"/>
  <c r="AY60" i="1"/>
  <c r="L60" i="1"/>
  <c r="F60" i="1"/>
  <c r="E60" i="1"/>
  <c r="BN60" i="1" s="1"/>
  <c r="BS59" i="1"/>
  <c r="BO59" i="1"/>
  <c r="BN59" i="1"/>
  <c r="BL59" i="1"/>
  <c r="BG59" i="1"/>
  <c r="BH59" i="1" s="1"/>
  <c r="BI59" i="1" s="1"/>
  <c r="BM59" i="1" s="1"/>
  <c r="AX59" i="1"/>
  <c r="A59" i="1" s="1"/>
  <c r="U59" i="1"/>
  <c r="T59" i="1"/>
  <c r="AY59" i="1"/>
  <c r="L59" i="1"/>
  <c r="F59" i="1"/>
  <c r="E59" i="1"/>
  <c r="BS58" i="1"/>
  <c r="BO58" i="1"/>
  <c r="BN58" i="1"/>
  <c r="BL58" i="1"/>
  <c r="BG58" i="1"/>
  <c r="BF58" i="1" s="1"/>
  <c r="AX58" i="1"/>
  <c r="N58" i="1" s="1"/>
  <c r="U58" i="1"/>
  <c r="T58" i="1"/>
  <c r="AY58" i="1"/>
  <c r="BD58" i="1" s="1"/>
  <c r="L58" i="1"/>
  <c r="F58" i="1"/>
  <c r="E58" i="1"/>
  <c r="BR58" i="1" s="1"/>
  <c r="BT58" i="1" s="1"/>
  <c r="BB58" i="1" s="1"/>
  <c r="A58" i="1"/>
  <c r="BS57" i="1"/>
  <c r="BP57" i="1"/>
  <c r="BN57" i="1"/>
  <c r="BM57" i="1"/>
  <c r="BG57" i="1"/>
  <c r="BF57" i="1" s="1"/>
  <c r="AY57" i="1"/>
  <c r="AX57" i="1"/>
  <c r="U57" i="1"/>
  <c r="T57" i="1"/>
  <c r="N57" i="1"/>
  <c r="L57" i="1"/>
  <c r="F57" i="1"/>
  <c r="E57" i="1"/>
  <c r="BR57" i="1" s="1"/>
  <c r="BT57" i="1" s="1"/>
  <c r="BB57" i="1" s="1"/>
  <c r="BD57" i="1" s="1"/>
  <c r="A57" i="1"/>
  <c r="BS56" i="1"/>
  <c r="BP56" i="1"/>
  <c r="BO56" i="1"/>
  <c r="BM56" i="1"/>
  <c r="BG56" i="1"/>
  <c r="BF56" i="1" s="1"/>
  <c r="AX56" i="1"/>
  <c r="A56" i="1" s="1"/>
  <c r="U56" i="1"/>
  <c r="T56" i="1"/>
  <c r="N56" i="1"/>
  <c r="AY56" i="1"/>
  <c r="L56" i="1"/>
  <c r="F56" i="1"/>
  <c r="E56" i="1"/>
  <c r="BN56" i="1" s="1"/>
  <c r="BS55" i="1"/>
  <c r="BO55" i="1"/>
  <c r="BN55" i="1"/>
  <c r="BM55" i="1"/>
  <c r="BL55" i="1"/>
  <c r="AX55" i="1"/>
  <c r="A55" i="1" s="1"/>
  <c r="U55" i="1"/>
  <c r="T55" i="1"/>
  <c r="AY55" i="1"/>
  <c r="L55" i="1"/>
  <c r="F55" i="1"/>
  <c r="E55" i="1"/>
  <c r="AZ55" i="1" s="1"/>
  <c r="BD55" i="1" s="1"/>
  <c r="BG55" i="1" s="1"/>
  <c r="BF55" i="1" s="1"/>
  <c r="BS54" i="1"/>
  <c r="BO54" i="1"/>
  <c r="BN54" i="1"/>
  <c r="BM54" i="1"/>
  <c r="BG54" i="1"/>
  <c r="BH54" i="1" s="1"/>
  <c r="BI54" i="1" s="1"/>
  <c r="BL54" i="1" s="1"/>
  <c r="AX54" i="1"/>
  <c r="N54" i="1" s="1"/>
  <c r="U54" i="1"/>
  <c r="T54" i="1"/>
  <c r="AY54" i="1"/>
  <c r="BD54" i="1" s="1"/>
  <c r="L54" i="1"/>
  <c r="F54" i="1"/>
  <c r="E54" i="1"/>
  <c r="AZ54" i="1" s="1"/>
  <c r="BS53" i="1"/>
  <c r="BP53" i="1"/>
  <c r="BO53" i="1"/>
  <c r="BN53" i="1"/>
  <c r="BL53" i="1"/>
  <c r="BG53" i="1"/>
  <c r="BH53" i="1" s="1"/>
  <c r="BI53" i="1" s="1"/>
  <c r="BM53" i="1" s="1"/>
  <c r="AX53" i="1"/>
  <c r="U53" i="1"/>
  <c r="T53" i="1"/>
  <c r="AY53" i="1"/>
  <c r="L53" i="1"/>
  <c r="F53" i="1"/>
  <c r="E53" i="1"/>
  <c r="AZ53" i="1" s="1"/>
  <c r="BS52" i="1"/>
  <c r="BP52" i="1"/>
  <c r="BN52" i="1"/>
  <c r="BM52" i="1"/>
  <c r="AX52" i="1"/>
  <c r="A52" i="1" s="1"/>
  <c r="U52" i="1"/>
  <c r="T52" i="1"/>
  <c r="AY52" i="1"/>
  <c r="L52" i="1"/>
  <c r="F52" i="1"/>
  <c r="E52" i="1"/>
  <c r="BR51" i="1"/>
  <c r="BP51" i="1"/>
  <c r="BN51" i="1"/>
  <c r="BL51" i="1"/>
  <c r="BH51" i="1"/>
  <c r="BI51" i="1" s="1"/>
  <c r="BM51" i="1" s="1"/>
  <c r="BG51" i="1"/>
  <c r="BF51" i="1" s="1"/>
  <c r="AX51" i="1"/>
  <c r="A51" i="1" s="1"/>
  <c r="U51" i="1"/>
  <c r="T51" i="1"/>
  <c r="AY51" i="1"/>
  <c r="L51" i="1"/>
  <c r="F51" i="1"/>
  <c r="E51" i="1"/>
  <c r="AZ51" i="1" s="1"/>
  <c r="BD51" i="1" s="1"/>
  <c r="BS50" i="1"/>
  <c r="BP50" i="1"/>
  <c r="BN50" i="1"/>
  <c r="AX50" i="1"/>
  <c r="N50" i="1" s="1"/>
  <c r="U50" i="1"/>
  <c r="T50" i="1"/>
  <c r="L50" i="1"/>
  <c r="F50" i="1"/>
  <c r="BJ50" i="1" s="1"/>
  <c r="BM50" i="1" s="1"/>
  <c r="E50" i="1"/>
  <c r="BR50" i="1" s="1"/>
  <c r="BT50" i="1" s="1"/>
  <c r="BB50" i="1" s="1"/>
  <c r="BS49" i="1"/>
  <c r="BP49" i="1"/>
  <c r="BO49" i="1"/>
  <c r="BL49" i="1"/>
  <c r="BG49" i="1"/>
  <c r="BF49" i="1" s="1"/>
  <c r="AX49" i="1"/>
  <c r="A49" i="1" s="1"/>
  <c r="U49" i="1"/>
  <c r="T49" i="1"/>
  <c r="N49" i="1"/>
  <c r="AY49" i="1"/>
  <c r="L49" i="1"/>
  <c r="F49" i="1"/>
  <c r="E49" i="1"/>
  <c r="BR49" i="1" s="1"/>
  <c r="BS48" i="1"/>
  <c r="BO48" i="1"/>
  <c r="BN48" i="1"/>
  <c r="BL48" i="1"/>
  <c r="BG48" i="1"/>
  <c r="BH48" i="1" s="1"/>
  <c r="BI48" i="1" s="1"/>
  <c r="BM48" i="1" s="1"/>
  <c r="AX48" i="1"/>
  <c r="A48" i="1" s="1"/>
  <c r="U48" i="1"/>
  <c r="T48" i="1"/>
  <c r="AY48" i="1"/>
  <c r="L48" i="1"/>
  <c r="F48" i="1"/>
  <c r="E48" i="1"/>
  <c r="BR48" i="1" s="1"/>
  <c r="BT48" i="1" s="1"/>
  <c r="BB48" i="1" s="1"/>
  <c r="BS47" i="1"/>
  <c r="BO47" i="1"/>
  <c r="BN47" i="1"/>
  <c r="BM47" i="1"/>
  <c r="BL47" i="1"/>
  <c r="AX47" i="1"/>
  <c r="A47" i="1" s="1"/>
  <c r="U47" i="1"/>
  <c r="T47" i="1"/>
  <c r="AY47" i="1"/>
  <c r="L47" i="1"/>
  <c r="F47" i="1"/>
  <c r="E47" i="1"/>
  <c r="BP47" i="1" s="1"/>
  <c r="BS46" i="1"/>
  <c r="BP46" i="1"/>
  <c r="BO46" i="1"/>
  <c r="BM46" i="1"/>
  <c r="BG46" i="1"/>
  <c r="AX46" i="1"/>
  <c r="N46" i="1" s="1"/>
  <c r="U46" i="1"/>
  <c r="T46" i="1"/>
  <c r="AY46" i="1"/>
  <c r="BD46" i="1" s="1"/>
  <c r="L46" i="1"/>
  <c r="F46" i="1"/>
  <c r="E46" i="1"/>
  <c r="AZ46" i="1" s="1"/>
  <c r="BS45" i="1"/>
  <c r="BP45" i="1"/>
  <c r="BO45" i="1"/>
  <c r="BM45" i="1"/>
  <c r="BG45" i="1"/>
  <c r="BH45" i="1" s="1"/>
  <c r="BI45" i="1" s="1"/>
  <c r="BL45" i="1" s="1"/>
  <c r="AX45" i="1"/>
  <c r="A45" i="1" s="1"/>
  <c r="U45" i="1"/>
  <c r="T45" i="1"/>
  <c r="N45" i="1"/>
  <c r="AY45" i="1"/>
  <c r="L45" i="1"/>
  <c r="F45" i="1"/>
  <c r="E45" i="1"/>
  <c r="AZ45" i="1" s="1"/>
  <c r="BR44" i="1"/>
  <c r="BO44" i="1"/>
  <c r="BN44" i="1"/>
  <c r="BM44" i="1"/>
  <c r="AX44" i="1"/>
  <c r="A44" i="1" s="1"/>
  <c r="U44" i="1"/>
  <c r="T44" i="1"/>
  <c r="AY44" i="1"/>
  <c r="L44" i="1"/>
  <c r="F44" i="1"/>
  <c r="E44" i="1"/>
  <c r="BR43" i="1"/>
  <c r="BT43" i="1" s="1"/>
  <c r="BB43" i="1" s="1"/>
  <c r="BP43" i="1"/>
  <c r="BN43" i="1"/>
  <c r="BM43" i="1"/>
  <c r="BG43" i="1"/>
  <c r="BF43" i="1" s="1"/>
  <c r="AX43" i="1"/>
  <c r="N43" i="1" s="1"/>
  <c r="U43" i="1"/>
  <c r="T43" i="1"/>
  <c r="AY43" i="1"/>
  <c r="L43" i="1"/>
  <c r="F43" i="1"/>
  <c r="E43" i="1"/>
  <c r="BS43" i="1" s="1"/>
  <c r="BR42" i="1"/>
  <c r="BP42" i="1"/>
  <c r="BO42" i="1"/>
  <c r="BL42" i="1"/>
  <c r="BG42" i="1"/>
  <c r="AX42" i="1"/>
  <c r="N42" i="1" s="1"/>
  <c r="U42" i="1"/>
  <c r="T42" i="1"/>
  <c r="L42" i="1"/>
  <c r="F42" i="1"/>
  <c r="E42" i="1"/>
  <c r="AZ42" i="1" s="1"/>
  <c r="A42" i="1"/>
  <c r="BS41" i="1"/>
  <c r="BP41" i="1"/>
  <c r="BO41" i="1"/>
  <c r="BM41" i="1"/>
  <c r="AX41" i="1"/>
  <c r="N41" i="1" s="1"/>
  <c r="U41" i="1"/>
  <c r="T41" i="1"/>
  <c r="AY41" i="1"/>
  <c r="L41" i="1"/>
  <c r="F41" i="1"/>
  <c r="E41" i="1"/>
  <c r="BN41" i="1" s="1"/>
  <c r="BS40" i="1"/>
  <c r="BO40" i="1"/>
  <c r="BN40" i="1"/>
  <c r="BM40" i="1"/>
  <c r="AX40" i="1"/>
  <c r="A40" i="1" s="1"/>
  <c r="U40" i="1"/>
  <c r="T40" i="1"/>
  <c r="AY40" i="1"/>
  <c r="L40" i="1"/>
  <c r="F40" i="1"/>
  <c r="E40" i="1"/>
  <c r="BS39" i="1"/>
  <c r="BP39" i="1"/>
  <c r="BO39" i="1"/>
  <c r="BN39" i="1"/>
  <c r="BQ39" i="1" s="1"/>
  <c r="BA39" i="1" s="1"/>
  <c r="BL39" i="1"/>
  <c r="BG39" i="1"/>
  <c r="BF39" i="1" s="1"/>
  <c r="AX39" i="1"/>
  <c r="N39" i="1" s="1"/>
  <c r="U39" i="1"/>
  <c r="T39" i="1"/>
  <c r="AY39" i="1"/>
  <c r="L39" i="1"/>
  <c r="F39" i="1"/>
  <c r="E39" i="1"/>
  <c r="AZ39" i="1" s="1"/>
  <c r="BD39" i="1" s="1"/>
  <c r="BS38" i="1"/>
  <c r="BP38" i="1"/>
  <c r="BN38" i="1"/>
  <c r="BL38" i="1"/>
  <c r="BG38" i="1"/>
  <c r="BF38" i="1" s="1"/>
  <c r="AX38" i="1"/>
  <c r="N38" i="1" s="1"/>
  <c r="U38" i="1"/>
  <c r="T38" i="1"/>
  <c r="AY38" i="1"/>
  <c r="BD38" i="1" s="1"/>
  <c r="L38" i="1"/>
  <c r="F38" i="1"/>
  <c r="E38" i="1"/>
  <c r="BO38" i="1" s="1"/>
  <c r="BS37" i="1"/>
  <c r="BP37" i="1"/>
  <c r="BO37" i="1"/>
  <c r="BL37" i="1"/>
  <c r="BG37" i="1"/>
  <c r="BF37" i="1" s="1"/>
  <c r="AX37" i="1"/>
  <c r="A37" i="1" s="1"/>
  <c r="U37" i="1"/>
  <c r="T37" i="1"/>
  <c r="AY37" i="1"/>
  <c r="L37" i="1"/>
  <c r="F37" i="1"/>
  <c r="E37" i="1"/>
  <c r="AZ37" i="1" s="1"/>
  <c r="BS36" i="1"/>
  <c r="BP36" i="1"/>
  <c r="BO36" i="1"/>
  <c r="BM36" i="1"/>
  <c r="AX36" i="1"/>
  <c r="U36" i="1"/>
  <c r="T36" i="1"/>
  <c r="AY36" i="1"/>
  <c r="L36" i="1"/>
  <c r="F36" i="1"/>
  <c r="E36" i="1"/>
  <c r="AZ36" i="1" s="1"/>
  <c r="BR35" i="1"/>
  <c r="BP35" i="1"/>
  <c r="BO35" i="1"/>
  <c r="BN35" i="1"/>
  <c r="BL35" i="1"/>
  <c r="BG35" i="1"/>
  <c r="BH35" i="1" s="1"/>
  <c r="BI35" i="1" s="1"/>
  <c r="BM35" i="1" s="1"/>
  <c r="AX35" i="1"/>
  <c r="N35" i="1" s="1"/>
  <c r="U35" i="1"/>
  <c r="T35" i="1"/>
  <c r="AY35" i="1"/>
  <c r="L35" i="1"/>
  <c r="F35" i="1"/>
  <c r="E35" i="1"/>
  <c r="BS35" i="1" s="1"/>
  <c r="BS34" i="1"/>
  <c r="BR34" i="1"/>
  <c r="BT34" i="1" s="1"/>
  <c r="BB34" i="1" s="1"/>
  <c r="BP34" i="1"/>
  <c r="BO34" i="1"/>
  <c r="BL34" i="1"/>
  <c r="BG34" i="1"/>
  <c r="BH34" i="1" s="1"/>
  <c r="BI34" i="1" s="1"/>
  <c r="BM34" i="1" s="1"/>
  <c r="BF34" i="1"/>
  <c r="AX34" i="1"/>
  <c r="N34" i="1" s="1"/>
  <c r="U34" i="1"/>
  <c r="T34" i="1"/>
  <c r="L34" i="1"/>
  <c r="F34" i="1"/>
  <c r="E34" i="1"/>
  <c r="AZ34" i="1" s="1"/>
  <c r="A34" i="1"/>
  <c r="BS33" i="1"/>
  <c r="BO33" i="1"/>
  <c r="BN33" i="1"/>
  <c r="BM33" i="1"/>
  <c r="BG33" i="1"/>
  <c r="BH33" i="1" s="1"/>
  <c r="BI33" i="1" s="1"/>
  <c r="BL33" i="1" s="1"/>
  <c r="AX33" i="1"/>
  <c r="A33" i="1" s="1"/>
  <c r="U33" i="1"/>
  <c r="T33" i="1"/>
  <c r="AY33" i="1"/>
  <c r="L33" i="1"/>
  <c r="F33" i="1"/>
  <c r="E33" i="1"/>
  <c r="AZ33" i="1" s="1"/>
  <c r="BR32" i="1"/>
  <c r="BP32" i="1"/>
  <c r="BO32" i="1"/>
  <c r="BN32" i="1"/>
  <c r="BQ32" i="1" s="1"/>
  <c r="BA32" i="1" s="1"/>
  <c r="BD32" i="1" s="1"/>
  <c r="BG32" i="1" s="1"/>
  <c r="BM32" i="1"/>
  <c r="AX32" i="1"/>
  <c r="A32" i="1" s="1"/>
  <c r="U32" i="1"/>
  <c r="T32" i="1"/>
  <c r="N32" i="1"/>
  <c r="AY32" i="1"/>
  <c r="L32" i="1"/>
  <c r="F32" i="1"/>
  <c r="E32" i="1"/>
  <c r="AZ32" i="1" s="1"/>
  <c r="BS31" i="1"/>
  <c r="BP31" i="1"/>
  <c r="BO31" i="1"/>
  <c r="BM31" i="1"/>
  <c r="BG31" i="1"/>
  <c r="BH31" i="1" s="1"/>
  <c r="BI31" i="1" s="1"/>
  <c r="BL31" i="1" s="1"/>
  <c r="AY31" i="1"/>
  <c r="AX31" i="1"/>
  <c r="N31" i="1" s="1"/>
  <c r="U31" i="1"/>
  <c r="T31" i="1"/>
  <c r="L31" i="1"/>
  <c r="F31" i="1"/>
  <c r="E31" i="1"/>
  <c r="BR31" i="1" s="1"/>
  <c r="BR30" i="1"/>
  <c r="BO30" i="1"/>
  <c r="BN30" i="1"/>
  <c r="AY30" i="1"/>
  <c r="BD30" i="1" s="1"/>
  <c r="BG30" i="1" s="1"/>
  <c r="AX30" i="1"/>
  <c r="U30" i="1"/>
  <c r="T30" i="1"/>
  <c r="N30" i="1"/>
  <c r="L30" i="1"/>
  <c r="F30" i="1"/>
  <c r="BJ30" i="1" s="1"/>
  <c r="BM30" i="1" s="1"/>
  <c r="E30" i="1"/>
  <c r="AZ30" i="1" s="1"/>
  <c r="A30" i="1"/>
  <c r="BS29" i="1"/>
  <c r="BP29" i="1"/>
  <c r="BO29" i="1"/>
  <c r="BM29" i="1"/>
  <c r="AY29" i="1"/>
  <c r="AX29" i="1"/>
  <c r="N29" i="1" s="1"/>
  <c r="U29" i="1"/>
  <c r="T29" i="1"/>
  <c r="L29" i="1"/>
  <c r="F29" i="1"/>
  <c r="E29" i="1"/>
  <c r="BN29" i="1" s="1"/>
  <c r="BS28" i="1"/>
  <c r="BP28" i="1"/>
  <c r="BO28" i="1"/>
  <c r="BL28" i="1"/>
  <c r="BG28" i="1"/>
  <c r="BH28" i="1" s="1"/>
  <c r="BI28" i="1" s="1"/>
  <c r="BM28" i="1" s="1"/>
  <c r="AX28" i="1"/>
  <c r="N28" i="1" s="1"/>
  <c r="U28" i="1"/>
  <c r="T28" i="1"/>
  <c r="AY28" i="1"/>
  <c r="L28" i="1"/>
  <c r="F28" i="1"/>
  <c r="E28" i="1"/>
  <c r="A28" i="1"/>
  <c r="BS27" i="1"/>
  <c r="BP27" i="1"/>
  <c r="BO27" i="1"/>
  <c r="BM27" i="1"/>
  <c r="BL27" i="1"/>
  <c r="AX27" i="1"/>
  <c r="N27" i="1" s="1"/>
  <c r="U27" i="1"/>
  <c r="T27" i="1"/>
  <c r="AY27" i="1"/>
  <c r="L27" i="1"/>
  <c r="F27" i="1"/>
  <c r="E27" i="1"/>
  <c r="BR27" i="1" s="1"/>
  <c r="BS26" i="1"/>
  <c r="BP26" i="1"/>
  <c r="BO26" i="1"/>
  <c r="AX26" i="1"/>
  <c r="U26" i="1"/>
  <c r="T26" i="1"/>
  <c r="N26" i="1"/>
  <c r="L26" i="1"/>
  <c r="F26" i="1"/>
  <c r="BJ26" i="1" s="1"/>
  <c r="BL26" i="1" s="1"/>
  <c r="E26" i="1"/>
  <c r="BR26" i="1" s="1"/>
  <c r="BT26" i="1" s="1"/>
  <c r="BB26" i="1" s="1"/>
  <c r="A26" i="1"/>
  <c r="BS25" i="1"/>
  <c r="BP25" i="1"/>
  <c r="BO25" i="1"/>
  <c r="BM25" i="1"/>
  <c r="BG25" i="1"/>
  <c r="BH25" i="1" s="1"/>
  <c r="BI25" i="1" s="1"/>
  <c r="BL25" i="1" s="1"/>
  <c r="AX25" i="1"/>
  <c r="U25" i="1"/>
  <c r="T25" i="1"/>
  <c r="N25" i="1"/>
  <c r="AY25" i="1"/>
  <c r="L25" i="1"/>
  <c r="F25" i="1"/>
  <c r="E25" i="1"/>
  <c r="BN25" i="1" s="1"/>
  <c r="A25" i="1"/>
  <c r="BS24" i="1"/>
  <c r="BP24" i="1"/>
  <c r="BN24" i="1"/>
  <c r="BL24" i="1"/>
  <c r="AY24" i="1"/>
  <c r="AX24" i="1"/>
  <c r="N24" i="1" s="1"/>
  <c r="U24" i="1"/>
  <c r="T24" i="1"/>
  <c r="L24" i="1"/>
  <c r="F24" i="1"/>
  <c r="E24" i="1"/>
  <c r="BS23" i="1"/>
  <c r="BP23" i="1"/>
  <c r="BO23" i="1"/>
  <c r="BL23" i="1"/>
  <c r="BG23" i="1"/>
  <c r="BH23" i="1" s="1"/>
  <c r="BI23" i="1" s="1"/>
  <c r="BM23" i="1" s="1"/>
  <c r="AX23" i="1"/>
  <c r="N23" i="1" s="1"/>
  <c r="U23" i="1"/>
  <c r="T23" i="1"/>
  <c r="AY23" i="1"/>
  <c r="L23" i="1"/>
  <c r="F23" i="1"/>
  <c r="E23" i="1"/>
  <c r="AZ23" i="1" s="1"/>
  <c r="BD23" i="1" s="1"/>
  <c r="BS22" i="1"/>
  <c r="BP22" i="1"/>
  <c r="BO22" i="1"/>
  <c r="BM22" i="1"/>
  <c r="BG22" i="1"/>
  <c r="BH22" i="1" s="1"/>
  <c r="BI22" i="1" s="1"/>
  <c r="BL22" i="1" s="1"/>
  <c r="AZ22" i="1"/>
  <c r="AX22" i="1"/>
  <c r="N22" i="1" s="1"/>
  <c r="U22" i="1"/>
  <c r="T22" i="1"/>
  <c r="AY22" i="1"/>
  <c r="BD22" i="1" s="1"/>
  <c r="L22" i="1"/>
  <c r="F22" i="1"/>
  <c r="E22" i="1"/>
  <c r="BR22" i="1" s="1"/>
  <c r="BT22" i="1" s="1"/>
  <c r="BB22" i="1" s="1"/>
  <c r="A22" i="1"/>
  <c r="BS21" i="1"/>
  <c r="BO21" i="1"/>
  <c r="BN21" i="1"/>
  <c r="BM21" i="1"/>
  <c r="BG21" i="1"/>
  <c r="BH21" i="1" s="1"/>
  <c r="BI21" i="1" s="1"/>
  <c r="BL21" i="1" s="1"/>
  <c r="AX21" i="1"/>
  <c r="N21" i="1" s="1"/>
  <c r="U21" i="1"/>
  <c r="T21" i="1"/>
  <c r="AY21" i="1"/>
  <c r="L21" i="1"/>
  <c r="F21" i="1"/>
  <c r="E21" i="1"/>
  <c r="BP21" i="1" s="1"/>
  <c r="A21" i="1"/>
  <c r="BS20" i="1"/>
  <c r="BO20" i="1"/>
  <c r="BN20" i="1"/>
  <c r="BM20" i="1"/>
  <c r="BG20" i="1"/>
  <c r="BH20" i="1" s="1"/>
  <c r="BI20" i="1" s="1"/>
  <c r="BL20" i="1" s="1"/>
  <c r="AX20" i="1"/>
  <c r="N20" i="1" s="1"/>
  <c r="U20" i="1"/>
  <c r="T20" i="1"/>
  <c r="AY20" i="1"/>
  <c r="L20" i="1"/>
  <c r="F20" i="1"/>
  <c r="E20" i="1"/>
  <c r="BR19" i="1"/>
  <c r="BP19" i="1"/>
  <c r="BO19" i="1"/>
  <c r="BM19" i="1"/>
  <c r="BG19" i="1"/>
  <c r="BH19" i="1" s="1"/>
  <c r="BI19" i="1" s="1"/>
  <c r="BL19" i="1" s="1"/>
  <c r="AX19" i="1"/>
  <c r="N19" i="1" s="1"/>
  <c r="U19" i="1"/>
  <c r="T19" i="1"/>
  <c r="AY19" i="1"/>
  <c r="L19" i="1"/>
  <c r="F19" i="1"/>
  <c r="E19" i="1"/>
  <c r="AZ19" i="1" s="1"/>
  <c r="BD19" i="1" s="1"/>
  <c r="BS18" i="1"/>
  <c r="BP18" i="1"/>
  <c r="BO18" i="1"/>
  <c r="AX18" i="1"/>
  <c r="N18" i="1" s="1"/>
  <c r="U18" i="1"/>
  <c r="T18" i="1"/>
  <c r="AY18" i="1"/>
  <c r="BD18" i="1" s="1"/>
  <c r="BG18" i="1" s="1"/>
  <c r="L18" i="1"/>
  <c r="F18" i="1"/>
  <c r="BJ18" i="1" s="1"/>
  <c r="BM18" i="1" s="1"/>
  <c r="E18" i="1"/>
  <c r="BR18" i="1" s="1"/>
  <c r="BT18" i="1" s="1"/>
  <c r="BB18" i="1" s="1"/>
  <c r="BS17" i="1"/>
  <c r="BR17" i="1"/>
  <c r="BT17" i="1" s="1"/>
  <c r="BB17" i="1" s="1"/>
  <c r="BD17" i="1" s="1"/>
  <c r="BP17" i="1"/>
  <c r="BO17" i="1"/>
  <c r="BL17" i="1"/>
  <c r="BH17" i="1"/>
  <c r="BI17" i="1" s="1"/>
  <c r="BM17" i="1" s="1"/>
  <c r="BG17" i="1"/>
  <c r="BF17" i="1" s="1"/>
  <c r="AZ17" i="1"/>
  <c r="AX17" i="1"/>
  <c r="N17" i="1" s="1"/>
  <c r="U17" i="1"/>
  <c r="T17" i="1"/>
  <c r="AY17" i="1"/>
  <c r="L17" i="1"/>
  <c r="F17" i="1"/>
  <c r="E17" i="1"/>
  <c r="BN17" i="1" s="1"/>
  <c r="BQ17" i="1" s="1"/>
  <c r="BA17" i="1" s="1"/>
  <c r="BS16" i="1"/>
  <c r="BR16" i="1"/>
  <c r="BP16" i="1"/>
  <c r="BO16" i="1"/>
  <c r="BN16" i="1"/>
  <c r="BM16" i="1"/>
  <c r="AX16" i="1"/>
  <c r="A16" i="1" s="1"/>
  <c r="U16" i="1"/>
  <c r="T16" i="1"/>
  <c r="N16" i="1"/>
  <c r="AY16" i="1"/>
  <c r="L16" i="1"/>
  <c r="D16" i="1" s="1"/>
  <c r="F16" i="1"/>
  <c r="E16" i="1"/>
  <c r="AZ16" i="1" s="1"/>
  <c r="BS15" i="1"/>
  <c r="BP15" i="1"/>
  <c r="BN15" i="1"/>
  <c r="BL15" i="1"/>
  <c r="BG15" i="1"/>
  <c r="BH15" i="1" s="1"/>
  <c r="BI15" i="1" s="1"/>
  <c r="BM15" i="1" s="1"/>
  <c r="AY15" i="1"/>
  <c r="AX15" i="1"/>
  <c r="N15" i="1" s="1"/>
  <c r="U15" i="1"/>
  <c r="T15" i="1"/>
  <c r="L15" i="1"/>
  <c r="F15" i="1"/>
  <c r="E15" i="1"/>
  <c r="BR15" i="1" s="1"/>
  <c r="BT15" i="1" s="1"/>
  <c r="BB15" i="1" s="1"/>
  <c r="BS14" i="1"/>
  <c r="BO14" i="1"/>
  <c r="BN14" i="1"/>
  <c r="BM14" i="1"/>
  <c r="BG14" i="1"/>
  <c r="BH14" i="1" s="1"/>
  <c r="BI14" i="1" s="1"/>
  <c r="BL14" i="1" s="1"/>
  <c r="AZ14" i="1"/>
  <c r="AX14" i="1"/>
  <c r="N14" i="1" s="1"/>
  <c r="U14" i="1"/>
  <c r="T14" i="1"/>
  <c r="AY14" i="1"/>
  <c r="BD14" i="1" s="1"/>
  <c r="L14" i="1"/>
  <c r="F14" i="1"/>
  <c r="E14" i="1"/>
  <c r="BP14" i="1" s="1"/>
  <c r="BR13" i="1"/>
  <c r="BP13" i="1"/>
  <c r="BO13" i="1"/>
  <c r="BL13" i="1"/>
  <c r="BG13" i="1"/>
  <c r="BH13" i="1" s="1"/>
  <c r="BI13" i="1" s="1"/>
  <c r="BM13" i="1" s="1"/>
  <c r="AX13" i="1"/>
  <c r="N13" i="1" s="1"/>
  <c r="U13" i="1"/>
  <c r="T13" i="1"/>
  <c r="AY13" i="1"/>
  <c r="L13" i="1"/>
  <c r="F13" i="1"/>
  <c r="E13" i="1"/>
  <c r="BS13" i="1" s="1"/>
  <c r="BS12" i="1"/>
  <c r="BP12" i="1"/>
  <c r="BO12" i="1"/>
  <c r="BN12" i="1"/>
  <c r="BL12" i="1"/>
  <c r="BG12" i="1"/>
  <c r="BH12" i="1" s="1"/>
  <c r="BI12" i="1" s="1"/>
  <c r="BM12" i="1" s="1"/>
  <c r="BF12" i="1"/>
  <c r="AX12" i="1"/>
  <c r="N12" i="1" s="1"/>
  <c r="U12" i="1"/>
  <c r="T12" i="1"/>
  <c r="AY12" i="1"/>
  <c r="L12" i="1"/>
  <c r="F12" i="1"/>
  <c r="E12" i="1"/>
  <c r="BR12" i="1" s="1"/>
  <c r="BS11" i="1"/>
  <c r="BO11" i="1"/>
  <c r="BN11" i="1"/>
  <c r="BM11" i="1"/>
  <c r="BL11" i="1"/>
  <c r="AX11" i="1"/>
  <c r="N11" i="1" s="1"/>
  <c r="U11" i="1"/>
  <c r="T11" i="1"/>
  <c r="AY11" i="1"/>
  <c r="L11" i="1"/>
  <c r="F11" i="1"/>
  <c r="E11" i="1"/>
  <c r="AZ11" i="1" s="1"/>
  <c r="BD11" i="1" s="1"/>
  <c r="BG11" i="1" s="1"/>
  <c r="BS10" i="1"/>
  <c r="BO10" i="1"/>
  <c r="BN10" i="1"/>
  <c r="AZ10" i="1"/>
  <c r="AX10" i="1"/>
  <c r="N10" i="1" s="1"/>
  <c r="U10" i="1"/>
  <c r="T10" i="1"/>
  <c r="AY10" i="1"/>
  <c r="BD10" i="1" s="1"/>
  <c r="BG10" i="1" s="1"/>
  <c r="L10" i="1"/>
  <c r="F10" i="1"/>
  <c r="BJ10" i="1" s="1"/>
  <c r="BL10" i="1" s="1"/>
  <c r="E10" i="1"/>
  <c r="BR10" i="1" s="1"/>
  <c r="BS9" i="1"/>
  <c r="BP9" i="1"/>
  <c r="BO9" i="1"/>
  <c r="BM9" i="1"/>
  <c r="BG9" i="1"/>
  <c r="BF9" i="1" s="1"/>
  <c r="AX9" i="1"/>
  <c r="N9" i="1" s="1"/>
  <c r="U9" i="1"/>
  <c r="T9" i="1"/>
  <c r="AY9" i="1"/>
  <c r="L9" i="1"/>
  <c r="F9" i="1"/>
  <c r="E9" i="1"/>
  <c r="BR9" i="1" s="1"/>
  <c r="BT9" i="1" s="1"/>
  <c r="BB9" i="1" s="1"/>
  <c r="BD9" i="1" s="1"/>
  <c r="BS8" i="1"/>
  <c r="BP8" i="1"/>
  <c r="BN8" i="1"/>
  <c r="BM8" i="1"/>
  <c r="BG8" i="1"/>
  <c r="BH8" i="1" s="1"/>
  <c r="BI8" i="1" s="1"/>
  <c r="BL8" i="1" s="1"/>
  <c r="BF8" i="1"/>
  <c r="AX8" i="1"/>
  <c r="N8" i="1" s="1"/>
  <c r="U8" i="1"/>
  <c r="T8" i="1"/>
  <c r="AY8" i="1"/>
  <c r="L8" i="1"/>
  <c r="F8" i="1"/>
  <c r="E8" i="1"/>
  <c r="BR8" i="1" s="1"/>
  <c r="BS7" i="1"/>
  <c r="BP7" i="1"/>
  <c r="BN7" i="1"/>
  <c r="BL7" i="1"/>
  <c r="BG7" i="1"/>
  <c r="BF7" i="1" s="1"/>
  <c r="AX7" i="1"/>
  <c r="A7" i="1" s="1"/>
  <c r="U7" i="1"/>
  <c r="T7" i="1"/>
  <c r="N7" i="1"/>
  <c r="AY7" i="1"/>
  <c r="L7" i="1"/>
  <c r="F7" i="1"/>
  <c r="E7" i="1"/>
  <c r="AZ7" i="1" s="1"/>
  <c r="BD7" i="1" s="1"/>
  <c r="BS6" i="1"/>
  <c r="BP6" i="1"/>
  <c r="BN6" i="1"/>
  <c r="BM6" i="1"/>
  <c r="BG6" i="1"/>
  <c r="BH6" i="1" s="1"/>
  <c r="BI6" i="1" s="1"/>
  <c r="BL6" i="1" s="1"/>
  <c r="AX6" i="1"/>
  <c r="N6" i="1" s="1"/>
  <c r="U6" i="1"/>
  <c r="T6" i="1"/>
  <c r="AY6" i="1"/>
  <c r="BD6" i="1" s="1"/>
  <c r="L6" i="1"/>
  <c r="F6" i="1"/>
  <c r="E6" i="1"/>
  <c r="BO6" i="1" s="1"/>
  <c r="BS5" i="1"/>
  <c r="BR5" i="1"/>
  <c r="BT5" i="1" s="1"/>
  <c r="BB5" i="1" s="1"/>
  <c r="BD5" i="1" s="1"/>
  <c r="BG5" i="1" s="1"/>
  <c r="BO5" i="1"/>
  <c r="BN5" i="1"/>
  <c r="BL5" i="1"/>
  <c r="AX5" i="1"/>
  <c r="N5" i="1" s="1"/>
  <c r="U5" i="1"/>
  <c r="T5" i="1"/>
  <c r="AY5" i="1"/>
  <c r="L5" i="1"/>
  <c r="F5" i="1"/>
  <c r="E5" i="1"/>
  <c r="AZ5" i="1" s="1"/>
  <c r="BS4" i="1"/>
  <c r="BP4" i="1"/>
  <c r="BN4" i="1"/>
  <c r="BL4" i="1"/>
  <c r="BG4" i="1"/>
  <c r="BH4" i="1" s="1"/>
  <c r="BI4" i="1" s="1"/>
  <c r="BM4" i="1" s="1"/>
  <c r="AX4" i="1"/>
  <c r="N4" i="1" s="1"/>
  <c r="U4" i="1"/>
  <c r="T4" i="1"/>
  <c r="AY4" i="1"/>
  <c r="L4" i="1"/>
  <c r="F4" i="1"/>
  <c r="E4" i="1"/>
  <c r="AZ4" i="1" s="1"/>
  <c r="A4" i="1"/>
  <c r="BS3" i="1"/>
  <c r="BP3" i="1"/>
  <c r="BO3" i="1"/>
  <c r="BL3" i="1"/>
  <c r="BG3" i="1"/>
  <c r="BH3" i="1" s="1"/>
  <c r="BI3" i="1" s="1"/>
  <c r="BM3" i="1" s="1"/>
  <c r="BF3" i="1"/>
  <c r="AX3" i="1"/>
  <c r="N3" i="1" s="1"/>
  <c r="D3" i="1" s="1"/>
  <c r="U3" i="1"/>
  <c r="T3" i="1"/>
  <c r="AY3" i="1"/>
  <c r="L3" i="1"/>
  <c r="F3" i="1"/>
  <c r="E3" i="1"/>
  <c r="BN3" i="1" s="1"/>
  <c r="BS2" i="1"/>
  <c r="BP2" i="1"/>
  <c r="BN2" i="1"/>
  <c r="BL2" i="1"/>
  <c r="BG2" i="1"/>
  <c r="BH2" i="1" s="1"/>
  <c r="BI2" i="1" s="1"/>
  <c r="BM2" i="1" s="1"/>
  <c r="AX2" i="1"/>
  <c r="N2" i="1" s="1"/>
  <c r="U2" i="1"/>
  <c r="T2" i="1"/>
  <c r="M2" i="1"/>
  <c r="AY2" i="1" s="1"/>
  <c r="BD2" i="1" s="1"/>
  <c r="L2" i="1"/>
  <c r="F2" i="1"/>
  <c r="E2" i="1"/>
  <c r="BO2" i="1" s="1"/>
  <c r="L7" i="13"/>
  <c r="F7" i="13"/>
  <c r="A7" i="13"/>
  <c r="L6" i="13"/>
  <c r="F6" i="13"/>
  <c r="A6" i="13"/>
  <c r="L5" i="13"/>
  <c r="F5" i="13"/>
  <c r="A5" i="13"/>
  <c r="L4" i="13"/>
  <c r="F4" i="13"/>
  <c r="A4" i="13"/>
  <c r="L3" i="13"/>
  <c r="F3" i="13"/>
  <c r="A3" i="13"/>
  <c r="L2" i="13"/>
  <c r="F2" i="13"/>
  <c r="A2" i="13"/>
  <c r="L7" i="12"/>
  <c r="F7" i="12"/>
  <c r="A7" i="12"/>
  <c r="L6" i="12"/>
  <c r="F6" i="12"/>
  <c r="A6" i="12"/>
  <c r="L5" i="12"/>
  <c r="F5" i="12"/>
  <c r="A5" i="12"/>
  <c r="L4" i="12"/>
  <c r="F4" i="12"/>
  <c r="A4" i="12"/>
  <c r="L3" i="12"/>
  <c r="F3" i="12"/>
  <c r="A3" i="12"/>
  <c r="L2" i="12"/>
  <c r="F2" i="12"/>
  <c r="A2" i="12"/>
  <c r="L7" i="11"/>
  <c r="F7" i="11"/>
  <c r="A7" i="11"/>
  <c r="L6" i="11"/>
  <c r="F6" i="11"/>
  <c r="A6" i="11"/>
  <c r="L5" i="11"/>
  <c r="F5" i="11"/>
  <c r="A5" i="11"/>
  <c r="L4" i="11"/>
  <c r="F4" i="11"/>
  <c r="A4" i="11"/>
  <c r="L3" i="11"/>
  <c r="F3" i="11"/>
  <c r="A3" i="11"/>
  <c r="L2" i="11"/>
  <c r="F2" i="11"/>
  <c r="A2" i="11"/>
  <c r="L7" i="10"/>
  <c r="F7" i="10"/>
  <c r="A7" i="10"/>
  <c r="L6" i="10"/>
  <c r="F6" i="10"/>
  <c r="A6" i="10"/>
  <c r="L5" i="10"/>
  <c r="F5" i="10"/>
  <c r="A5" i="10"/>
  <c r="L4" i="10"/>
  <c r="F4" i="10"/>
  <c r="A4" i="10"/>
  <c r="L3" i="10"/>
  <c r="F3" i="10"/>
  <c r="A3" i="10"/>
  <c r="L2" i="10"/>
  <c r="F2" i="10"/>
  <c r="A2" i="10"/>
  <c r="L7" i="9"/>
  <c r="F7" i="9"/>
  <c r="A7" i="9"/>
  <c r="L6" i="9"/>
  <c r="F6" i="9"/>
  <c r="A6" i="9"/>
  <c r="L5" i="9"/>
  <c r="F5" i="9"/>
  <c r="A5" i="9"/>
  <c r="L4" i="9"/>
  <c r="F4" i="9"/>
  <c r="A4" i="9"/>
  <c r="L3" i="9"/>
  <c r="F3" i="9"/>
  <c r="A3" i="9"/>
  <c r="L2" i="9"/>
  <c r="F2" i="9"/>
  <c r="A2" i="9"/>
  <c r="L7" i="8"/>
  <c r="F7" i="8"/>
  <c r="A7" i="8"/>
  <c r="L6" i="8"/>
  <c r="F6" i="8"/>
  <c r="A6" i="8"/>
  <c r="L5" i="8"/>
  <c r="F5" i="8"/>
  <c r="A5" i="8"/>
  <c r="L4" i="8"/>
  <c r="F4" i="8"/>
  <c r="A4" i="8"/>
  <c r="L3" i="8"/>
  <c r="F3" i="8"/>
  <c r="A3" i="8"/>
  <c r="L2" i="8"/>
  <c r="F2" i="8"/>
  <c r="A2" i="8"/>
  <c r="BQ2" i="1" l="1"/>
  <c r="BA2" i="1" s="1"/>
  <c r="D8" i="1"/>
  <c r="A50" i="1"/>
  <c r="D69" i="1"/>
  <c r="BQ74" i="1"/>
  <c r="BA74" i="1" s="1"/>
  <c r="BQ77" i="1"/>
  <c r="BA77" i="1" s="1"/>
  <c r="BH99" i="1"/>
  <c r="BI99" i="1" s="1"/>
  <c r="BM99" i="1" s="1"/>
  <c r="BT102" i="1"/>
  <c r="BB102" i="1" s="1"/>
  <c r="D104" i="1"/>
  <c r="A105" i="1"/>
  <c r="BF111" i="1"/>
  <c r="BH115" i="1"/>
  <c r="BI115" i="1" s="1"/>
  <c r="BM115" i="1" s="1"/>
  <c r="AZ8" i="1"/>
  <c r="AZ9" i="1"/>
  <c r="AZ27" i="1"/>
  <c r="BD27" i="1" s="1"/>
  <c r="BG27" i="1" s="1"/>
  <c r="BQ35" i="1"/>
  <c r="BA35" i="1" s="1"/>
  <c r="BR41" i="1"/>
  <c r="BT41" i="1" s="1"/>
  <c r="BB41" i="1" s="1"/>
  <c r="BD41" i="1" s="1"/>
  <c r="BG41" i="1" s="1"/>
  <c r="N85" i="1"/>
  <c r="BQ98" i="1"/>
  <c r="BA98" i="1" s="1"/>
  <c r="AZ6" i="1"/>
  <c r="A12" i="1"/>
  <c r="BN34" i="1"/>
  <c r="BQ34" i="1" s="1"/>
  <c r="BA34" i="1" s="1"/>
  <c r="A43" i="1"/>
  <c r="N60" i="1"/>
  <c r="BQ100" i="1"/>
  <c r="BA100" i="1" s="1"/>
  <c r="BD100" i="1" s="1"/>
  <c r="BH7" i="1"/>
  <c r="BI7" i="1" s="1"/>
  <c r="BM7" i="1" s="1"/>
  <c r="BH9" i="1"/>
  <c r="BI9" i="1" s="1"/>
  <c r="BL9" i="1" s="1"/>
  <c r="N82" i="1"/>
  <c r="BQ111" i="1"/>
  <c r="BA111" i="1" s="1"/>
  <c r="AZ25" i="1"/>
  <c r="AZ26" i="1"/>
  <c r="BT35" i="1"/>
  <c r="BB35" i="1" s="1"/>
  <c r="N37" i="1"/>
  <c r="D37" i="1" s="1"/>
  <c r="BR47" i="1"/>
  <c r="BT47" i="1" s="1"/>
  <c r="BB47" i="1" s="1"/>
  <c r="BH64" i="1"/>
  <c r="BI64" i="1" s="1"/>
  <c r="BM64" i="1" s="1"/>
  <c r="BH69" i="1"/>
  <c r="BI69" i="1" s="1"/>
  <c r="BL69" i="1" s="1"/>
  <c r="BT72" i="1"/>
  <c r="BB72" i="1" s="1"/>
  <c r="BT73" i="1"/>
  <c r="BB73" i="1" s="1"/>
  <c r="BD73" i="1" s="1"/>
  <c r="BG73" i="1" s="1"/>
  <c r="BT74" i="1"/>
  <c r="BB74" i="1" s="1"/>
  <c r="A78" i="1"/>
  <c r="BF90" i="1"/>
  <c r="BT100" i="1"/>
  <c r="BB100" i="1" s="1"/>
  <c r="BT113" i="1"/>
  <c r="BB113" i="1" s="1"/>
  <c r="BD113" i="1" s="1"/>
  <c r="BT114" i="1"/>
  <c r="BB114" i="1" s="1"/>
  <c r="BQ7" i="1"/>
  <c r="BA7" i="1" s="1"/>
  <c r="BN9" i="1"/>
  <c r="BQ9" i="1" s="1"/>
  <c r="BA9" i="1" s="1"/>
  <c r="BN26" i="1"/>
  <c r="BQ26" i="1" s="1"/>
  <c r="BA26" i="1" s="1"/>
  <c r="BP33" i="1"/>
  <c r="BN45" i="1"/>
  <c r="BN46" i="1"/>
  <c r="BO7" i="1"/>
  <c r="AZ38" i="1"/>
  <c r="BT96" i="1"/>
  <c r="BB96" i="1" s="1"/>
  <c r="BT110" i="1"/>
  <c r="BB110" i="1" s="1"/>
  <c r="BT111" i="1"/>
  <c r="BB111" i="1" s="1"/>
  <c r="A117" i="1"/>
  <c r="BR6" i="1"/>
  <c r="BT6" i="1" s="1"/>
  <c r="BB6" i="1" s="1"/>
  <c r="BO8" i="1"/>
  <c r="BF31" i="1"/>
  <c r="BQ62" i="1"/>
  <c r="BA62" i="1" s="1"/>
  <c r="BQ65" i="1"/>
  <c r="BA65" i="1" s="1"/>
  <c r="BQ86" i="1"/>
  <c r="BA86" i="1" s="1"/>
  <c r="BF120" i="1"/>
  <c r="BP5" i="1"/>
  <c r="BR7" i="1"/>
  <c r="BT7" i="1" s="1"/>
  <c r="BB7" i="1" s="1"/>
  <c r="AZ21" i="1"/>
  <c r="BR45" i="1"/>
  <c r="BT45" i="1" s="1"/>
  <c r="BB45" i="1" s="1"/>
  <c r="BD45" i="1" s="1"/>
  <c r="BP61" i="1"/>
  <c r="BT68" i="1"/>
  <c r="BB68" i="1" s="1"/>
  <c r="BT70" i="1"/>
  <c r="BB70" i="1" s="1"/>
  <c r="BT87" i="1"/>
  <c r="BB87" i="1" s="1"/>
  <c r="BQ90" i="1"/>
  <c r="BA90" i="1" s="1"/>
  <c r="BT93" i="1"/>
  <c r="BB93" i="1" s="1"/>
  <c r="BD93" i="1" s="1"/>
  <c r="BT95" i="1"/>
  <c r="BB95" i="1" s="1"/>
  <c r="BT88" i="1"/>
  <c r="BB88" i="1" s="1"/>
  <c r="D13" i="1"/>
  <c r="BO15" i="1"/>
  <c r="BQ15" i="1" s="1"/>
  <c r="BA15" i="1" s="1"/>
  <c r="BT16" i="1"/>
  <c r="BB16" i="1" s="1"/>
  <c r="BF22" i="1"/>
  <c r="BN37" i="1"/>
  <c r="BQ37" i="1" s="1"/>
  <c r="BA37" i="1" s="1"/>
  <c r="AZ43" i="1"/>
  <c r="BD43" i="1" s="1"/>
  <c r="A46" i="1"/>
  <c r="N48" i="1"/>
  <c r="BF79" i="1"/>
  <c r="BT89" i="1"/>
  <c r="BB89" i="1" s="1"/>
  <c r="BD89" i="1" s="1"/>
  <c r="N115" i="1"/>
  <c r="BQ120" i="1"/>
  <c r="BA120" i="1" s="1"/>
  <c r="BD120" i="1" s="1"/>
  <c r="BO4" i="1"/>
  <c r="AZ12" i="1"/>
  <c r="AZ13" i="1"/>
  <c r="BT61" i="1"/>
  <c r="BB61" i="1" s="1"/>
  <c r="BD61" i="1" s="1"/>
  <c r="BT62" i="1"/>
  <c r="BB62" i="1" s="1"/>
  <c r="BQ82" i="1"/>
  <c r="BA82" i="1" s="1"/>
  <c r="BT86" i="1"/>
  <c r="BB86" i="1" s="1"/>
  <c r="D94" i="1"/>
  <c r="BQ104" i="1"/>
  <c r="BA104" i="1" s="1"/>
  <c r="BD104" i="1" s="1"/>
  <c r="BP30" i="1"/>
  <c r="A39" i="1"/>
  <c r="AZ41" i="1"/>
  <c r="N72" i="1"/>
  <c r="BF75" i="1"/>
  <c r="BT83" i="1"/>
  <c r="BB83" i="1" s="1"/>
  <c r="D95" i="1"/>
  <c r="AZ2" i="1"/>
  <c r="BF19" i="1"/>
  <c r="D66" i="1"/>
  <c r="D68" i="1"/>
  <c r="BQ79" i="1"/>
  <c r="BA79" i="1" s="1"/>
  <c r="BQ102" i="1"/>
  <c r="BA102" i="1" s="1"/>
  <c r="BQ118" i="1"/>
  <c r="BA118" i="1" s="1"/>
  <c r="BN13" i="1"/>
  <c r="BQ13" i="1" s="1"/>
  <c r="BA13" i="1" s="1"/>
  <c r="BN22" i="1"/>
  <c r="BQ22" i="1" s="1"/>
  <c r="BA22" i="1" s="1"/>
  <c r="BS30" i="1"/>
  <c r="BN42" i="1"/>
  <c r="BQ78" i="1"/>
  <c r="BA78" i="1" s="1"/>
  <c r="BT82" i="1"/>
  <c r="BB82" i="1" s="1"/>
  <c r="BT104" i="1"/>
  <c r="BB104" i="1" s="1"/>
  <c r="D110" i="1"/>
  <c r="D115" i="1"/>
  <c r="D4" i="1"/>
  <c r="D9" i="1"/>
  <c r="BF13" i="1"/>
  <c r="BF14" i="1"/>
  <c r="BT30" i="1"/>
  <c r="BB30" i="1" s="1"/>
  <c r="BR37" i="1"/>
  <c r="BT37" i="1" s="1"/>
  <c r="BB37" i="1" s="1"/>
  <c r="BD37" i="1" s="1"/>
  <c r="BR53" i="1"/>
  <c r="BT53" i="1" s="1"/>
  <c r="BB53" i="1" s="1"/>
  <c r="BD53" i="1" s="1"/>
  <c r="D58" i="1"/>
  <c r="BQ63" i="1"/>
  <c r="BA63" i="1" s="1"/>
  <c r="N70" i="1"/>
  <c r="D70" i="1" s="1"/>
  <c r="BT75" i="1"/>
  <c r="BB75" i="1" s="1"/>
  <c r="BT76" i="1"/>
  <c r="BB76" i="1" s="1"/>
  <c r="BQ80" i="1"/>
  <c r="BA80" i="1" s="1"/>
  <c r="BD80" i="1" s="1"/>
  <c r="BG80" i="1" s="1"/>
  <c r="BH80" i="1" s="1"/>
  <c r="BI80" i="1" s="1"/>
  <c r="BM80" i="1" s="1"/>
  <c r="BF83" i="1"/>
  <c r="D85" i="1"/>
  <c r="BQ91" i="1"/>
  <c r="BA91" i="1" s="1"/>
  <c r="BH92" i="1"/>
  <c r="BI92" i="1" s="1"/>
  <c r="BL92" i="1" s="1"/>
  <c r="BQ101" i="1"/>
  <c r="BA101" i="1" s="1"/>
  <c r="BQ108" i="1"/>
  <c r="BA108" i="1" s="1"/>
  <c r="BD108" i="1" s="1"/>
  <c r="AZ15" i="1"/>
  <c r="BD15" i="1" s="1"/>
  <c r="D17" i="1"/>
  <c r="BF23" i="1"/>
  <c r="BT31" i="1"/>
  <c r="BB31" i="1" s="1"/>
  <c r="D32" i="1"/>
  <c r="A38" i="1"/>
  <c r="BR38" i="1"/>
  <c r="BT38" i="1" s="1"/>
  <c r="BB38" i="1" s="1"/>
  <c r="BS42" i="1"/>
  <c r="BT42" i="1" s="1"/>
  <c r="BB42" i="1" s="1"/>
  <c r="D49" i="1"/>
  <c r="A54" i="1"/>
  <c r="BQ64" i="1"/>
  <c r="BA64" i="1" s="1"/>
  <c r="BD64" i="1" s="1"/>
  <c r="BH65" i="1"/>
  <c r="BI65" i="1" s="1"/>
  <c r="BL65" i="1" s="1"/>
  <c r="BQ67" i="1"/>
  <c r="BA67" i="1" s="1"/>
  <c r="D74" i="1"/>
  <c r="BT77" i="1"/>
  <c r="BB77" i="1" s="1"/>
  <c r="BD77" i="1" s="1"/>
  <c r="BG77" i="1" s="1"/>
  <c r="BT80" i="1"/>
  <c r="BB80" i="1" s="1"/>
  <c r="BQ81" i="1"/>
  <c r="BA81" i="1" s="1"/>
  <c r="D90" i="1"/>
  <c r="BT90" i="1"/>
  <c r="BB90" i="1" s="1"/>
  <c r="BF93" i="1"/>
  <c r="D99" i="1"/>
  <c r="BT106" i="1"/>
  <c r="BB106" i="1" s="1"/>
  <c r="BT107" i="1"/>
  <c r="BB107" i="1" s="1"/>
  <c r="BH110" i="1"/>
  <c r="BI110" i="1" s="1"/>
  <c r="BM110" i="1" s="1"/>
  <c r="D46" i="1"/>
  <c r="BQ14" i="1"/>
  <c r="BA14" i="1" s="1"/>
  <c r="BF15" i="1"/>
  <c r="BQ21" i="1"/>
  <c r="BA21" i="1" s="1"/>
  <c r="A29" i="1"/>
  <c r="D89" i="1"/>
  <c r="BQ109" i="1"/>
  <c r="BA109" i="1" s="1"/>
  <c r="BQ110" i="1"/>
  <c r="BA110" i="1" s="1"/>
  <c r="BQ29" i="1"/>
  <c r="BA29" i="1" s="1"/>
  <c r="D57" i="1"/>
  <c r="D61" i="1"/>
  <c r="BQ68" i="1"/>
  <c r="BA68" i="1" s="1"/>
  <c r="BD68" i="1" s="1"/>
  <c r="D73" i="1"/>
  <c r="A91" i="1"/>
  <c r="BQ92" i="1"/>
  <c r="BA92" i="1" s="1"/>
  <c r="BD92" i="1" s="1"/>
  <c r="BF2" i="1"/>
  <c r="D7" i="1"/>
  <c r="D12" i="1"/>
  <c r="BQ12" i="1"/>
  <c r="BA12" i="1" s="1"/>
  <c r="BD12" i="1" s="1"/>
  <c r="BR14" i="1"/>
  <c r="BT14" i="1" s="1"/>
  <c r="BB14" i="1" s="1"/>
  <c r="AZ18" i="1"/>
  <c r="D28" i="1"/>
  <c r="D35" i="1"/>
  <c r="D38" i="1"/>
  <c r="D39" i="1"/>
  <c r="BR39" i="1"/>
  <c r="BT39" i="1" s="1"/>
  <c r="BB39" i="1" s="1"/>
  <c r="AZ47" i="1"/>
  <c r="BD47" i="1" s="1"/>
  <c r="BG47" i="1" s="1"/>
  <c r="BF47" i="1" s="1"/>
  <c r="BT67" i="1"/>
  <c r="BB67" i="1" s="1"/>
  <c r="BQ69" i="1"/>
  <c r="BA69" i="1" s="1"/>
  <c r="BF71" i="1"/>
  <c r="BT81" i="1"/>
  <c r="BB81" i="1" s="1"/>
  <c r="BD81" i="1" s="1"/>
  <c r="BT92" i="1"/>
  <c r="BB92" i="1" s="1"/>
  <c r="A102" i="1"/>
  <c r="A109" i="1"/>
  <c r="AZ3" i="1"/>
  <c r="BD3" i="1" s="1"/>
  <c r="A8" i="1"/>
  <c r="D21" i="1"/>
  <c r="BT27" i="1"/>
  <c r="BB27" i="1" s="1"/>
  <c r="D34" i="1"/>
  <c r="AZ50" i="1"/>
  <c r="D78" i="1"/>
  <c r="D107" i="1"/>
  <c r="D45" i="1"/>
  <c r="BQ8" i="1"/>
  <c r="BA8" i="1" s="1"/>
  <c r="BD8" i="1" s="1"/>
  <c r="A11" i="1"/>
  <c r="BT12" i="1"/>
  <c r="BB12" i="1" s="1"/>
  <c r="A20" i="1"/>
  <c r="BQ25" i="1"/>
  <c r="BA25" i="1" s="1"/>
  <c r="BH49" i="1"/>
  <c r="BI49" i="1" s="1"/>
  <c r="BM49" i="1" s="1"/>
  <c r="BH55" i="1"/>
  <c r="D91" i="1"/>
  <c r="A93" i="1"/>
  <c r="BT109" i="1"/>
  <c r="BB109" i="1" s="1"/>
  <c r="BD109" i="1" s="1"/>
  <c r="BQ119" i="1"/>
  <c r="BA119" i="1" s="1"/>
  <c r="BT13" i="1"/>
  <c r="BB13" i="1" s="1"/>
  <c r="BD13" i="1" s="1"/>
  <c r="A15" i="1"/>
  <c r="D20" i="1"/>
  <c r="A24" i="1"/>
  <c r="D31" i="1"/>
  <c r="D41" i="1"/>
  <c r="BH56" i="1"/>
  <c r="BI56" i="1" s="1"/>
  <c r="BL56" i="1" s="1"/>
  <c r="AZ57" i="1"/>
  <c r="BF59" i="1"/>
  <c r="AZ61" i="1"/>
  <c r="BT65" i="1"/>
  <c r="BB65" i="1" s="1"/>
  <c r="BD65" i="1" s="1"/>
  <c r="A69" i="1"/>
  <c r="D77" i="1"/>
  <c r="BQ85" i="1"/>
  <c r="BA85" i="1" s="1"/>
  <c r="D93" i="1"/>
  <c r="BF94" i="1"/>
  <c r="N107" i="1"/>
  <c r="A110" i="1"/>
  <c r="BR4" i="1"/>
  <c r="BT4" i="1" s="1"/>
  <c r="BB4" i="1" s="1"/>
  <c r="D5" i="1"/>
  <c r="BT8" i="1"/>
  <c r="BB8" i="1" s="1"/>
  <c r="BQ16" i="1"/>
  <c r="BA16" i="1" s="1"/>
  <c r="BD16" i="1" s="1"/>
  <c r="BG16" i="1" s="1"/>
  <c r="BF16" i="1" s="1"/>
  <c r="A19" i="1"/>
  <c r="D24" i="1"/>
  <c r="D30" i="1"/>
  <c r="BQ33" i="1"/>
  <c r="BA33" i="1" s="1"/>
  <c r="D43" i="1"/>
  <c r="BQ45" i="1"/>
  <c r="BA45" i="1" s="1"/>
  <c r="BQ46" i="1"/>
  <c r="BA46" i="1" s="1"/>
  <c r="BQ47" i="1"/>
  <c r="BA47" i="1" s="1"/>
  <c r="AZ58" i="1"/>
  <c r="N64" i="1"/>
  <c r="D64" i="1" s="1"/>
  <c r="BT69" i="1"/>
  <c r="BB69" i="1" s="1"/>
  <c r="BD69" i="1" s="1"/>
  <c r="N80" i="1"/>
  <c r="D82" i="1"/>
  <c r="BR2" i="1"/>
  <c r="BT2" i="1" s="1"/>
  <c r="BB2" i="1" s="1"/>
  <c r="BF4" i="1"/>
  <c r="BF6" i="1"/>
  <c r="A23" i="1"/>
  <c r="AZ31" i="1"/>
  <c r="BD31" i="1" s="1"/>
  <c r="BH57" i="1"/>
  <c r="BI57" i="1" s="1"/>
  <c r="BL57" i="1" s="1"/>
  <c r="BH61" i="1"/>
  <c r="BI61" i="1" s="1"/>
  <c r="BM61" i="1" s="1"/>
  <c r="BQ71" i="1"/>
  <c r="BA71" i="1" s="1"/>
  <c r="BQ72" i="1"/>
  <c r="BA72" i="1" s="1"/>
  <c r="BD72" i="1" s="1"/>
  <c r="BG72" i="1" s="1"/>
  <c r="BQ73" i="1"/>
  <c r="BA73" i="1" s="1"/>
  <c r="D81" i="1"/>
  <c r="BT85" i="1"/>
  <c r="BB85" i="1" s="1"/>
  <c r="BD85" i="1" s="1"/>
  <c r="BG85" i="1" s="1"/>
  <c r="BQ88" i="1"/>
  <c r="BA88" i="1" s="1"/>
  <c r="BD88" i="1" s="1"/>
  <c r="AZ104" i="1"/>
  <c r="BQ115" i="1"/>
  <c r="BA115" i="1" s="1"/>
  <c r="BQ117" i="1"/>
  <c r="BA117" i="1" s="1"/>
  <c r="BQ121" i="1"/>
  <c r="BA121" i="1" s="1"/>
  <c r="D15" i="1"/>
  <c r="AZ100" i="1"/>
  <c r="BT118" i="1"/>
  <c r="BB118" i="1" s="1"/>
  <c r="BQ5" i="1"/>
  <c r="BA5" i="1" s="1"/>
  <c r="BT10" i="1"/>
  <c r="BB10" i="1" s="1"/>
  <c r="D27" i="1"/>
  <c r="BR33" i="1"/>
  <c r="BT33" i="1" s="1"/>
  <c r="BB33" i="1" s="1"/>
  <c r="BD33" i="1" s="1"/>
  <c r="BR46" i="1"/>
  <c r="BT46" i="1" s="1"/>
  <c r="BB46" i="1" s="1"/>
  <c r="BR55" i="1"/>
  <c r="BT55" i="1" s="1"/>
  <c r="BB55" i="1" s="1"/>
  <c r="BR56" i="1"/>
  <c r="BT56" i="1" s="1"/>
  <c r="BB56" i="1" s="1"/>
  <c r="BH58" i="1"/>
  <c r="BI58" i="1" s="1"/>
  <c r="BM58" i="1" s="1"/>
  <c r="BQ61" i="1"/>
  <c r="BA61" i="1" s="1"/>
  <c r="D65" i="1"/>
  <c r="BQ94" i="1"/>
  <c r="BA94" i="1" s="1"/>
  <c r="D109" i="1"/>
  <c r="N111" i="1"/>
  <c r="D111" i="1" s="1"/>
  <c r="A3" i="1"/>
  <c r="BR3" i="1"/>
  <c r="BT3" i="1" s="1"/>
  <c r="BB3" i="1" s="1"/>
  <c r="D22" i="1"/>
  <c r="D26" i="1"/>
  <c r="AZ29" i="1"/>
  <c r="BQ30" i="1"/>
  <c r="BA30" i="1" s="1"/>
  <c r="AZ35" i="1"/>
  <c r="BD35" i="1" s="1"/>
  <c r="BH38" i="1"/>
  <c r="BI38" i="1" s="1"/>
  <c r="BM38" i="1" s="1"/>
  <c r="BQ41" i="1"/>
  <c r="BA41" i="1" s="1"/>
  <c r="D50" i="1"/>
  <c r="BQ53" i="1"/>
  <c r="BA53" i="1" s="1"/>
  <c r="BS60" i="1"/>
  <c r="BT60" i="1" s="1"/>
  <c r="BB60" i="1" s="1"/>
  <c r="BH62" i="1"/>
  <c r="BI62" i="1" s="1"/>
  <c r="BM62" i="1" s="1"/>
  <c r="BT71" i="1"/>
  <c r="BB71" i="1" s="1"/>
  <c r="BQ99" i="1"/>
  <c r="BA99" i="1" s="1"/>
  <c r="BQ103" i="1"/>
  <c r="BA103" i="1" s="1"/>
  <c r="BF108" i="1"/>
  <c r="BQ3" i="1"/>
  <c r="BA3" i="1" s="1"/>
  <c r="BQ4" i="1"/>
  <c r="BA4" i="1" s="1"/>
  <c r="BD4" i="1" s="1"/>
  <c r="BQ42" i="1"/>
  <c r="BA42" i="1" s="1"/>
  <c r="BQ76" i="1"/>
  <c r="BA76" i="1" s="1"/>
  <c r="BD76" i="1" s="1"/>
  <c r="N84" i="1"/>
  <c r="D84" i="1" s="1"/>
  <c r="BT97" i="1"/>
  <c r="BB97" i="1" s="1"/>
  <c r="BD97" i="1" s="1"/>
  <c r="BT98" i="1"/>
  <c r="BB98" i="1" s="1"/>
  <c r="BT116" i="1"/>
  <c r="BB116" i="1" s="1"/>
  <c r="BH10" i="1"/>
  <c r="BI10" i="1" s="1"/>
  <c r="BM10" i="1" s="1"/>
  <c r="BF10" i="1"/>
  <c r="BH5" i="1"/>
  <c r="BI5" i="1" s="1"/>
  <c r="BM5" i="1" s="1"/>
  <c r="BF5" i="1"/>
  <c r="BH18" i="1"/>
  <c r="BI18" i="1" s="1"/>
  <c r="BL18" i="1" s="1"/>
  <c r="BF18" i="1"/>
  <c r="BH50" i="1"/>
  <c r="BI50" i="1" s="1"/>
  <c r="BL50" i="1" s="1"/>
  <c r="BF50" i="1"/>
  <c r="BF118" i="1"/>
  <c r="BH118" i="1"/>
  <c r="BI118" i="1" s="1"/>
  <c r="BL118" i="1" s="1"/>
  <c r="BH26" i="1"/>
  <c r="BI26" i="1" s="1"/>
  <c r="BM26" i="1" s="1"/>
  <c r="BF26" i="1"/>
  <c r="BH11" i="1"/>
  <c r="BF11" i="1"/>
  <c r="BH30" i="1"/>
  <c r="BI30" i="1" s="1"/>
  <c r="BL30" i="1" s="1"/>
  <c r="BF30" i="1"/>
  <c r="BF32" i="1"/>
  <c r="BH32" i="1"/>
  <c r="BI32" i="1" s="1"/>
  <c r="BL32" i="1" s="1"/>
  <c r="BQ6" i="1"/>
  <c r="BA6" i="1" s="1"/>
  <c r="BH27" i="1"/>
  <c r="BF27" i="1"/>
  <c r="BH66" i="1"/>
  <c r="BI66" i="1" s="1"/>
  <c r="BL66" i="1" s="1"/>
  <c r="BF66" i="1"/>
  <c r="N33" i="1"/>
  <c r="D33" i="1" s="1"/>
  <c r="BH41" i="1"/>
  <c r="BI41" i="1" s="1"/>
  <c r="BL41" i="1" s="1"/>
  <c r="BF41" i="1"/>
  <c r="D80" i="1"/>
  <c r="BN36" i="1"/>
  <c r="BQ36" i="1" s="1"/>
  <c r="BA36" i="1" s="1"/>
  <c r="BD36" i="1" s="1"/>
  <c r="BG36" i="1" s="1"/>
  <c r="AZ79" i="1"/>
  <c r="BD79" i="1" s="1"/>
  <c r="D11" i="1"/>
  <c r="D19" i="1"/>
  <c r="BR21" i="1"/>
  <c r="BT21" i="1" s="1"/>
  <c r="BB21" i="1" s="1"/>
  <c r="BD21" i="1" s="1"/>
  <c r="D23" i="1"/>
  <c r="BR25" i="1"/>
  <c r="BT25" i="1" s="1"/>
  <c r="BB25" i="1" s="1"/>
  <c r="BD25" i="1" s="1"/>
  <c r="A27" i="1"/>
  <c r="BN28" i="1"/>
  <c r="BQ28" i="1" s="1"/>
  <c r="BA28" i="1" s="1"/>
  <c r="BD28" i="1" s="1"/>
  <c r="BR29" i="1"/>
  <c r="BT29" i="1" s="1"/>
  <c r="BB29" i="1" s="1"/>
  <c r="BD29" i="1" s="1"/>
  <c r="BG29" i="1" s="1"/>
  <c r="A31" i="1"/>
  <c r="BH72" i="1"/>
  <c r="BI72" i="1" s="1"/>
  <c r="BM72" i="1" s="1"/>
  <c r="BF72" i="1"/>
  <c r="D92" i="1"/>
  <c r="BO24" i="1"/>
  <c r="BQ24" i="1" s="1"/>
  <c r="BA24" i="1" s="1"/>
  <c r="BD24" i="1" s="1"/>
  <c r="BG24" i="1" s="1"/>
  <c r="BQ56" i="1"/>
  <c r="BA56" i="1" s="1"/>
  <c r="BD56" i="1" s="1"/>
  <c r="A2" i="1"/>
  <c r="A6" i="1"/>
  <c r="A10" i="1"/>
  <c r="A14" i="1"/>
  <c r="A18" i="1"/>
  <c r="BP20" i="1"/>
  <c r="BQ20" i="1" s="1"/>
  <c r="BA20" i="1" s="1"/>
  <c r="BD20" i="1" s="1"/>
  <c r="BH42" i="1"/>
  <c r="BI42" i="1" s="1"/>
  <c r="BM42" i="1" s="1"/>
  <c r="BF42" i="1"/>
  <c r="AZ83" i="1"/>
  <c r="BD83" i="1" s="1"/>
  <c r="BF98" i="1"/>
  <c r="BH98" i="1"/>
  <c r="BI98" i="1" s="1"/>
  <c r="BM98" i="1" s="1"/>
  <c r="BF114" i="1"/>
  <c r="BH114" i="1"/>
  <c r="BI114" i="1" s="1"/>
  <c r="BM114" i="1" s="1"/>
  <c r="BH119" i="1"/>
  <c r="BF119" i="1"/>
  <c r="D2" i="1"/>
  <c r="D6" i="1"/>
  <c r="D10" i="1"/>
  <c r="D14" i="1"/>
  <c r="D18" i="1"/>
  <c r="BR36" i="1"/>
  <c r="BT36" i="1" s="1"/>
  <c r="BB36" i="1" s="1"/>
  <c r="BH37" i="1"/>
  <c r="BI37" i="1" s="1"/>
  <c r="BM37" i="1" s="1"/>
  <c r="A41" i="1"/>
  <c r="BQ60" i="1"/>
  <c r="BA60" i="1" s="1"/>
  <c r="BD60" i="1" s="1"/>
  <c r="BG60" i="1" s="1"/>
  <c r="BH85" i="1"/>
  <c r="BI85" i="1" s="1"/>
  <c r="BM85" i="1" s="1"/>
  <c r="BF85" i="1"/>
  <c r="BN19" i="1"/>
  <c r="BQ19" i="1" s="1"/>
  <c r="BA19" i="1" s="1"/>
  <c r="BR20" i="1"/>
  <c r="BT20" i="1" s="1"/>
  <c r="BB20" i="1" s="1"/>
  <c r="BN23" i="1"/>
  <c r="BQ23" i="1" s="1"/>
  <c r="BA23" i="1" s="1"/>
  <c r="BR24" i="1"/>
  <c r="BT24" i="1" s="1"/>
  <c r="BB24" i="1" s="1"/>
  <c r="BN27" i="1"/>
  <c r="BQ27" i="1" s="1"/>
  <c r="BA27" i="1" s="1"/>
  <c r="BR28" i="1"/>
  <c r="BT28" i="1" s="1"/>
  <c r="BB28" i="1" s="1"/>
  <c r="BH46" i="1"/>
  <c r="BI46" i="1" s="1"/>
  <c r="BL46" i="1" s="1"/>
  <c r="BF46" i="1"/>
  <c r="AZ59" i="1"/>
  <c r="BD59" i="1" s="1"/>
  <c r="BR59" i="1"/>
  <c r="BT59" i="1" s="1"/>
  <c r="BB59" i="1" s="1"/>
  <c r="BP59" i="1"/>
  <c r="BQ59" i="1" s="1"/>
  <c r="BA59" i="1" s="1"/>
  <c r="AZ71" i="1"/>
  <c r="BD71" i="1" s="1"/>
  <c r="BH73" i="1"/>
  <c r="BI73" i="1" s="1"/>
  <c r="BL73" i="1" s="1"/>
  <c r="BF73" i="1"/>
  <c r="BP11" i="1"/>
  <c r="BQ11" i="1" s="1"/>
  <c r="BA11" i="1" s="1"/>
  <c r="BN31" i="1"/>
  <c r="BQ31" i="1" s="1"/>
  <c r="BA31" i="1" s="1"/>
  <c r="AZ40" i="1"/>
  <c r="BR40" i="1"/>
  <c r="BT40" i="1" s="1"/>
  <c r="BB40" i="1" s="1"/>
  <c r="BP40" i="1"/>
  <c r="BQ40" i="1" s="1"/>
  <c r="BA40" i="1" s="1"/>
  <c r="BD40" i="1" s="1"/>
  <c r="BG40" i="1" s="1"/>
  <c r="BH47" i="1"/>
  <c r="BH67" i="1"/>
  <c r="D72" i="1"/>
  <c r="D86" i="1"/>
  <c r="A5" i="1"/>
  <c r="A9" i="1"/>
  <c r="A13" i="1"/>
  <c r="A17" i="1"/>
  <c r="AZ20" i="1"/>
  <c r="BF21" i="1"/>
  <c r="AZ24" i="1"/>
  <c r="BF25" i="1"/>
  <c r="AZ28" i="1"/>
  <c r="BS32" i="1"/>
  <c r="BT32" i="1" s="1"/>
  <c r="BB32" i="1" s="1"/>
  <c r="BF33" i="1"/>
  <c r="BF35" i="1"/>
  <c r="BH43" i="1"/>
  <c r="BI43" i="1" s="1"/>
  <c r="BL43" i="1" s="1"/>
  <c r="D54" i="1"/>
  <c r="AZ87" i="1"/>
  <c r="BD87" i="1" s="1"/>
  <c r="BG87" i="1" s="1"/>
  <c r="D88" i="1"/>
  <c r="N108" i="1"/>
  <c r="D108" i="1" s="1"/>
  <c r="A108" i="1"/>
  <c r="BR11" i="1"/>
  <c r="BT11" i="1" s="1"/>
  <c r="BB11" i="1" s="1"/>
  <c r="BI96" i="1"/>
  <c r="BM96" i="1" s="1"/>
  <c r="BF96" i="1"/>
  <c r="D112" i="1"/>
  <c r="BN18" i="1"/>
  <c r="BQ18" i="1" s="1"/>
  <c r="BA18" i="1" s="1"/>
  <c r="BR23" i="1"/>
  <c r="BT23" i="1" s="1"/>
  <c r="BB23" i="1" s="1"/>
  <c r="D25" i="1"/>
  <c r="D29" i="1"/>
  <c r="A36" i="1"/>
  <c r="N36" i="1"/>
  <c r="D36" i="1" s="1"/>
  <c r="AZ63" i="1"/>
  <c r="BD63" i="1" s="1"/>
  <c r="AZ75" i="1"/>
  <c r="BD75" i="1" s="1"/>
  <c r="BH107" i="1"/>
  <c r="BF107" i="1"/>
  <c r="BS19" i="1"/>
  <c r="BT19" i="1" s="1"/>
  <c r="BB19" i="1" s="1"/>
  <c r="D42" i="1"/>
  <c r="D76" i="1"/>
  <c r="BH77" i="1"/>
  <c r="BI77" i="1" s="1"/>
  <c r="BM77" i="1" s="1"/>
  <c r="BF77" i="1"/>
  <c r="BF102" i="1"/>
  <c r="BH102" i="1"/>
  <c r="BI102" i="1" s="1"/>
  <c r="BL102" i="1" s="1"/>
  <c r="BF106" i="1"/>
  <c r="BH106" i="1"/>
  <c r="BI106" i="1" s="1"/>
  <c r="BM106" i="1" s="1"/>
  <c r="BP10" i="1"/>
  <c r="BQ10" i="1" s="1"/>
  <c r="BA10" i="1" s="1"/>
  <c r="BF20" i="1"/>
  <c r="BF28" i="1"/>
  <c r="A35" i="1"/>
  <c r="N53" i="1"/>
  <c r="D53" i="1" s="1"/>
  <c r="A53" i="1"/>
  <c r="D96" i="1"/>
  <c r="BH117" i="1"/>
  <c r="BI117" i="1" s="1"/>
  <c r="BL117" i="1" s="1"/>
  <c r="BF117" i="1"/>
  <c r="D120" i="1"/>
  <c r="BQ38" i="1"/>
  <c r="BA38" i="1" s="1"/>
  <c r="BH39" i="1"/>
  <c r="BI39" i="1" s="1"/>
  <c r="BM39" i="1" s="1"/>
  <c r="AZ44" i="1"/>
  <c r="BS44" i="1"/>
  <c r="BT44" i="1" s="1"/>
  <c r="BB44" i="1" s="1"/>
  <c r="BP44" i="1"/>
  <c r="BQ44" i="1" s="1"/>
  <c r="BA44" i="1" s="1"/>
  <c r="BD44" i="1" s="1"/>
  <c r="BG44" i="1" s="1"/>
  <c r="D48" i="1"/>
  <c r="BT49" i="1"/>
  <c r="BB49" i="1" s="1"/>
  <c r="BD49" i="1" s="1"/>
  <c r="D116" i="1"/>
  <c r="N40" i="1"/>
  <c r="D40" i="1" s="1"/>
  <c r="N44" i="1"/>
  <c r="D44" i="1" s="1"/>
  <c r="BP48" i="1"/>
  <c r="BQ48" i="1" s="1"/>
  <c r="BA48" i="1" s="1"/>
  <c r="BD48" i="1" s="1"/>
  <c r="AZ49" i="1"/>
  <c r="N52" i="1"/>
  <c r="D52" i="1" s="1"/>
  <c r="BO52" i="1"/>
  <c r="BQ52" i="1" s="1"/>
  <c r="BA52" i="1" s="1"/>
  <c r="BD52" i="1" s="1"/>
  <c r="BG52" i="1" s="1"/>
  <c r="BF70" i="1"/>
  <c r="BF74" i="1"/>
  <c r="BF78" i="1"/>
  <c r="BF82" i="1"/>
  <c r="BF86" i="1"/>
  <c r="D98" i="1"/>
  <c r="D102" i="1"/>
  <c r="D106" i="1"/>
  <c r="D114" i="1"/>
  <c r="D118" i="1"/>
  <c r="BF54" i="1"/>
  <c r="BF97" i="1"/>
  <c r="BF101" i="1"/>
  <c r="N103" i="1"/>
  <c r="D103" i="1" s="1"/>
  <c r="BF105" i="1"/>
  <c r="BF113" i="1"/>
  <c r="N119" i="1"/>
  <c r="D119" i="1" s="1"/>
  <c r="BF121" i="1"/>
  <c r="BR52" i="1"/>
  <c r="BT52" i="1" s="1"/>
  <c r="BB52" i="1" s="1"/>
  <c r="N59" i="1"/>
  <c r="D59" i="1" s="1"/>
  <c r="N63" i="1"/>
  <c r="D63" i="1" s="1"/>
  <c r="N71" i="1"/>
  <c r="D71" i="1" s="1"/>
  <c r="N75" i="1"/>
  <c r="D75" i="1" s="1"/>
  <c r="N79" i="1"/>
  <c r="D79" i="1" s="1"/>
  <c r="N83" i="1"/>
  <c r="D83" i="1" s="1"/>
  <c r="N87" i="1"/>
  <c r="D87" i="1" s="1"/>
  <c r="A97" i="1"/>
  <c r="BO43" i="1"/>
  <c r="BQ43" i="1" s="1"/>
  <c r="BA43" i="1" s="1"/>
  <c r="N47" i="1"/>
  <c r="D47" i="1" s="1"/>
  <c r="AZ48" i="1"/>
  <c r="N51" i="1"/>
  <c r="D51" i="1" s="1"/>
  <c r="BO51" i="1"/>
  <c r="BQ51" i="1" s="1"/>
  <c r="BA51" i="1" s="1"/>
  <c r="N55" i="1"/>
  <c r="D55" i="1" s="1"/>
  <c r="BP55" i="1"/>
  <c r="BQ55" i="1" s="1"/>
  <c r="BA55" i="1" s="1"/>
  <c r="AZ56" i="1"/>
  <c r="AZ60" i="1"/>
  <c r="AZ64" i="1"/>
  <c r="N67" i="1"/>
  <c r="D67" i="1" s="1"/>
  <c r="AZ72" i="1"/>
  <c r="AZ76" i="1"/>
  <c r="AZ80" i="1"/>
  <c r="BF81" i="1"/>
  <c r="AZ84" i="1"/>
  <c r="A89" i="1"/>
  <c r="D97" i="1"/>
  <c r="D101" i="1"/>
  <c r="D105" i="1"/>
  <c r="D113" i="1"/>
  <c r="D117" i="1"/>
  <c r="D121" i="1"/>
  <c r="BF45" i="1"/>
  <c r="AZ52" i="1"/>
  <c r="BF53" i="1"/>
  <c r="BF116" i="1"/>
  <c r="AZ95" i="1"/>
  <c r="BD95" i="1" s="1"/>
  <c r="BG95" i="1" s="1"/>
  <c r="A96" i="1"/>
  <c r="A100" i="1"/>
  <c r="AZ103" i="1"/>
  <c r="BD103" i="1" s="1"/>
  <c r="BG103" i="1" s="1"/>
  <c r="A104" i="1"/>
  <c r="A112" i="1"/>
  <c r="A116" i="1"/>
  <c r="A120" i="1"/>
  <c r="BF48" i="1"/>
  <c r="BO50" i="1"/>
  <c r="BQ50" i="1" s="1"/>
  <c r="BA50" i="1" s="1"/>
  <c r="BS51" i="1"/>
  <c r="BT51" i="1" s="1"/>
  <c r="BB51" i="1" s="1"/>
  <c r="BP58" i="1"/>
  <c r="BQ58" i="1" s="1"/>
  <c r="BA58" i="1" s="1"/>
  <c r="BF76" i="1"/>
  <c r="BF84" i="1"/>
  <c r="A88" i="1"/>
  <c r="A92" i="1"/>
  <c r="BP54" i="1"/>
  <c r="BQ54" i="1" s="1"/>
  <c r="BA54" i="1" s="1"/>
  <c r="BN49" i="1"/>
  <c r="BQ49" i="1" s="1"/>
  <c r="BA49" i="1" s="1"/>
  <c r="D56" i="1"/>
  <c r="D60" i="1"/>
  <c r="BR54" i="1"/>
  <c r="BT54" i="1" s="1"/>
  <c r="BB54" i="1" s="1"/>
  <c r="BO57" i="1"/>
  <c r="BQ57" i="1" s="1"/>
  <c r="BA57" i="1" s="1"/>
  <c r="BF91" i="1"/>
  <c r="BH16" i="1" l="1"/>
  <c r="BI16" i="1" s="1"/>
  <c r="BL16" i="1" s="1"/>
  <c r="BF80" i="1"/>
  <c r="BH24" i="1"/>
  <c r="BI24" i="1" s="1"/>
  <c r="BM24" i="1" s="1"/>
  <c r="BF24" i="1"/>
  <c r="BH52" i="1"/>
  <c r="BI52" i="1" s="1"/>
  <c r="BL52" i="1" s="1"/>
  <c r="BF52" i="1"/>
  <c r="BH29" i="1"/>
  <c r="BI29" i="1" s="1"/>
  <c r="BL29" i="1" s="1"/>
  <c r="BF29" i="1"/>
  <c r="BH87" i="1"/>
  <c r="BF87" i="1"/>
  <c r="BH40" i="1"/>
  <c r="BI40" i="1" s="1"/>
  <c r="BL40" i="1" s="1"/>
  <c r="BF40" i="1"/>
  <c r="BH60" i="1"/>
  <c r="BI60" i="1" s="1"/>
  <c r="BL60" i="1" s="1"/>
  <c r="BF60" i="1"/>
  <c r="BH103" i="1"/>
  <c r="BF103" i="1"/>
  <c r="BH95" i="1"/>
  <c r="BF95" i="1"/>
  <c r="BH44" i="1"/>
  <c r="BI44" i="1" s="1"/>
  <c r="BL44" i="1" s="1"/>
  <c r="BF44" i="1"/>
  <c r="BH36" i="1"/>
  <c r="BI36" i="1" s="1"/>
  <c r="BL36" i="1" s="1"/>
  <c r="BF36" i="1"/>
</calcChain>
</file>

<file path=xl/sharedStrings.xml><?xml version="1.0" encoding="utf-8"?>
<sst xmlns="http://schemas.openxmlformats.org/spreadsheetml/2006/main" count="10677" uniqueCount="1026">
  <si>
    <t>Stimuli_ID</t>
  </si>
  <si>
    <t>List</t>
  </si>
  <si>
    <t>Sent_ID</t>
  </si>
  <si>
    <t>Sentence_full</t>
  </si>
  <si>
    <t>Name</t>
  </si>
  <si>
    <t>V</t>
  </si>
  <si>
    <t>Wo</t>
  </si>
  <si>
    <t>Wohin</t>
  </si>
  <si>
    <t>Woher</t>
  </si>
  <si>
    <t>PP_N</t>
  </si>
  <si>
    <t>PP</t>
  </si>
  <si>
    <t>PRO</t>
  </si>
  <si>
    <t>Pos05</t>
  </si>
  <si>
    <t>Pos06</t>
  </si>
  <si>
    <t>Pos07</t>
  </si>
  <si>
    <t>Was</t>
  </si>
  <si>
    <t>Wen</t>
  </si>
  <si>
    <t>Pos08</t>
  </si>
  <si>
    <t>Pos09</t>
  </si>
  <si>
    <t>Item_ID</t>
  </si>
  <si>
    <t>Item</t>
  </si>
  <si>
    <t>Google_Gender</t>
  </si>
  <si>
    <t>Norming_Rating_Mean</t>
  </si>
  <si>
    <t>Norming_Rating_SD</t>
  </si>
  <si>
    <t>Norming_Rating_Median</t>
  </si>
  <si>
    <t>Norming_Item_Class</t>
  </si>
  <si>
    <t>Item_Status</t>
  </si>
  <si>
    <t>DWDSFreq</t>
  </si>
  <si>
    <t>GoogleFreq</t>
  </si>
  <si>
    <t>DET</t>
  </si>
  <si>
    <t>Item_ID_alt</t>
  </si>
  <si>
    <t>Item_alt</t>
  </si>
  <si>
    <t>Google_Gender_alt</t>
  </si>
  <si>
    <t>Norming_Rating_Mean_alt</t>
  </si>
  <si>
    <t>Norming_Rating_SD_alt</t>
  </si>
  <si>
    <t>Norming_Rating_Median_alt</t>
  </si>
  <si>
    <t>Norming_Item_Class_alt</t>
  </si>
  <si>
    <t>Item_Status_alt</t>
  </si>
  <si>
    <t>DWDSFreq_alt</t>
  </si>
  <si>
    <t>GoogleFreq_alt</t>
  </si>
  <si>
    <t>DET_alt</t>
  </si>
  <si>
    <t>Pro_Presentation</t>
  </si>
  <si>
    <t>followUp</t>
  </si>
  <si>
    <t>Quest_Presented</t>
  </si>
  <si>
    <t>Quest_Copy</t>
  </si>
  <si>
    <t>Quest_Answer</t>
  </si>
  <si>
    <t>Quest_FalseAlternative</t>
  </si>
  <si>
    <t>Quest_Up</t>
  </si>
  <si>
    <t>Quest_Down</t>
  </si>
  <si>
    <t>Jakob</t>
  </si>
  <si>
    <t>Julian</t>
  </si>
  <si>
    <t>spaziert</t>
  </si>
  <si>
    <t>möchte</t>
  </si>
  <si>
    <t>die</t>
  </si>
  <si>
    <t>volle</t>
  </si>
  <si>
    <t>Treuekarte</t>
  </si>
  <si>
    <t>einlösen</t>
  </si>
  <si>
    <t>m</t>
  </si>
  <si>
    <t>Target</t>
  </si>
  <si>
    <t>NA</t>
  </si>
  <si>
    <t>Alternative</t>
  </si>
  <si>
    <t>Georg</t>
  </si>
  <si>
    <t>Raphael</t>
  </si>
  <si>
    <t>schreit</t>
  </si>
  <si>
    <t>in der</t>
  </si>
  <si>
    <t>hat</t>
  </si>
  <si>
    <t>einen</t>
  </si>
  <si>
    <t>heißen</t>
  </si>
  <si>
    <t>Aufgussstein</t>
  </si>
  <si>
    <t>berührt</t>
  </si>
  <si>
    <t>f</t>
  </si>
  <si>
    <t>Julius</t>
  </si>
  <si>
    <t>Florian</t>
  </si>
  <si>
    <t>starrt</t>
  </si>
  <si>
    <t>lokalen</t>
  </si>
  <si>
    <t>Köstlichkeiten</t>
  </si>
  <si>
    <t>ausprobieren</t>
  </si>
  <si>
    <t>Moritz</t>
  </si>
  <si>
    <t>Finn</t>
  </si>
  <si>
    <t>fällt</t>
  </si>
  <si>
    <t>schlimmen</t>
  </si>
  <si>
    <t>Alptraum</t>
  </si>
  <si>
    <t>gehabt</t>
  </si>
  <si>
    <t>n</t>
  </si>
  <si>
    <t>einen schecklichen Alptraum</t>
  </si>
  <si>
    <t>Paul</t>
  </si>
  <si>
    <t>Hannes</t>
  </si>
  <si>
    <t>reist</t>
  </si>
  <si>
    <t>weltbekannte</t>
  </si>
  <si>
    <t>Clubkultur</t>
  </si>
  <si>
    <t>erleben</t>
  </si>
  <si>
    <t>Tobias</t>
  </si>
  <si>
    <t>Clemens</t>
  </si>
  <si>
    <t>guckt</t>
  </si>
  <si>
    <t>heutige</t>
  </si>
  <si>
    <t>Verbindung</t>
  </si>
  <si>
    <t>vergessen</t>
  </si>
  <si>
    <t>Maximilian</t>
  </si>
  <si>
    <t>Simon</t>
  </si>
  <si>
    <t>geht</t>
  </si>
  <si>
    <t>grauenvolle</t>
  </si>
  <si>
    <t>Abnehmkur</t>
  </si>
  <si>
    <t>überstanden</t>
  </si>
  <si>
    <t>Thomas</t>
  </si>
  <si>
    <t>Tim</t>
  </si>
  <si>
    <t>parkt</t>
  </si>
  <si>
    <t>auf dem</t>
  </si>
  <si>
    <t>ein</t>
  </si>
  <si>
    <t>starkes</t>
  </si>
  <si>
    <t>Zeichen</t>
  </si>
  <si>
    <t>setzen</t>
  </si>
  <si>
    <t>Johannes</t>
  </si>
  <si>
    <t>Jan</t>
  </si>
  <si>
    <t>flitzt</t>
  </si>
  <si>
    <t>muss</t>
  </si>
  <si>
    <t>den</t>
  </si>
  <si>
    <t>letzten</t>
  </si>
  <si>
    <t>Bus</t>
  </si>
  <si>
    <t>bekommen</t>
  </si>
  <si>
    <t>Hugo</t>
  </si>
  <si>
    <t>Valentin</t>
  </si>
  <si>
    <t>steigt</t>
  </si>
  <si>
    <t>das</t>
  </si>
  <si>
    <t>graue</t>
  </si>
  <si>
    <t>Hemd</t>
  </si>
  <si>
    <t>durchgeschwitzt</t>
  </si>
  <si>
    <t>steigen</t>
  </si>
  <si>
    <t>klettern</t>
  </si>
  <si>
    <t>Lukas</t>
  </si>
  <si>
    <t>Sanja</t>
  </si>
  <si>
    <t>flüchtet</t>
  </si>
  <si>
    <t>hohe</t>
  </si>
  <si>
    <t>Preise</t>
  </si>
  <si>
    <t>unterschätzt</t>
  </si>
  <si>
    <t>Peter</t>
  </si>
  <si>
    <t>Jule</t>
  </si>
  <si>
    <t>ringt</t>
  </si>
  <si>
    <t>mit</t>
  </si>
  <si>
    <t>Geschwistern</t>
  </si>
  <si>
    <t>Streit</t>
  </si>
  <si>
    <t>Felix</t>
  </si>
  <si>
    <t>Alma</t>
  </si>
  <si>
    <t>flieht</t>
  </si>
  <si>
    <t>eine</t>
  </si>
  <si>
    <t>riesige</t>
  </si>
  <si>
    <t>Spinne</t>
  </si>
  <si>
    <t>gesehen</t>
  </si>
  <si>
    <t>Matteo</t>
  </si>
  <si>
    <t>Nele</t>
  </si>
  <si>
    <t>ganze</t>
  </si>
  <si>
    <t>Jahr</t>
  </si>
  <si>
    <t>trainiert</t>
  </si>
  <si>
    <t>Oliver</t>
  </si>
  <si>
    <t>Mila</t>
  </si>
  <si>
    <t>strickt</t>
  </si>
  <si>
    <t>gute</t>
  </si>
  <si>
    <t>Freundschaft</t>
  </si>
  <si>
    <t>geschlossen</t>
  </si>
  <si>
    <t>im Krankenhaus</t>
  </si>
  <si>
    <t>Patrick</t>
  </si>
  <si>
    <t>Fenja</t>
  </si>
  <si>
    <t>jongliert</t>
  </si>
  <si>
    <t>neuen</t>
  </si>
  <si>
    <t>Job</t>
  </si>
  <si>
    <t>gefunden</t>
  </si>
  <si>
    <t>Anton</t>
  </si>
  <si>
    <t>Thea</t>
  </si>
  <si>
    <t>liegt</t>
  </si>
  <si>
    <t>missglückte</t>
  </si>
  <si>
    <t>Knie-OP</t>
  </si>
  <si>
    <t>erlitten</t>
  </si>
  <si>
    <t>Oskar</t>
  </si>
  <si>
    <t>Wiebke</t>
  </si>
  <si>
    <t>hüpft</t>
  </si>
  <si>
    <t>Nachbarskinder</t>
  </si>
  <si>
    <t>bespaßen</t>
  </si>
  <si>
    <t>Sebastian</t>
  </si>
  <si>
    <t>Lia</t>
  </si>
  <si>
    <t>erwacht</t>
  </si>
  <si>
    <t>von der</t>
  </si>
  <si>
    <t>Weinprobe</t>
  </si>
  <si>
    <t>hatte</t>
  </si>
  <si>
    <t>spaßigen</t>
  </si>
  <si>
    <t>Abend</t>
  </si>
  <si>
    <t>genossen</t>
  </si>
  <si>
    <t>Erik</t>
  </si>
  <si>
    <t>Maria</t>
  </si>
  <si>
    <t>reitet</t>
  </si>
  <si>
    <t>Probestunden</t>
  </si>
  <si>
    <t>absolviert</t>
  </si>
  <si>
    <t>Toni</t>
  </si>
  <si>
    <t>Marlene</t>
  </si>
  <si>
    <t>joggt</t>
  </si>
  <si>
    <t>winterlichen</t>
  </si>
  <si>
    <t>Bauchspeck</t>
  </si>
  <si>
    <t>loswerden</t>
  </si>
  <si>
    <t>Tomke</t>
  </si>
  <si>
    <t>Ina</t>
  </si>
  <si>
    <t>tiefe</t>
  </si>
  <si>
    <t>Loch</t>
  </si>
  <si>
    <t>übersehen</t>
  </si>
  <si>
    <t>Renée</t>
  </si>
  <si>
    <t>Luisa</t>
  </si>
  <si>
    <t>potenziellen</t>
  </si>
  <si>
    <t>Profispieler</t>
  </si>
  <si>
    <t>in den Kindergarten</t>
  </si>
  <si>
    <t>Sam</t>
  </si>
  <si>
    <t>Selina</t>
  </si>
  <si>
    <t>oberen</t>
  </si>
  <si>
    <t>Hängeschrank</t>
  </si>
  <si>
    <t>erreichen</t>
  </si>
  <si>
    <t>Bente</t>
  </si>
  <si>
    <t>Jasmin</t>
  </si>
  <si>
    <t>schwimmt</t>
  </si>
  <si>
    <t>kalte</t>
  </si>
  <si>
    <t>Wasser</t>
  </si>
  <si>
    <t>gern</t>
  </si>
  <si>
    <t>Jean</t>
  </si>
  <si>
    <t>Greta</t>
  </si>
  <si>
    <t>Einfahrt</t>
  </si>
  <si>
    <t>einzigen</t>
  </si>
  <si>
    <t>Haustürschlüssel</t>
  </si>
  <si>
    <t>verloren</t>
  </si>
  <si>
    <t>erwachen</t>
  </si>
  <si>
    <t>aufwachen</t>
  </si>
  <si>
    <t>Luca</t>
  </si>
  <si>
    <t>Lara</t>
  </si>
  <si>
    <t>landet</t>
  </si>
  <si>
    <t>schweren</t>
  </si>
  <si>
    <t>Handwerksarbeiten</t>
  </si>
  <si>
    <t>Sascha</t>
  </si>
  <si>
    <t>Emma</t>
  </si>
  <si>
    <t>posiert</t>
  </si>
  <si>
    <t>tollen</t>
  </si>
  <si>
    <t>Werbedeal</t>
  </si>
  <si>
    <t>einen guten Werbedeal</t>
  </si>
  <si>
    <t>Mika</t>
  </si>
  <si>
    <t>Alina</t>
  </si>
  <si>
    <t>springt</t>
  </si>
  <si>
    <t>schönen</t>
  </si>
  <si>
    <t>Bademeister</t>
  </si>
  <si>
    <t>beeindrucken</t>
  </si>
  <si>
    <t>Marlin</t>
  </si>
  <si>
    <t>Lea</t>
  </si>
  <si>
    <t>kehrt</t>
  </si>
  <si>
    <t>aufgetragenen</t>
  </si>
  <si>
    <t>Sozialstunden</t>
  </si>
  <si>
    <t>abarbeiten</t>
  </si>
  <si>
    <t>Jona</t>
  </si>
  <si>
    <t>Fabian</t>
  </si>
  <si>
    <t>am</t>
  </si>
  <si>
    <t>große</t>
  </si>
  <si>
    <t>Publikum</t>
  </si>
  <si>
    <t>am Flügel</t>
  </si>
  <si>
    <t>Quinn</t>
  </si>
  <si>
    <t>Benjamin</t>
  </si>
  <si>
    <t>kommt</t>
  </si>
  <si>
    <t>alljährliche</t>
  </si>
  <si>
    <t>Zusammenkunft</t>
  </si>
  <si>
    <t>Charlie</t>
  </si>
  <si>
    <t>Hans</t>
  </si>
  <si>
    <t>tanzt</t>
  </si>
  <si>
    <t>freundliche</t>
  </si>
  <si>
    <t>Tanzgruppe</t>
  </si>
  <si>
    <t>Marian</t>
  </si>
  <si>
    <t>Philipp</t>
  </si>
  <si>
    <t>jungen</t>
  </si>
  <si>
    <t>Orca</t>
  </si>
  <si>
    <t>retten</t>
  </si>
  <si>
    <t>Jamie</t>
  </si>
  <si>
    <t>Daniel</t>
  </si>
  <si>
    <t>neues</t>
  </si>
  <si>
    <t>Trainingsprogram</t>
  </si>
  <si>
    <t>angefangen</t>
  </si>
  <si>
    <t>neben dem Fernseher</t>
  </si>
  <si>
    <t>Maxime</t>
  </si>
  <si>
    <t>Michael</t>
  </si>
  <si>
    <t>tüftelt</t>
  </si>
  <si>
    <t>wichtige</t>
  </si>
  <si>
    <t>Zahlenkombination</t>
  </si>
  <si>
    <t>Romy</t>
  </si>
  <si>
    <t>Timo</t>
  </si>
  <si>
    <t>wichtigen</t>
  </si>
  <si>
    <t>Termin</t>
  </si>
  <si>
    <t>Kim</t>
  </si>
  <si>
    <t>Karl</t>
  </si>
  <si>
    <t>Boot</t>
  </si>
  <si>
    <t>einsame</t>
  </si>
  <si>
    <t>Insel</t>
  </si>
  <si>
    <t>verlassen</t>
  </si>
  <si>
    <t>Sidney</t>
  </si>
  <si>
    <t>Adrian</t>
  </si>
  <si>
    <t>stolpert</t>
  </si>
  <si>
    <t>neue</t>
  </si>
  <si>
    <t>Craftbier</t>
  </si>
  <si>
    <t>aus der Bar</t>
  </si>
  <si>
    <t>Elia</t>
  </si>
  <si>
    <t>Benno</t>
  </si>
  <si>
    <t>klettert</t>
  </si>
  <si>
    <t>sexy</t>
  </si>
  <si>
    <t>Sommerbody</t>
  </si>
  <si>
    <t>den sexy Sommerbody</t>
  </si>
  <si>
    <t>Antonia</t>
  </si>
  <si>
    <t>Linus</t>
  </si>
  <si>
    <t>rennt</t>
  </si>
  <si>
    <t>hübschen</t>
  </si>
  <si>
    <t>Postboten</t>
  </si>
  <si>
    <t>Marie</t>
  </si>
  <si>
    <t>Emil</t>
  </si>
  <si>
    <t>ertrinkendes</t>
  </si>
  <si>
    <t>Kind</t>
  </si>
  <si>
    <t>gesichtet</t>
  </si>
  <si>
    <t>Fiona</t>
  </si>
  <si>
    <t>Kilian</t>
  </si>
  <si>
    <t>beiden</t>
  </si>
  <si>
    <t>Zwillinge</t>
  </si>
  <si>
    <t>dabei</t>
  </si>
  <si>
    <t>aus der Schule</t>
  </si>
  <si>
    <t>Hanna</t>
  </si>
  <si>
    <t>Mats</t>
  </si>
  <si>
    <t>faulenzt</t>
  </si>
  <si>
    <t>harten</t>
  </si>
  <si>
    <t>Arbeitstag</t>
  </si>
  <si>
    <t>Julia</t>
  </si>
  <si>
    <t>Damian</t>
  </si>
  <si>
    <t>Bahnhof</t>
  </si>
  <si>
    <t>ist</t>
  </si>
  <si>
    <t>dem</t>
  </si>
  <si>
    <t>Nachtzug</t>
  </si>
  <si>
    <t>gefahren</t>
  </si>
  <si>
    <t>Frieda</t>
  </si>
  <si>
    <t>Marlon</t>
  </si>
  <si>
    <t>aktuelle</t>
  </si>
  <si>
    <t>Zeitung</t>
  </si>
  <si>
    <t>ausgelesen</t>
  </si>
  <si>
    <t>kommen</t>
  </si>
  <si>
    <t>gehen</t>
  </si>
  <si>
    <t>Emilia</t>
  </si>
  <si>
    <t>Noah</t>
  </si>
  <si>
    <t>teure</t>
  </si>
  <si>
    <t>Vase</t>
  </si>
  <si>
    <t>zerdeppert</t>
  </si>
  <si>
    <t>Lina</t>
  </si>
  <si>
    <t>Gabriel</t>
  </si>
  <si>
    <t>schläft</t>
  </si>
  <si>
    <t>Projekt</t>
  </si>
  <si>
    <t>beenden</t>
  </si>
  <si>
    <t>Carla</t>
  </si>
  <si>
    <t>Dylan</t>
  </si>
  <si>
    <t>eilt</t>
  </si>
  <si>
    <t>auf das</t>
  </si>
  <si>
    <t>Amt</t>
  </si>
  <si>
    <t>essenzielle</t>
  </si>
  <si>
    <t>Anlage</t>
  </si>
  <si>
    <t>Martha</t>
  </si>
  <si>
    <t>Kai</t>
  </si>
  <si>
    <t>schleicht</t>
  </si>
  <si>
    <t>schlafenden</t>
  </si>
  <si>
    <t>Nachbarn</t>
  </si>
  <si>
    <t>nicht wecken</t>
  </si>
  <si>
    <t>Lena</t>
  </si>
  <si>
    <t>Merle</t>
  </si>
  <si>
    <t>erste</t>
  </si>
  <si>
    <t>Anzahlung</t>
  </si>
  <si>
    <t>erhalten</t>
  </si>
  <si>
    <t>in die Kneipe</t>
  </si>
  <si>
    <t>Leonie</t>
  </si>
  <si>
    <t>Lotte</t>
  </si>
  <si>
    <t>wichtiges</t>
  </si>
  <si>
    <t>Warnschild</t>
  </si>
  <si>
    <t>Mia</t>
  </si>
  <si>
    <t>Yvonne</t>
  </si>
  <si>
    <t>leckeres</t>
  </si>
  <si>
    <t>Snickers</t>
  </si>
  <si>
    <t>gekauft</t>
  </si>
  <si>
    <t>Rosa</t>
  </si>
  <si>
    <t>Ida</t>
  </si>
  <si>
    <t>fliegt</t>
  </si>
  <si>
    <t>goldene</t>
  </si>
  <si>
    <t>Buch</t>
  </si>
  <si>
    <t>beschmutzt</t>
  </si>
  <si>
    <t>fliegen</t>
  </si>
  <si>
    <t>segeln</t>
  </si>
  <si>
    <t>Anna</t>
  </si>
  <si>
    <t>Josephine</t>
  </si>
  <si>
    <t>sitzt</t>
  </si>
  <si>
    <t>immergleichen</t>
  </si>
  <si>
    <t>Diskussionen</t>
  </si>
  <si>
    <t>ertragen</t>
  </si>
  <si>
    <t>Clara</t>
  </si>
  <si>
    <t>Amelie</t>
  </si>
  <si>
    <t>kriecht</t>
  </si>
  <si>
    <t>Bier</t>
  </si>
  <si>
    <t>getrunken</t>
  </si>
  <si>
    <t>Mathilda</t>
  </si>
  <si>
    <t>Carolin</t>
  </si>
  <si>
    <t>Bandprobe</t>
  </si>
  <si>
    <t>exzellentes</t>
  </si>
  <si>
    <t>Solo</t>
  </si>
  <si>
    <t>hingelegt</t>
  </si>
  <si>
    <t>Sophia</t>
  </si>
  <si>
    <t>Henriette</t>
  </si>
  <si>
    <t>wertvolle</t>
  </si>
  <si>
    <t>Arbeitszeit</t>
  </si>
  <si>
    <t>abgesessen</t>
  </si>
  <si>
    <t>Johanna</t>
  </si>
  <si>
    <t>Ella</t>
  </si>
  <si>
    <t>zeichnet</t>
  </si>
  <si>
    <t>schönes</t>
  </si>
  <si>
    <t>Model</t>
  </si>
  <si>
    <t>in der Innenstadt</t>
  </si>
  <si>
    <t>Katharina</t>
  </si>
  <si>
    <t>Elisabeth</t>
  </si>
  <si>
    <t>ehrenvollen</t>
  </si>
  <si>
    <t>Orden</t>
  </si>
  <si>
    <t>Urlaub</t>
  </si>
  <si>
    <t>gebucht</t>
  </si>
  <si>
    <t>Kellnerin</t>
  </si>
  <si>
    <t>Filler</t>
  </si>
  <si>
    <t>Die</t>
  </si>
  <si>
    <t>Kellner</t>
  </si>
  <si>
    <t>Der</t>
  </si>
  <si>
    <t>der</t>
  </si>
  <si>
    <t>kniet</t>
  </si>
  <si>
    <t>wird</t>
  </si>
  <si>
    <t>übliche</t>
  </si>
  <si>
    <t>Gebet</t>
  </si>
  <si>
    <t>halten</t>
  </si>
  <si>
    <t>Stabturnerin</t>
  </si>
  <si>
    <t>Stabturner</t>
  </si>
  <si>
    <t>edlen</t>
  </si>
  <si>
    <t>Bischof</t>
  </si>
  <si>
    <t>vermisst</t>
  </si>
  <si>
    <t>Balletttänzerin</t>
  </si>
  <si>
    <t>Balletttänzer</t>
  </si>
  <si>
    <t>renoviert</t>
  </si>
  <si>
    <t>Dachboden</t>
  </si>
  <si>
    <t>Werkzeuge</t>
  </si>
  <si>
    <t>testen</t>
  </si>
  <si>
    <t>Flugbegleiterin</t>
  </si>
  <si>
    <t>Flugbegleiter</t>
  </si>
  <si>
    <t>stätischen</t>
  </si>
  <si>
    <t>Netzausfall</t>
  </si>
  <si>
    <t>Stepptänzerin</t>
  </si>
  <si>
    <t>falsche</t>
  </si>
  <si>
    <t>Person</t>
  </si>
  <si>
    <t>angestarrt</t>
  </si>
  <si>
    <t>Cheerleaderin</t>
  </si>
  <si>
    <t>Cheerleader</t>
  </si>
  <si>
    <t>ringen</t>
  </si>
  <si>
    <t>kämpfen</t>
  </si>
  <si>
    <t>junge</t>
  </si>
  <si>
    <t>Nachbarin</t>
  </si>
  <si>
    <t>Babysitterin</t>
  </si>
  <si>
    <t>Babysitter</t>
  </si>
  <si>
    <t>Witze</t>
  </si>
  <si>
    <t>satt</t>
  </si>
  <si>
    <t>nur</t>
  </si>
  <si>
    <t>wenig</t>
  </si>
  <si>
    <t>Spaß</t>
  </si>
  <si>
    <t>am Lernen</t>
  </si>
  <si>
    <t>Haushälterin</t>
  </si>
  <si>
    <t>Haushälter</t>
  </si>
  <si>
    <t>oberste</t>
  </si>
  <si>
    <t>Stufe</t>
  </si>
  <si>
    <t>verfehlt</t>
  </si>
  <si>
    <t>Tanzlehrerin</t>
  </si>
  <si>
    <t>Tanzlehrer</t>
  </si>
  <si>
    <t>lange</t>
  </si>
  <si>
    <t>Nacht</t>
  </si>
  <si>
    <t>überstehen</t>
  </si>
  <si>
    <t>Eiskunstläuferin</t>
  </si>
  <si>
    <t>Eiskunstläufer</t>
  </si>
  <si>
    <t>auf dem Sofa</t>
  </si>
  <si>
    <t>raucht</t>
  </si>
  <si>
    <t>leckere</t>
  </si>
  <si>
    <t>Zigarette</t>
  </si>
  <si>
    <t>verdient</t>
  </si>
  <si>
    <t>Stripperin</t>
  </si>
  <si>
    <t>Stripper</t>
  </si>
  <si>
    <t>die leckere Kippe</t>
  </si>
  <si>
    <t>großes</t>
  </si>
  <si>
    <t>Maß</t>
  </si>
  <si>
    <t>gelehrt</t>
  </si>
  <si>
    <t>Grundschullehrerin</t>
  </si>
  <si>
    <t>Grundschullehrer</t>
  </si>
  <si>
    <t>bezauberndes</t>
  </si>
  <si>
    <t>Lächeln</t>
  </si>
  <si>
    <t>aufgesetzt</t>
  </si>
  <si>
    <t>Bibliothekarin</t>
  </si>
  <si>
    <t>Bibliothekar</t>
  </si>
  <si>
    <t>großen</t>
  </si>
  <si>
    <t>Bolzenschneider</t>
  </si>
  <si>
    <t>Tänzerin</t>
  </si>
  <si>
    <t>Tänzer</t>
  </si>
  <si>
    <t>betet</t>
  </si>
  <si>
    <t>andauernde</t>
  </si>
  <si>
    <t>Schaukeln</t>
  </si>
  <si>
    <t>Turnerin</t>
  </si>
  <si>
    <t>Turner</t>
  </si>
  <si>
    <t>das kontinuierliche Schaukeln</t>
  </si>
  <si>
    <t>stürzt</t>
  </si>
  <si>
    <t>ekstatischen</t>
  </si>
  <si>
    <t>Fan</t>
  </si>
  <si>
    <t>Ernährungsberaterin</t>
  </si>
  <si>
    <t>Ernährungsberater</t>
  </si>
  <si>
    <t>Hobby</t>
  </si>
  <si>
    <t>begonnen</t>
  </si>
  <si>
    <t>Kolumnistin</t>
  </si>
  <si>
    <t>Kolumnist</t>
  </si>
  <si>
    <t>segelt</t>
  </si>
  <si>
    <t>gebrauchtes</t>
  </si>
  <si>
    <t>Telefonistin</t>
  </si>
  <si>
    <t>Telefonist</t>
  </si>
  <si>
    <t>in dem Hafen</t>
  </si>
  <si>
    <t>strengen</t>
  </si>
  <si>
    <t>Schiedsrichter</t>
  </si>
  <si>
    <t>angespuckt</t>
  </si>
  <si>
    <t>Masseurin</t>
  </si>
  <si>
    <t>Masseur</t>
  </si>
  <si>
    <t>gruseligen</t>
  </si>
  <si>
    <t>Mann</t>
  </si>
  <si>
    <t>Bankkassiererin</t>
  </si>
  <si>
    <t>Bankkassierer</t>
  </si>
  <si>
    <t>verzweifelt</t>
  </si>
  <si>
    <t>Reisepass</t>
  </si>
  <si>
    <t>verlegt</t>
  </si>
  <si>
    <t>Sozialarbeiterin</t>
  </si>
  <si>
    <t>Sozialarbeiter</t>
  </si>
  <si>
    <t>läuft</t>
  </si>
  <si>
    <t>verpasst</t>
  </si>
  <si>
    <t>Reiseveranstalterin</t>
  </si>
  <si>
    <t>Reiseveranstalter</t>
  </si>
  <si>
    <t>starke</t>
  </si>
  <si>
    <t>Brille</t>
  </si>
  <si>
    <t>Beratungslehrerin</t>
  </si>
  <si>
    <t>Beratungslehrer</t>
  </si>
  <si>
    <t>die starke Maschine</t>
  </si>
  <si>
    <t>offenen</t>
  </si>
  <si>
    <t>Gully</t>
  </si>
  <si>
    <t>Immobilienmaklerin</t>
  </si>
  <si>
    <t>Immobilienmakler</t>
  </si>
  <si>
    <t>Parkplatz</t>
  </si>
  <si>
    <t>Schulpsychologin</t>
  </si>
  <si>
    <t>Schulpsycholog</t>
  </si>
  <si>
    <t>verzweifeln</t>
  </si>
  <si>
    <t>aufgeben</t>
  </si>
  <si>
    <t>steht</t>
  </si>
  <si>
    <t>Klassenkameraden</t>
  </si>
  <si>
    <t>Kassiererin</t>
  </si>
  <si>
    <t>Kassierer</t>
  </si>
  <si>
    <t>wandert</t>
  </si>
  <si>
    <t>weite</t>
  </si>
  <si>
    <t>Aussicht</t>
  </si>
  <si>
    <t>Psychologin</t>
  </si>
  <si>
    <t>Psycholog</t>
  </si>
  <si>
    <t>jubelt</t>
  </si>
  <si>
    <t>Rarität</t>
  </si>
  <si>
    <t>ersteigert</t>
  </si>
  <si>
    <t>Physiotherapeutin</t>
  </si>
  <si>
    <t>Physiotherapeut</t>
  </si>
  <si>
    <t>saftige</t>
  </si>
  <si>
    <t>Gehaltserhöhung</t>
  </si>
  <si>
    <t>Künstlerin</t>
  </si>
  <si>
    <t>Künstler</t>
  </si>
  <si>
    <t>bangt</t>
  </si>
  <si>
    <t>Präsentation</t>
  </si>
  <si>
    <t>vermasselt</t>
  </si>
  <si>
    <t>Psychiater</t>
  </si>
  <si>
    <t>Psychiaterin</t>
  </si>
  <si>
    <t>notwendigen</t>
  </si>
  <si>
    <t>Kuchen</t>
  </si>
  <si>
    <t>Schriftsteller</t>
  </si>
  <si>
    <t>Schriftstellerin</t>
  </si>
  <si>
    <t>lockere</t>
  </si>
  <si>
    <t>Gastwirt</t>
  </si>
  <si>
    <t>Gastwirtin</t>
  </si>
  <si>
    <t>Laufen-Verboten</t>
  </si>
  <si>
    <t>Schild</t>
  </si>
  <si>
    <t>ignoriert</t>
  </si>
  <si>
    <t>Astrologe</t>
  </si>
  <si>
    <t>Astrologin</t>
  </si>
  <si>
    <t>stürzen</t>
  </si>
  <si>
    <t>fallen</t>
  </si>
  <si>
    <t>Wohnungsbesichtigung</t>
  </si>
  <si>
    <t>vereinbart</t>
  </si>
  <si>
    <t>Versicherungsvertreter</t>
  </si>
  <si>
    <t>Versicherungsvertreterin</t>
  </si>
  <si>
    <t>in den Neubau</t>
  </si>
  <si>
    <t>Passion</t>
  </si>
  <si>
    <t>entdeckt</t>
  </si>
  <si>
    <t>Pharmazeut</t>
  </si>
  <si>
    <t>Pharmazeutin</t>
  </si>
  <si>
    <t>rodelt</t>
  </si>
  <si>
    <t>diesen</t>
  </si>
  <si>
    <t>weißen</t>
  </si>
  <si>
    <t>Winter</t>
  </si>
  <si>
    <t>Statistiker</t>
  </si>
  <si>
    <t>Statistikerin</t>
  </si>
  <si>
    <t>ausgelassenen</t>
  </si>
  <si>
    <t>Physiker</t>
  </si>
  <si>
    <t>Physikerin</t>
  </si>
  <si>
    <t>hölzernes</t>
  </si>
  <si>
    <t>Schwert</t>
  </si>
  <si>
    <t>Professor</t>
  </si>
  <si>
    <t>Professorin</t>
  </si>
  <si>
    <t>wartet</t>
  </si>
  <si>
    <t>langwierigen</t>
  </si>
  <si>
    <t>Rechenprozess</t>
  </si>
  <si>
    <t>gestartet</t>
  </si>
  <si>
    <t>Chiropraktiker</t>
  </si>
  <si>
    <t>Chiropraktikerin</t>
  </si>
  <si>
    <t>endlosen</t>
  </si>
  <si>
    <t>Streitigkeiten</t>
  </si>
  <si>
    <t>Diplomat</t>
  </si>
  <si>
    <t>Diplomatin</t>
  </si>
  <si>
    <t>lauten</t>
  </si>
  <si>
    <t>Kollegen</t>
  </si>
  <si>
    <t>nicht hören</t>
  </si>
  <si>
    <t>Schuldirektor</t>
  </si>
  <si>
    <t>Schuldirektorin</t>
  </si>
  <si>
    <t>fliehen</t>
  </si>
  <si>
    <t>laufen</t>
  </si>
  <si>
    <t>wertvollen</t>
  </si>
  <si>
    <t>Pfandflaschen</t>
  </si>
  <si>
    <t>wegbringen</t>
  </si>
  <si>
    <t>Zahnarzt</t>
  </si>
  <si>
    <t>absolute</t>
  </si>
  <si>
    <t>Mittelpunkt</t>
  </si>
  <si>
    <t>des Abends</t>
  </si>
  <si>
    <t>Architekt</t>
  </si>
  <si>
    <t>Architektin</t>
  </si>
  <si>
    <t>ansträngende</t>
  </si>
  <si>
    <t>Beschäftigung</t>
  </si>
  <si>
    <t>Politiker</t>
  </si>
  <si>
    <t>Politikerin</t>
  </si>
  <si>
    <t>Corona-Maßnahmen</t>
  </si>
  <si>
    <t>vernommen</t>
  </si>
  <si>
    <t>Bestattungsunternehmer</t>
  </si>
  <si>
    <t>Bestattungsunternehmerin</t>
  </si>
  <si>
    <t>eilen</t>
  </si>
  <si>
    <t>beeilen</t>
  </si>
  <si>
    <t>unschönen</t>
  </si>
  <si>
    <t>Passbilder</t>
  </si>
  <si>
    <t>abholen</t>
  </si>
  <si>
    <t>Förster</t>
  </si>
  <si>
    <t>Försterin</t>
  </si>
  <si>
    <t>diagnostizierten</t>
  </si>
  <si>
    <t>Burnout</t>
  </si>
  <si>
    <t>Astronaut</t>
  </si>
  <si>
    <t>Astronautin</t>
  </si>
  <si>
    <t>auf</t>
  </si>
  <si>
    <t>Ampelmännchen</t>
  </si>
  <si>
    <t>warten</t>
  </si>
  <si>
    <t>Pfandleiher</t>
  </si>
  <si>
    <t>Pfandleiherin</t>
  </si>
  <si>
    <t>sportlichen</t>
  </si>
  <si>
    <t>Grenzen</t>
  </si>
  <si>
    <t>erreicht</t>
  </si>
  <si>
    <t>Bauunternehmer</t>
  </si>
  <si>
    <t>Bauunternehmerin</t>
  </si>
  <si>
    <t>Verbände</t>
  </si>
  <si>
    <t>Stellvertreter</t>
  </si>
  <si>
    <t>Stellvertreterin</t>
  </si>
  <si>
    <t>simst</t>
  </si>
  <si>
    <t>findet</t>
  </si>
  <si>
    <t>Vorlesung</t>
  </si>
  <si>
    <t>langweilig</t>
  </si>
  <si>
    <t>Fischer</t>
  </si>
  <si>
    <t>Fischerin</t>
  </si>
  <si>
    <t>Schokotafel</t>
  </si>
  <si>
    <t>geklaut</t>
  </si>
  <si>
    <t>Wärter</t>
  </si>
  <si>
    <t>Wärterin</t>
  </si>
  <si>
    <t>Gesetze</t>
  </si>
  <si>
    <t>missachten</t>
  </si>
  <si>
    <t>Schweißer</t>
  </si>
  <si>
    <t>Schweißerin</t>
  </si>
  <si>
    <t>alte</t>
  </si>
  <si>
    <t>Geschirr</t>
  </si>
  <si>
    <t>ersetzen</t>
  </si>
  <si>
    <t>Autoverkäufer</t>
  </si>
  <si>
    <t>Autoverkäuferin</t>
  </si>
  <si>
    <t>Schlange</t>
  </si>
  <si>
    <t>gewählt</t>
  </si>
  <si>
    <t>Barbier</t>
  </si>
  <si>
    <t>Barbierin</t>
  </si>
  <si>
    <t>die falsche Kasse</t>
  </si>
  <si>
    <t>heute</t>
  </si>
  <si>
    <t>wieder</t>
  </si>
  <si>
    <t>Nichts</t>
  </si>
  <si>
    <t>gelernt</t>
  </si>
  <si>
    <t>Dachdecker</t>
  </si>
  <si>
    <t>Dachdeckerin</t>
  </si>
  <si>
    <t>guten</t>
  </si>
  <si>
    <t>Freund</t>
  </si>
  <si>
    <t>Brunnenbohrer</t>
  </si>
  <si>
    <t>Brunnenbohrerin</t>
  </si>
  <si>
    <t>gucken</t>
  </si>
  <si>
    <t>schauen</t>
  </si>
  <si>
    <t>top-secret</t>
  </si>
  <si>
    <t>Geheimnisse</t>
  </si>
  <si>
    <t>verraten</t>
  </si>
  <si>
    <t>Wrestler</t>
  </si>
  <si>
    <t>Wrestlerin</t>
  </si>
  <si>
    <t>Porzellan</t>
  </si>
  <si>
    <t>stehlen</t>
  </si>
  <si>
    <t>Kollege</t>
  </si>
  <si>
    <t>Kollegin</t>
  </si>
  <si>
    <t>Benedikt</t>
  </si>
  <si>
    <t>Warm_Up</t>
  </si>
  <si>
    <t>Konstantin</t>
  </si>
  <si>
    <t>Chris</t>
  </si>
  <si>
    <t>Liam</t>
  </si>
  <si>
    <t>Leo</t>
  </si>
  <si>
    <t>Robin</t>
  </si>
  <si>
    <t>Milan</t>
  </si>
  <si>
    <t>Noel</t>
  </si>
  <si>
    <t>Gerrit</t>
  </si>
  <si>
    <t>Ulli</t>
  </si>
  <si>
    <t>Lovis</t>
  </si>
  <si>
    <t>Florin</t>
  </si>
  <si>
    <t>494000 </t>
  </si>
  <si>
    <t>197000000 </t>
  </si>
  <si>
    <t>Eike</t>
  </si>
  <si>
    <t>Benja</t>
  </si>
  <si>
    <t>Daniele</t>
  </si>
  <si>
    <t>Dominique</t>
  </si>
  <si>
    <t>Janne</t>
  </si>
  <si>
    <t>Kaya</t>
  </si>
  <si>
    <t>Michele</t>
  </si>
  <si>
    <t>Juna</t>
  </si>
  <si>
    <t>Andrea</t>
  </si>
  <si>
    <t>Maja</t>
  </si>
  <si>
    <t>Charlotte</t>
  </si>
  <si>
    <t>Stepperin</t>
  </si>
  <si>
    <t>Stepper</t>
  </si>
  <si>
    <t>Zahnarztin</t>
  </si>
  <si>
    <t>Kosmetikerin</t>
  </si>
  <si>
    <t>Sekretärin</t>
  </si>
  <si>
    <t>Friseurin</t>
  </si>
  <si>
    <t>Kleidermacherin</t>
  </si>
  <si>
    <t>Floristin</t>
  </si>
  <si>
    <t>Kinderbetreuerin</t>
  </si>
  <si>
    <t>Kindergärtnerin</t>
  </si>
  <si>
    <t>Innenarchitektin</t>
  </si>
  <si>
    <t>Flötistin</t>
  </si>
  <si>
    <t>Weberin</t>
  </si>
  <si>
    <t>Einkäuferin</t>
  </si>
  <si>
    <t>Gerichtsreporterin</t>
  </si>
  <si>
    <t>Sportlehrerin</t>
  </si>
  <si>
    <t>Betreuerin</t>
  </si>
  <si>
    <t>Frisörin</t>
  </si>
  <si>
    <t>Arzthelferin</t>
  </si>
  <si>
    <t>Buchhalterin</t>
  </si>
  <si>
    <t>Gymnasiallehrerin</t>
  </si>
  <si>
    <t>Choreographin</t>
  </si>
  <si>
    <t>Zahnhygienikerin</t>
  </si>
  <si>
    <t>Hundefriseurin</t>
  </si>
  <si>
    <t>Beschäftigungstherapeutin</t>
  </si>
  <si>
    <t>Polizeidisponentin</t>
  </si>
  <si>
    <t>Romanautorin</t>
  </si>
  <si>
    <t>Nachrichtensprecherin</t>
  </si>
  <si>
    <t>Köchin</t>
  </si>
  <si>
    <t>Kinderärztin</t>
  </si>
  <si>
    <t>Unterhaltungskünstler</t>
  </si>
  <si>
    <t>Chefkonditor</t>
  </si>
  <si>
    <t>Gynäkologe</t>
  </si>
  <si>
    <t>Buchhalter</t>
  </si>
  <si>
    <t>Psychologe</t>
  </si>
  <si>
    <t>Redakteur</t>
  </si>
  <si>
    <t>Richter</t>
  </si>
  <si>
    <t>Astronom</t>
  </si>
  <si>
    <t>Neurologe</t>
  </si>
  <si>
    <t>Programmierer</t>
  </si>
  <si>
    <t>Komponist</t>
  </si>
  <si>
    <t>Arbeitsbeamter</t>
  </si>
  <si>
    <t>Bürgermeister</t>
  </si>
  <si>
    <t>Alkoholiker</t>
  </si>
  <si>
    <t>Polizist</t>
  </si>
  <si>
    <t>Anhalter</t>
  </si>
  <si>
    <t>Pilot</t>
  </si>
  <si>
    <t>Admiral</t>
  </si>
  <si>
    <t>Gefängniswärter</t>
  </si>
  <si>
    <t>Elektriker</t>
  </si>
  <si>
    <t>Eisenbahnschaffner</t>
  </si>
  <si>
    <t>Landwirt</t>
  </si>
  <si>
    <t>Schreiner</t>
  </si>
  <si>
    <t>Boxer</t>
  </si>
  <si>
    <t>LKW-Fahrer</t>
  </si>
  <si>
    <t>Schütze</t>
  </si>
  <si>
    <t>Bauarbeiter</t>
  </si>
  <si>
    <t>Automechaniker</t>
  </si>
  <si>
    <t>Fußballspieler</t>
  </si>
  <si>
    <t>Fußballtrainer</t>
  </si>
  <si>
    <t>ID</t>
  </si>
  <si>
    <t>Sentence</t>
  </si>
  <si>
    <t>P</t>
  </si>
  <si>
    <t>Pos10</t>
  </si>
  <si>
    <t>L1</t>
  </si>
  <si>
    <t>S1</t>
  </si>
  <si>
    <t>M</t>
  </si>
  <si>
    <t>backen</t>
  </si>
  <si>
    <t>eingebaut</t>
  </si>
  <si>
    <t>Steinofen</t>
  </si>
  <si>
    <t>S2</t>
  </si>
  <si>
    <t>S3</t>
  </si>
  <si>
    <t>N</t>
  </si>
  <si>
    <t>S4</t>
  </si>
  <si>
    <t>elustren</t>
  </si>
  <si>
    <t>S5</t>
  </si>
  <si>
    <t>F</t>
  </si>
  <si>
    <t>S6</t>
  </si>
  <si>
    <t>fährt</t>
  </si>
  <si>
    <t>L2</t>
  </si>
  <si>
    <t>L3</t>
  </si>
  <si>
    <t>L4</t>
  </si>
  <si>
    <t>L5</t>
  </si>
  <si>
    <t>L6</t>
  </si>
  <si>
    <t>Mm</t>
  </si>
  <si>
    <t>Mf</t>
  </si>
  <si>
    <t>Nm</t>
  </si>
  <si>
    <t>Nf</t>
  </si>
  <si>
    <t>Fm</t>
  </si>
  <si>
    <t>Ff</t>
  </si>
  <si>
    <t>A</t>
  </si>
  <si>
    <t>B</t>
  </si>
  <si>
    <t>C</t>
  </si>
  <si>
    <t>D</t>
  </si>
  <si>
    <t>E</t>
  </si>
  <si>
    <t>L1_S1_M_m</t>
  </si>
  <si>
    <t>L2_S1_M_f</t>
  </si>
  <si>
    <t>L3_S1_N_m</t>
  </si>
  <si>
    <t>L4_S1_N_f</t>
  </si>
  <si>
    <t>L5_S1_M_m</t>
  </si>
  <si>
    <t>L6_S1_M_f</t>
  </si>
  <si>
    <t>L1_S2_M_f</t>
  </si>
  <si>
    <t>L2_S2_M_m</t>
  </si>
  <si>
    <t>L3_S2_N_f</t>
  </si>
  <si>
    <t>L4_S2_N_m</t>
  </si>
  <si>
    <t>L5_S2_M_f</t>
  </si>
  <si>
    <t>L6_S2_M_m</t>
  </si>
  <si>
    <t>L1_S3_N_m</t>
  </si>
  <si>
    <t>L2_S3_N_f</t>
  </si>
  <si>
    <t>L3_S3_F_m</t>
  </si>
  <si>
    <t>L4_S3_F_f</t>
  </si>
  <si>
    <t>L5_S3_N_m</t>
  </si>
  <si>
    <t>L6_S3_N_f</t>
  </si>
  <si>
    <t>L1_S4_N_f</t>
  </si>
  <si>
    <t>L2_S4_N_m</t>
  </si>
  <si>
    <t>L3_S4_F_f</t>
  </si>
  <si>
    <t>L4_S4_F_m</t>
  </si>
  <si>
    <t>L5_S4_N_f</t>
  </si>
  <si>
    <t>L6_S4_N_m</t>
  </si>
  <si>
    <t>L1_S5_F_m</t>
  </si>
  <si>
    <t>L2_S5_F_f</t>
  </si>
  <si>
    <t>L3_S5_M_m</t>
  </si>
  <si>
    <t>L4_S5_M_f</t>
  </si>
  <si>
    <t>L5_S5_F_m</t>
  </si>
  <si>
    <t>L6_S5_F_f</t>
  </si>
  <si>
    <t>L1_S6_F_f</t>
  </si>
  <si>
    <t>L2_S6_F_m</t>
  </si>
  <si>
    <t>L3_S6_M_f</t>
  </si>
  <si>
    <t>L4_S6_M_m</t>
  </si>
  <si>
    <t>L5_S6_F_f</t>
  </si>
  <si>
    <t>L6_S6_F_m</t>
  </si>
  <si>
    <t>mm</t>
  </si>
  <si>
    <t>mf</t>
  </si>
  <si>
    <t>nm</t>
  </si>
  <si>
    <t>nf</t>
  </si>
  <si>
    <t>fm</t>
  </si>
  <si>
    <t>ff</t>
  </si>
  <si>
    <t>Name_alt</t>
  </si>
  <si>
    <t>PP_mitPunkt</t>
  </si>
  <si>
    <t>Pos09_mitPunkt</t>
  </si>
  <si>
    <t>DET_small</t>
  </si>
  <si>
    <t>DET_small_alt</t>
  </si>
  <si>
    <t>Pro_m</t>
  </si>
  <si>
    <t>Pro_f</t>
  </si>
  <si>
    <t>PRO_List</t>
  </si>
  <si>
    <t>Wer</t>
  </si>
  <si>
    <t>Wo_Wohin_Woher</t>
  </si>
  <si>
    <t>Wen_Was</t>
  </si>
  <si>
    <t>Quest_Type</t>
  </si>
  <si>
    <t>Quest_Potential</t>
  </si>
  <si>
    <t>Quest_OneOutOfFour</t>
  </si>
  <si>
    <t>Quest_UpOrDown</t>
  </si>
  <si>
    <t>Quest_BlockS1_Wo</t>
  </si>
  <si>
    <t>Quest_BlockS1_Wohin</t>
  </si>
  <si>
    <t>Quest_BlockS1_Woher</t>
  </si>
  <si>
    <t>Quest_BlockS1_Final</t>
  </si>
  <si>
    <t>Quest_BlockS2_Was</t>
  </si>
  <si>
    <t>Quest_BlockS2_Wen</t>
  </si>
  <si>
    <t>ins</t>
  </si>
  <si>
    <t>Bistro</t>
  </si>
  <si>
    <t>Er</t>
  </si>
  <si>
    <t>Sie</t>
  </si>
  <si>
    <t>Sauna</t>
  </si>
  <si>
    <t xml:space="preserve">hat </t>
  </si>
  <si>
    <t>auf die</t>
  </si>
  <si>
    <t>Speisekarte</t>
  </si>
  <si>
    <t>aus dem</t>
  </si>
  <si>
    <t>Bett</t>
  </si>
  <si>
    <t>in die</t>
  </si>
  <si>
    <t>Metropole</t>
  </si>
  <si>
    <t>auf den</t>
  </si>
  <si>
    <t>Fahrplan</t>
  </si>
  <si>
    <t>zur</t>
  </si>
  <si>
    <t>Pommesbude</t>
  </si>
  <si>
    <t>Radweg</t>
  </si>
  <si>
    <t>aus der</t>
  </si>
  <si>
    <t>Behörde</t>
  </si>
  <si>
    <t>Zug</t>
  </si>
  <si>
    <t>Restaurant</t>
  </si>
  <si>
    <t>zu</t>
  </si>
  <si>
    <t>Hause</t>
  </si>
  <si>
    <t>Fahrstuhl</t>
  </si>
  <si>
    <t>zum</t>
  </si>
  <si>
    <t>Turnier</t>
  </si>
  <si>
    <t>im</t>
  </si>
  <si>
    <t>Pflegeheim</t>
  </si>
  <si>
    <t>Freizeitpark</t>
  </si>
  <si>
    <t>Liegestuhl</t>
  </si>
  <si>
    <t>Trampolin</t>
  </si>
  <si>
    <t>Stall</t>
  </si>
  <si>
    <t>langweiligen</t>
  </si>
  <si>
    <t>Park</t>
  </si>
  <si>
    <t>auf der</t>
  </si>
  <si>
    <t>Beerdigung</t>
  </si>
  <si>
    <t>Schulhof</t>
  </si>
  <si>
    <t>Küche</t>
  </si>
  <si>
    <t>Ostsee</t>
  </si>
  <si>
    <t>Notaufnahme</t>
  </si>
  <si>
    <t>Plakat</t>
  </si>
  <si>
    <t>vom</t>
  </si>
  <si>
    <t>Beckenrand</t>
  </si>
  <si>
    <t>Klavier</t>
  </si>
  <si>
    <t>Kongress</t>
  </si>
  <si>
    <t>Veranstaltung</t>
  </si>
  <si>
    <t>Zoo</t>
  </si>
  <si>
    <t>vor dem</t>
  </si>
  <si>
    <t>Fernseher</t>
  </si>
  <si>
    <t>Schließfach</t>
  </si>
  <si>
    <t>PKW</t>
  </si>
  <si>
    <t>Kneipe</t>
  </si>
  <si>
    <t>Kletterhalle</t>
  </si>
  <si>
    <t>Briefkasten</t>
  </si>
  <si>
    <t>in den</t>
  </si>
  <si>
    <t>Pool</t>
  </si>
  <si>
    <t>Kita</t>
  </si>
  <si>
    <t>Sessel</t>
  </si>
  <si>
    <t>Toilette</t>
  </si>
  <si>
    <t>Balkon</t>
  </si>
  <si>
    <t>Betrieb</t>
  </si>
  <si>
    <t>Haus</t>
  </si>
  <si>
    <t>Bar</t>
  </si>
  <si>
    <t>Baustelle</t>
  </si>
  <si>
    <t>Kiosk</t>
  </si>
  <si>
    <t>Rathaus</t>
  </si>
  <si>
    <t>beim</t>
  </si>
  <si>
    <t>Abendessen</t>
  </si>
  <si>
    <t>Bad</t>
  </si>
  <si>
    <t>Klo</t>
  </si>
  <si>
    <t>Vorstadt</t>
  </si>
  <si>
    <t>Tribüne</t>
  </si>
  <si>
    <t>Malediven</t>
  </si>
  <si>
    <t>Moschee</t>
  </si>
  <si>
    <t>Bistum</t>
  </si>
  <si>
    <t>Café</t>
  </si>
  <si>
    <t>Stepptänzer</t>
  </si>
  <si>
    <t>Gasse</t>
  </si>
  <si>
    <t>Skateboard</t>
  </si>
  <si>
    <t>Karnevalssitzung</t>
  </si>
  <si>
    <t>Deutschkurs</t>
  </si>
  <si>
    <t>Leiter</t>
  </si>
  <si>
    <t>Arbeit</t>
  </si>
  <si>
    <t>Zeitungsstand</t>
  </si>
  <si>
    <t>Tisch</t>
  </si>
  <si>
    <t>Titelseite</t>
  </si>
  <si>
    <t>Fahrrad</t>
  </si>
  <si>
    <t>Fähre</t>
  </si>
  <si>
    <t>Radrennen</t>
  </si>
  <si>
    <t>Bucht</t>
  </si>
  <si>
    <t>Mannschaft</t>
  </si>
  <si>
    <t>Laden</t>
  </si>
  <si>
    <t>Konsulat</t>
  </si>
  <si>
    <t>Meisterschaft</t>
  </si>
  <si>
    <t>Werkstatt</t>
  </si>
  <si>
    <t>Rollstuhl</t>
  </si>
  <si>
    <t>Parkhaus</t>
  </si>
  <si>
    <t>Raucherecke</t>
  </si>
  <si>
    <t>Berg</t>
  </si>
  <si>
    <t>Flohmarkt</t>
  </si>
  <si>
    <t>Universität</t>
  </si>
  <si>
    <t>Bäckerei</t>
  </si>
  <si>
    <t>Bühne</t>
  </si>
  <si>
    <t>Hallenbad</t>
  </si>
  <si>
    <t>Altbau</t>
  </si>
  <si>
    <t>Theaterstück</t>
  </si>
  <si>
    <t>Hügel</t>
  </si>
  <si>
    <t>Villa</t>
  </si>
  <si>
    <t>Burg</t>
  </si>
  <si>
    <t>Computer</t>
  </si>
  <si>
    <t>Besprechung</t>
  </si>
  <si>
    <t>Bibliothek</t>
  </si>
  <si>
    <t>vor</t>
  </si>
  <si>
    <t>LIDL</t>
  </si>
  <si>
    <t>Zahnärztin</t>
  </si>
  <si>
    <t>Disko</t>
  </si>
  <si>
    <t>Schemel</t>
  </si>
  <si>
    <t>Landsitz</t>
  </si>
  <si>
    <t>Druckerei</t>
  </si>
  <si>
    <t>Anstalt</t>
  </si>
  <si>
    <t>vor der</t>
  </si>
  <si>
    <t>Ampel</t>
  </si>
  <si>
    <t>Marathon</t>
  </si>
  <si>
    <t>Unfallort</t>
  </si>
  <si>
    <t>Hörsaal</t>
  </si>
  <si>
    <t>Verhör</t>
  </si>
  <si>
    <t>U-Bahnhof</t>
  </si>
  <si>
    <t>Trödelmarkt</t>
  </si>
  <si>
    <t>Kasse</t>
  </si>
  <si>
    <t>Vortrag</t>
  </si>
  <si>
    <t>Fenster</t>
  </si>
  <si>
    <t>Talkshow</t>
  </si>
  <si>
    <t>Palast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</si>
</sst>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theme="1"/>
      <name val="Calibri"/>
      <scheme val="minor"/>
    </font>
    <font>
      <sz val="11"/>
      <color rgb="FF111111"/>
      <name val="Calibri"/>
    </font>
    <font>
      <sz val="7"/>
      <color rgb="FF70757A"/>
      <name val="Arial"/>
    </font>
    <font>
      <i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4" borderId="1" xfId="0" applyFont="1" applyFill="1" applyBorder="1"/>
    <xf numFmtId="0" fontId="1" fillId="0" borderId="0" xfId="0" applyFont="1"/>
    <xf numFmtId="0" fontId="3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right" wrapText="1"/>
    </xf>
    <xf numFmtId="0" fontId="5" fillId="0" borderId="0" xfId="0" applyFont="1"/>
    <xf numFmtId="3" fontId="5" fillId="0" borderId="0" xfId="0" applyNumberFormat="1" applyFont="1"/>
    <xf numFmtId="0" fontId="1" fillId="5" borderId="1" xfId="0" applyFont="1" applyFill="1" applyBorder="1"/>
    <xf numFmtId="0" fontId="0" fillId="0" borderId="0" xfId="0"/>
    <xf numFmtId="0" fontId="0" fillId="0" borderId="3" xfId="0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 applyAlignment="1">
      <alignment horizontal="right" wrapText="1"/>
    </xf>
    <xf numFmtId="0" fontId="4" fillId="0" borderId="0" xfId="0" applyFont="1" applyAlignment="1">
      <alignment vertical="center" wrapText="1"/>
    </xf>
    <xf numFmtId="0" fontId="6" fillId="0" borderId="0" xfId="0" applyFont="1"/>
  </cellXfs>
  <cellStyles count="1">
    <cellStyle name="Standard" xfId="0" builtinId="0"/>
  </cellStyles>
  <dxfs count="4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0"/>
  <sheetViews>
    <sheetView tabSelected="1" zoomScale="55" zoomScaleNormal="55" workbookViewId="0">
      <pane ySplit="1" topLeftCell="A2" activePane="bottomLeft" state="frozen"/>
      <selection pane="bottomLeft" activeCell="A15" sqref="A15"/>
    </sheetView>
  </sheetViews>
  <sheetFormatPr baseColWidth="10" defaultColWidth="14.453125" defaultRowHeight="15" customHeight="1" outlineLevelCol="1" x14ac:dyDescent="0.35"/>
  <cols>
    <col min="1" max="1" width="4.54296875" customWidth="1"/>
    <col min="2" max="2" width="10.6328125" bestFit="1" customWidth="1"/>
    <col min="3" max="3" width="10.7265625" customWidth="1"/>
    <col min="4" max="4" width="97.81640625" bestFit="1" customWidth="1"/>
    <col min="5" max="6" width="10.81640625" customWidth="1"/>
    <col min="7" max="8" width="16.453125" customWidth="1"/>
    <col min="9" max="9" width="4.26953125" customWidth="1"/>
    <col min="10" max="10" width="7.08984375" customWidth="1"/>
    <col min="11" max="11" width="14.08984375" style="14" bestFit="1" customWidth="1"/>
    <col min="12" max="12" width="14.08984375" customWidth="1"/>
    <col min="13" max="13" width="23.54296875" bestFit="1" customWidth="1"/>
    <col min="14" max="15" width="19.54296875" customWidth="1"/>
    <col min="16" max="17" width="12.08984375" customWidth="1"/>
    <col min="18" max="19" width="10.81640625" customWidth="1" outlineLevel="1"/>
    <col min="20" max="20" width="12.81640625" customWidth="1" outlineLevel="1"/>
    <col min="21" max="24" width="10.81640625" customWidth="1" outlineLevel="1"/>
    <col min="25" max="25" width="9.36328125" bestFit="1" customWidth="1"/>
    <col min="26" max="27" width="19.08984375" customWidth="1"/>
    <col min="28" max="28" width="29.26953125" customWidth="1"/>
    <col min="29" max="29" width="23.453125" customWidth="1"/>
    <col min="30" max="30" width="25.54296875" customWidth="1"/>
    <col min="31" max="31" width="14.453125" customWidth="1"/>
    <col min="32" max="32" width="10.81640625" customWidth="1"/>
    <col min="60" max="61" width="26" bestFit="1" customWidth="1"/>
    <col min="64" max="64" width="29" bestFit="1" customWidth="1"/>
  </cols>
  <sheetData>
    <row r="1" spans="1:73" s="14" customFormat="1" ht="14.25" customHeight="1" x14ac:dyDescent="0.35">
      <c r="A1" s="2" t="s">
        <v>0</v>
      </c>
      <c r="B1" s="2" t="s">
        <v>1</v>
      </c>
      <c r="C1" s="8" t="s">
        <v>2</v>
      </c>
      <c r="D1" s="8" t="s">
        <v>3</v>
      </c>
      <c r="E1" s="9" t="s">
        <v>4</v>
      </c>
      <c r="F1" s="1" t="s">
        <v>872</v>
      </c>
      <c r="G1" s="9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6" t="s">
        <v>873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1" t="s">
        <v>15</v>
      </c>
      <c r="S1" s="1" t="s">
        <v>16</v>
      </c>
      <c r="T1" s="9" t="s">
        <v>17</v>
      </c>
      <c r="U1" s="9" t="s">
        <v>874</v>
      </c>
      <c r="V1" s="9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875</v>
      </c>
      <c r="AI1" s="13" t="s">
        <v>30</v>
      </c>
      <c r="AJ1" s="13" t="s">
        <v>31</v>
      </c>
      <c r="AK1" s="13" t="s">
        <v>32</v>
      </c>
      <c r="AL1" s="13" t="s">
        <v>33</v>
      </c>
      <c r="AM1" s="13" t="s">
        <v>34</v>
      </c>
      <c r="AN1" s="13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876</v>
      </c>
      <c r="AU1" s="17" t="s">
        <v>877</v>
      </c>
      <c r="AV1" s="17" t="s">
        <v>878</v>
      </c>
      <c r="AW1" s="17" t="s">
        <v>879</v>
      </c>
      <c r="AX1" s="17" t="s">
        <v>41</v>
      </c>
      <c r="AY1" s="1" t="s">
        <v>880</v>
      </c>
      <c r="AZ1" s="1" t="s">
        <v>15</v>
      </c>
      <c r="BA1" s="1" t="s">
        <v>881</v>
      </c>
      <c r="BB1" s="1" t="s">
        <v>882</v>
      </c>
      <c r="BC1" s="8" t="s">
        <v>883</v>
      </c>
      <c r="BD1" s="9" t="s">
        <v>884</v>
      </c>
      <c r="BE1" s="9" t="s">
        <v>885</v>
      </c>
      <c r="BF1" s="9" t="s">
        <v>42</v>
      </c>
      <c r="BG1" s="9" t="s">
        <v>43</v>
      </c>
      <c r="BH1" s="1" t="s">
        <v>44</v>
      </c>
      <c r="BI1" s="9" t="s">
        <v>45</v>
      </c>
      <c r="BJ1" s="9" t="s">
        <v>46</v>
      </c>
      <c r="BK1" s="9" t="s">
        <v>886</v>
      </c>
      <c r="BL1" s="9" t="s">
        <v>47</v>
      </c>
      <c r="BM1" s="9" t="s">
        <v>48</v>
      </c>
      <c r="BN1" s="1" t="s">
        <v>887</v>
      </c>
      <c r="BO1" s="1" t="s">
        <v>888</v>
      </c>
      <c r="BP1" s="1" t="s">
        <v>889</v>
      </c>
      <c r="BQ1" s="1" t="s">
        <v>890</v>
      </c>
      <c r="BR1" s="1" t="s">
        <v>891</v>
      </c>
      <c r="BS1" s="1" t="s">
        <v>892</v>
      </c>
      <c r="BT1" s="1"/>
      <c r="BU1" s="2"/>
    </row>
    <row r="2" spans="1:73" s="14" customFormat="1" ht="14.25" customHeight="1" x14ac:dyDescent="0.35">
      <c r="A2" s="3" t="str">
        <f>CONCATENATE("L",B2,"_S",C2,"_I",W2,"_P",AX2)</f>
        <v>L_S1_I1_Pm</v>
      </c>
      <c r="C2" s="3">
        <v>1</v>
      </c>
      <c r="D2" s="3" t="str">
        <f>CONCATENATE(E2," ",G2," ",L2," ",N2," ",O2," ",P2," ",Q2," ",T2," ",U2)</f>
        <v>Jakob spaziert ins Bistro. Er möchte die volle Treuekarte einlösen.</v>
      </c>
      <c r="E2" s="3" t="str">
        <f t="shared" ref="E2:E121" si="0">IF(AG2="NA",X2,CONCATENATE(AG2," ",X2))</f>
        <v>Jakob</v>
      </c>
      <c r="F2" s="3" t="str">
        <f t="shared" ref="F2:F121" si="1">IF(AS2="NA",AJ2,CONCATENATE(AS2," ",AJ2))</f>
        <v>Julian</v>
      </c>
      <c r="G2" s="3" t="s">
        <v>51</v>
      </c>
      <c r="I2" s="3" t="s">
        <v>893</v>
      </c>
      <c r="K2" s="3" t="s">
        <v>894</v>
      </c>
      <c r="L2" s="3" t="str">
        <f>CONCATENATE(H2,I2,J2," ",K2,".")</f>
        <v>ins Bistro.</v>
      </c>
      <c r="M2" s="3" t="str">
        <f>CONCATENATE(H2,I2,J2," ",K2)</f>
        <v>ins Bistro</v>
      </c>
      <c r="N2" s="3" t="str">
        <f t="shared" ref="N2:N121" si="2">IF(AX2="m",AU2,AV2)</f>
        <v>Er</v>
      </c>
      <c r="O2" s="3" t="s">
        <v>52</v>
      </c>
      <c r="P2" s="3" t="s">
        <v>53</v>
      </c>
      <c r="Q2" s="3" t="s">
        <v>54</v>
      </c>
      <c r="R2" s="3" t="s">
        <v>55</v>
      </c>
      <c r="T2" s="3" t="str">
        <f t="shared" ref="T2:T121" si="3">CONCATENATE(R2,S2)</f>
        <v>Treuekarte</v>
      </c>
      <c r="U2" s="3" t="str">
        <f>CONCATENATE(V2,".")</f>
        <v>einlösen.</v>
      </c>
      <c r="V2" s="3" t="s">
        <v>56</v>
      </c>
      <c r="W2" s="3">
        <v>1</v>
      </c>
      <c r="X2" s="3" t="s">
        <v>49</v>
      </c>
      <c r="Y2" s="3" t="s">
        <v>57</v>
      </c>
      <c r="Z2" s="3">
        <v>1.0571428570000001</v>
      </c>
      <c r="AA2" s="3">
        <v>0.33806170200000002</v>
      </c>
      <c r="AB2" s="3">
        <v>1</v>
      </c>
      <c r="AC2" s="2" t="s">
        <v>57</v>
      </c>
      <c r="AD2" s="8" t="s">
        <v>58</v>
      </c>
      <c r="AE2" s="7" t="s">
        <v>59</v>
      </c>
      <c r="AF2" s="6">
        <v>1470000000</v>
      </c>
      <c r="AG2" s="6" t="s">
        <v>59</v>
      </c>
      <c r="AH2" s="6" t="s">
        <v>59</v>
      </c>
      <c r="AI2" s="3">
        <v>33</v>
      </c>
      <c r="AJ2" s="3" t="s">
        <v>50</v>
      </c>
      <c r="AK2" s="3" t="s">
        <v>57</v>
      </c>
      <c r="AL2" s="3">
        <v>1.4</v>
      </c>
      <c r="AM2" s="3">
        <v>1.168206267</v>
      </c>
      <c r="AN2" s="3">
        <v>1</v>
      </c>
      <c r="AO2" s="2" t="s">
        <v>57</v>
      </c>
      <c r="AP2" s="1" t="s">
        <v>60</v>
      </c>
      <c r="AQ2" s="7" t="s">
        <v>59</v>
      </c>
      <c r="AR2" s="10" t="s">
        <v>59</v>
      </c>
      <c r="AS2" s="6" t="s">
        <v>59</v>
      </c>
      <c r="AT2" s="6" t="s">
        <v>59</v>
      </c>
      <c r="AU2" s="6" t="s">
        <v>895</v>
      </c>
      <c r="AV2" s="6" t="s">
        <v>896</v>
      </c>
      <c r="AW2" s="6">
        <v>0</v>
      </c>
      <c r="AX2" s="18" t="str">
        <f t="shared" ref="AX2:AX121" si="4">IF(AW2=0,"m","f")</f>
        <v>m</v>
      </c>
      <c r="AY2" s="3" t="str">
        <f>CONCATENATE("Wer"," ",G2," ",M2,"?")</f>
        <v>Wer spaziert ins Bistro?</v>
      </c>
      <c r="AZ2" s="3" t="str">
        <f>CONCATENATE($AZ$1," ","tat", " ",E2,"?")</f>
        <v>Was tat Jakob?</v>
      </c>
      <c r="BA2" s="3" t="str">
        <f t="shared" ref="BA2:BA121" si="5">BQ2</f>
        <v>Wohin spaziert Jakob?</v>
      </c>
      <c r="BB2" s="3" t="str">
        <f t="shared" ref="BB2:BB121" si="6">BT2</f>
        <v>Was möchte Jakob einlösen?</v>
      </c>
      <c r="BC2" s="3" t="s">
        <v>880</v>
      </c>
      <c r="BD2" s="3" t="str">
        <f>AY2</f>
        <v>Wer spaziert ins Bistro?</v>
      </c>
      <c r="BE2" s="3">
        <v>2</v>
      </c>
      <c r="BF2" s="3">
        <f t="shared" ref="BF2:BF121" si="7">IF(BG2="NA",0,1)</f>
        <v>0</v>
      </c>
      <c r="BG2" s="3" t="str">
        <f t="shared" ref="BG2:BG121" si="8">IF(BE2=1,BD2,"NA")</f>
        <v>NA</v>
      </c>
      <c r="BH2" s="3" t="str">
        <f>IF(BG2="NA","NA",E2)</f>
        <v>NA</v>
      </c>
      <c r="BI2" s="3" t="str">
        <f t="shared" ref="BI2:BI10" si="9">BH2</f>
        <v>NA</v>
      </c>
      <c r="BJ2" s="3" t="s">
        <v>59</v>
      </c>
      <c r="BK2" s="2">
        <v>0</v>
      </c>
      <c r="BL2" s="3" t="str">
        <f t="shared" ref="BL2:BL121" si="10">IF(BK2=1,BI2,BJ2)</f>
        <v>NA</v>
      </c>
      <c r="BM2" s="3" t="str">
        <f t="shared" ref="BM2:BM121" si="11">IF(BK2=0,BI2,BJ2)</f>
        <v>NA</v>
      </c>
      <c r="BN2" s="3" t="str">
        <f>IF(AH2="NA",IF(H2="","",CONCATENATE(H$1," ",G2," ",E2,"?")),IF(H2="","",CONCATENATE(H$1," ",G2," ",AH2," ",X2,"?")))</f>
        <v/>
      </c>
      <c r="BO2" s="3" t="str">
        <f>IF(AH2="NA",IF(I2="","",CONCATENATE(I$1," ",G2," ",E2,"?")),IF(I2="","",CONCATENATE(I$1," ",G2," ",AH2," ",X2,"?")))</f>
        <v>Wohin spaziert Jakob?</v>
      </c>
      <c r="BP2" s="3" t="str">
        <f>IF(AH2="NA",IF(J2="","",CONCATENATE(J$1," ",G2," ",E2,"?")),IF(J2="","",CONCATENATE(J$1," ",G2," ",AH2," ",X2,"?")))</f>
        <v/>
      </c>
      <c r="BQ2" s="3" t="str">
        <f t="shared" ref="BQ2:BQ121" si="12">CONCATENATE(BN2,BO2,BP2)</f>
        <v>Wohin spaziert Jakob?</v>
      </c>
      <c r="BR2" s="3" t="str">
        <f>IF(AH2="NA",IF(R2="","",CONCATENATE(R$1," ",O2," ",E2," ",V2,"?")),IF(R2="","",CONCATENATE(R$1," ",O2," ",AH2," ",X2," ",V2,"?")))</f>
        <v>Was möchte Jakob einlösen?</v>
      </c>
      <c r="BS2" s="3" t="str">
        <f>IF(AH2="NA",IF(S2="","",CONCATENATE(S$1," ",O2," ",E2," ",V2,"?")),IF(S2="","",CONCATENATE(S$1," ",O2," ",AH2," ",X2," ",V2,"?")))</f>
        <v/>
      </c>
      <c r="BT2" s="3" t="str">
        <f t="shared" ref="BT2:BT121" si="13">CONCATENATE(BR2,BS2)</f>
        <v>Was möchte Jakob einlösen?</v>
      </c>
    </row>
    <row r="3" spans="1:73" s="14" customFormat="1" ht="14.25" customHeight="1" x14ac:dyDescent="0.35">
      <c r="A3" s="3" t="str">
        <f>CONCATENATE("L",B3,"_S",C3,"_I",W3,"_P",AX3)</f>
        <v>L_S2_I2_Pf</v>
      </c>
      <c r="C3" s="3">
        <v>2</v>
      </c>
      <c r="D3" s="3" t="str">
        <f>CONCATENATE(E3," ",G3," ",L3," ",N3," ",O3," ",P3," ",Q3," ",T3," ",U3)</f>
        <v>Georg schreit in der Sauna. Sie hat  einen heißen Aufgussstein berührt.</v>
      </c>
      <c r="E3" s="3" t="str">
        <f t="shared" si="0"/>
        <v>Georg</v>
      </c>
      <c r="F3" s="3" t="str">
        <f t="shared" si="1"/>
        <v>Raphael</v>
      </c>
      <c r="G3" s="3" t="s">
        <v>63</v>
      </c>
      <c r="H3" s="3" t="s">
        <v>64</v>
      </c>
      <c r="K3" s="3" t="s">
        <v>897</v>
      </c>
      <c r="L3" s="3" t="str">
        <f>CONCATENATE(H3,I3,J3," ",K3,".")</f>
        <v>in der Sauna.</v>
      </c>
      <c r="M3" s="3" t="str">
        <f t="shared" ref="M3:M66" si="14">CONCATENATE(H3,I3,J3," ",K3)</f>
        <v>in der Sauna</v>
      </c>
      <c r="N3" s="3" t="str">
        <f t="shared" si="2"/>
        <v>Sie</v>
      </c>
      <c r="O3" s="3" t="s">
        <v>898</v>
      </c>
      <c r="P3" s="3" t="s">
        <v>66</v>
      </c>
      <c r="Q3" s="3" t="s">
        <v>67</v>
      </c>
      <c r="R3" s="3" t="s">
        <v>68</v>
      </c>
      <c r="T3" s="3" t="str">
        <f t="shared" si="3"/>
        <v>Aufgussstein</v>
      </c>
      <c r="U3" s="3" t="str">
        <f t="shared" ref="U3:U66" si="15">CONCATENATE(V3,".")</f>
        <v>berührt.</v>
      </c>
      <c r="V3" s="3" t="s">
        <v>69</v>
      </c>
      <c r="W3" s="3">
        <v>2</v>
      </c>
      <c r="X3" s="3" t="s">
        <v>61</v>
      </c>
      <c r="Y3" s="3" t="s">
        <v>57</v>
      </c>
      <c r="Z3" s="3">
        <v>1.085714286</v>
      </c>
      <c r="AA3" s="3">
        <v>0.37349136300000002</v>
      </c>
      <c r="AB3" s="3">
        <v>1</v>
      </c>
      <c r="AC3" s="2" t="s">
        <v>57</v>
      </c>
      <c r="AD3" s="8" t="s">
        <v>58</v>
      </c>
      <c r="AE3" s="7" t="s">
        <v>59</v>
      </c>
      <c r="AF3" s="6">
        <v>1970000000</v>
      </c>
      <c r="AG3" s="6" t="s">
        <v>59</v>
      </c>
      <c r="AH3" s="6" t="s">
        <v>59</v>
      </c>
      <c r="AI3" s="3">
        <v>34</v>
      </c>
      <c r="AJ3" s="3" t="s">
        <v>62</v>
      </c>
      <c r="AK3" s="3" t="s">
        <v>57</v>
      </c>
      <c r="AL3" s="3">
        <v>1.457142857</v>
      </c>
      <c r="AM3" s="3">
        <v>0.88593111999999996</v>
      </c>
      <c r="AN3" s="3">
        <v>1</v>
      </c>
      <c r="AO3" s="2" t="s">
        <v>57</v>
      </c>
      <c r="AP3" s="1" t="s">
        <v>60</v>
      </c>
      <c r="AQ3" s="7" t="s">
        <v>59</v>
      </c>
      <c r="AR3" s="10" t="s">
        <v>59</v>
      </c>
      <c r="AS3" s="6" t="s">
        <v>59</v>
      </c>
      <c r="AT3" s="6" t="s">
        <v>59</v>
      </c>
      <c r="AU3" s="6" t="s">
        <v>895</v>
      </c>
      <c r="AV3" s="6" t="s">
        <v>896</v>
      </c>
      <c r="AW3" s="6">
        <v>1</v>
      </c>
      <c r="AX3" s="18" t="str">
        <f t="shared" si="4"/>
        <v>f</v>
      </c>
      <c r="AY3" s="3" t="str">
        <f>CONCATENATE("Wer"," ",G3," ",M3,"?")</f>
        <v>Wer schreit in der Sauna?</v>
      </c>
      <c r="AZ3" s="3" t="str">
        <f>CONCATENATE($AZ$1," ","tat", " ",E3,"?")</f>
        <v>Was tat Georg?</v>
      </c>
      <c r="BA3" s="3" t="str">
        <f t="shared" si="5"/>
        <v>Wo schreit Georg?</v>
      </c>
      <c r="BB3" s="3" t="str">
        <f t="shared" si="6"/>
        <v>Was hat  Georg berührt?</v>
      </c>
      <c r="BC3" s="3" t="s">
        <v>15</v>
      </c>
      <c r="BD3" s="3" t="str">
        <f>AZ3</f>
        <v>Was tat Georg?</v>
      </c>
      <c r="BE3" s="3">
        <v>3</v>
      </c>
      <c r="BF3" s="3">
        <f t="shared" si="7"/>
        <v>0</v>
      </c>
      <c r="BG3" s="3" t="str">
        <f t="shared" si="8"/>
        <v>NA</v>
      </c>
      <c r="BH3" s="3" t="str">
        <f>IF(BG3="NA","NA",G3)</f>
        <v>NA</v>
      </c>
      <c r="BI3" s="3" t="str">
        <f t="shared" si="9"/>
        <v>NA</v>
      </c>
      <c r="BJ3" s="3" t="s">
        <v>59</v>
      </c>
      <c r="BK3" s="2">
        <v>0</v>
      </c>
      <c r="BL3" s="3" t="str">
        <f t="shared" si="10"/>
        <v>NA</v>
      </c>
      <c r="BM3" s="3" t="str">
        <f t="shared" si="11"/>
        <v>NA</v>
      </c>
      <c r="BN3" s="3" t="str">
        <f>IF(AH3="NA",IF(H3="","",CONCATENATE(H$1," ",G3," ",E3,"?")),IF(H3="","",CONCATENATE(H$1," ",G3," ",AH3," ",X3,"?")))</f>
        <v>Wo schreit Georg?</v>
      </c>
      <c r="BO3" s="3" t="str">
        <f>IF(AH3="NA",IF(I3="","",CONCATENATE(I$1," ",G3," ",E3,"?")),IF(I3="","",CONCATENATE(I$1," ",G3," ",AH3," ",X3,"?")))</f>
        <v/>
      </c>
      <c r="BP3" s="3" t="str">
        <f>IF(AH3="NA",IF(J3="","",CONCATENATE(J$1," ",G3," ",E3,"?")),IF(J3="","",CONCATENATE(J$1," ",G3," ",AH3," ",X3,"?")))</f>
        <v/>
      </c>
      <c r="BQ3" s="3" t="str">
        <f t="shared" si="12"/>
        <v>Wo schreit Georg?</v>
      </c>
      <c r="BR3" s="3" t="str">
        <f>IF(AH3="NA",IF(R3="","",CONCATENATE(R$1," ",O3," ",E3," ",V3,"?")),IF(R3="","",CONCATENATE(R$1," ",O3," ",AH3," ",X3," ",V3,"?")))</f>
        <v>Was hat  Georg berührt?</v>
      </c>
      <c r="BS3" s="3" t="str">
        <f>IF(AH3="NA",IF(S3="","",CONCATENATE(S$1," ",O3," ",E3," ",V3,"?")),IF(S3="","",CONCATENATE(S$1," ",O3," ",AH3," ",X3," ",V3,"?")))</f>
        <v/>
      </c>
      <c r="BT3" s="3" t="str">
        <f t="shared" si="13"/>
        <v>Was hat  Georg berührt?</v>
      </c>
    </row>
    <row r="4" spans="1:73" s="14" customFormat="1" ht="14.25" customHeight="1" x14ac:dyDescent="0.35">
      <c r="A4" s="3" t="str">
        <f>CONCATENATE("L",B4,"_S",C4,"_I",W4,"_P",AX4)</f>
        <v>L_S3_I3_Pm</v>
      </c>
      <c r="C4" s="3">
        <v>3</v>
      </c>
      <c r="D4" s="3" t="str">
        <f>CONCATENATE(E4," ",G4," ",L4," ",N4," ",O4," ",P4," ",Q4," ",T4," ",U4)</f>
        <v>Julius starrt auf die Speisekarte. Er möchte die lokalen Köstlichkeiten ausprobieren.</v>
      </c>
      <c r="E4" s="3" t="str">
        <f t="shared" si="0"/>
        <v>Julius</v>
      </c>
      <c r="F4" s="3" t="str">
        <f t="shared" si="1"/>
        <v>Florian</v>
      </c>
      <c r="G4" s="3" t="s">
        <v>73</v>
      </c>
      <c r="I4" s="3" t="s">
        <v>899</v>
      </c>
      <c r="K4" s="3" t="s">
        <v>900</v>
      </c>
      <c r="L4" s="3" t="str">
        <f>CONCATENATE(H4,I4,J4," ",K4,".")</f>
        <v>auf die Speisekarte.</v>
      </c>
      <c r="M4" s="3" t="str">
        <f t="shared" si="14"/>
        <v>auf die Speisekarte</v>
      </c>
      <c r="N4" s="3" t="str">
        <f t="shared" si="2"/>
        <v>Er</v>
      </c>
      <c r="O4" s="3" t="s">
        <v>52</v>
      </c>
      <c r="P4" s="3" t="s">
        <v>53</v>
      </c>
      <c r="Q4" s="3" t="s">
        <v>74</v>
      </c>
      <c r="R4" s="3" t="s">
        <v>75</v>
      </c>
      <c r="T4" s="3" t="str">
        <f t="shared" si="3"/>
        <v>Köstlichkeiten</v>
      </c>
      <c r="U4" s="3" t="str">
        <f t="shared" si="15"/>
        <v>ausprobieren.</v>
      </c>
      <c r="V4" s="3" t="s">
        <v>76</v>
      </c>
      <c r="W4" s="3">
        <v>3</v>
      </c>
      <c r="X4" s="3" t="s">
        <v>71</v>
      </c>
      <c r="Y4" s="3" t="s">
        <v>57</v>
      </c>
      <c r="Z4" s="3">
        <v>1.085714286</v>
      </c>
      <c r="AA4" s="3">
        <v>0.37349136300000002</v>
      </c>
      <c r="AB4" s="3">
        <v>1</v>
      </c>
      <c r="AC4" s="2" t="s">
        <v>57</v>
      </c>
      <c r="AD4" s="8" t="s">
        <v>58</v>
      </c>
      <c r="AE4" s="7" t="s">
        <v>59</v>
      </c>
      <c r="AF4" s="6">
        <v>1810000000</v>
      </c>
      <c r="AG4" s="6" t="s">
        <v>59</v>
      </c>
      <c r="AH4" s="6" t="s">
        <v>59</v>
      </c>
      <c r="AI4" s="3">
        <v>35</v>
      </c>
      <c r="AJ4" s="3" t="s">
        <v>72</v>
      </c>
      <c r="AK4" s="3" t="s">
        <v>57</v>
      </c>
      <c r="AL4" s="3">
        <v>1.457142857</v>
      </c>
      <c r="AM4" s="3">
        <v>1.441870867</v>
      </c>
      <c r="AN4" s="3">
        <v>1</v>
      </c>
      <c r="AO4" s="2" t="s">
        <v>57</v>
      </c>
      <c r="AP4" s="1" t="s">
        <v>60</v>
      </c>
      <c r="AQ4" s="7" t="s">
        <v>59</v>
      </c>
      <c r="AR4" s="10" t="s">
        <v>59</v>
      </c>
      <c r="AS4" s="6" t="s">
        <v>59</v>
      </c>
      <c r="AT4" s="6" t="s">
        <v>59</v>
      </c>
      <c r="AU4" s="6" t="s">
        <v>895</v>
      </c>
      <c r="AV4" s="6" t="s">
        <v>896</v>
      </c>
      <c r="AW4" s="6">
        <v>0</v>
      </c>
      <c r="AX4" s="18" t="str">
        <f t="shared" si="4"/>
        <v>m</v>
      </c>
      <c r="AY4" s="3" t="str">
        <f>CONCATENATE("Wer"," ",G4," ",M4,"?")</f>
        <v>Wer starrt auf die Speisekarte?</v>
      </c>
      <c r="AZ4" s="3" t="str">
        <f>CONCATENATE($AZ$1," ","tat", " ",E4,"?")</f>
        <v>Was tat Julius?</v>
      </c>
      <c r="BA4" s="3" t="str">
        <f t="shared" si="5"/>
        <v>Wohin starrt Julius?</v>
      </c>
      <c r="BB4" s="3" t="str">
        <f t="shared" si="6"/>
        <v>Was möchte Julius ausprobieren?</v>
      </c>
      <c r="BC4" s="3" t="s">
        <v>881</v>
      </c>
      <c r="BD4" s="3" t="str">
        <f>BA4</f>
        <v>Wohin starrt Julius?</v>
      </c>
      <c r="BE4" s="3">
        <v>3</v>
      </c>
      <c r="BF4" s="3">
        <f t="shared" si="7"/>
        <v>0</v>
      </c>
      <c r="BG4" s="3" t="str">
        <f t="shared" si="8"/>
        <v>NA</v>
      </c>
      <c r="BH4" s="3" t="str">
        <f>IF(BG4="NA","NA",M4)</f>
        <v>NA</v>
      </c>
      <c r="BI4" s="3" t="str">
        <f t="shared" si="9"/>
        <v>NA</v>
      </c>
      <c r="BJ4" s="3" t="s">
        <v>59</v>
      </c>
      <c r="BK4" s="2">
        <v>0</v>
      </c>
      <c r="BL4" s="3" t="str">
        <f t="shared" si="10"/>
        <v>NA</v>
      </c>
      <c r="BM4" s="3" t="str">
        <f t="shared" si="11"/>
        <v>NA</v>
      </c>
      <c r="BN4" s="3" t="str">
        <f>IF(AH4="NA",IF(H4="","",CONCATENATE(H$1," ",G4," ",E4,"?")),IF(H4="","",CONCATENATE(H$1," ",G4," ",AH4," ",X4,"?")))</f>
        <v/>
      </c>
      <c r="BO4" s="3" t="str">
        <f>IF(AH4="NA",IF(I4="","",CONCATENATE(I$1," ",G4," ",E4,"?")),IF(I4="","",CONCATENATE(I$1," ",G4," ",AH4," ",X4,"?")))</f>
        <v>Wohin starrt Julius?</v>
      </c>
      <c r="BP4" s="3" t="str">
        <f>IF(AH4="NA",IF(J4="","",CONCATENATE(J$1," ",G4," ",E4,"?")),IF(J4="","",CONCATENATE(J$1," ",G4," ",AH4," ",X4,"?")))</f>
        <v/>
      </c>
      <c r="BQ4" s="3" t="str">
        <f t="shared" si="12"/>
        <v>Wohin starrt Julius?</v>
      </c>
      <c r="BR4" s="3" t="str">
        <f>IF(AH4="NA",IF(R4="","",CONCATENATE(R$1," ",O4," ",E4," ",V4,"?")),IF(R4="","",CONCATENATE(R$1," ",O4," ",AH4," ",X4," ",V4,"?")))</f>
        <v>Was möchte Julius ausprobieren?</v>
      </c>
      <c r="BS4" s="3" t="str">
        <f>IF(AH4="NA",IF(S4="","",CONCATENATE(S$1," ",O4," ",E4," ",V4,"?")),IF(S4="","",CONCATENATE(S$1," ",O4," ",AH4," ",X4," ",V4,"?")))</f>
        <v/>
      </c>
      <c r="BT4" s="3" t="str">
        <f t="shared" si="13"/>
        <v>Was möchte Julius ausprobieren?</v>
      </c>
    </row>
    <row r="5" spans="1:73" s="14" customFormat="1" ht="14.25" customHeight="1" x14ac:dyDescent="0.35">
      <c r="A5" s="3" t="str">
        <f>CONCATENATE("L",B5,"_S",C5,"_I",W5,"_P",AX5)</f>
        <v>L_S4_I4_Pm</v>
      </c>
      <c r="C5" s="3">
        <v>4</v>
      </c>
      <c r="D5" s="3" t="str">
        <f>CONCATENATE(E5," ",G5," ",L5," ",N5," ",O5," ",P5," ",Q5," ",T5," ",U5)</f>
        <v>Moritz fällt aus dem Bett. Er hat einen schlimmen Alptraum gehabt.</v>
      </c>
      <c r="E5" s="3" t="str">
        <f t="shared" si="0"/>
        <v>Moritz</v>
      </c>
      <c r="F5" s="3" t="str">
        <f t="shared" si="1"/>
        <v>Finn</v>
      </c>
      <c r="G5" s="3" t="s">
        <v>79</v>
      </c>
      <c r="J5" s="3" t="s">
        <v>901</v>
      </c>
      <c r="K5" s="3" t="s">
        <v>902</v>
      </c>
      <c r="L5" s="3" t="str">
        <f>CONCATENATE(H5,I5,J5," ",K5,".")</f>
        <v>aus dem Bett.</v>
      </c>
      <c r="M5" s="3" t="str">
        <f t="shared" si="14"/>
        <v>aus dem Bett</v>
      </c>
      <c r="N5" s="3" t="str">
        <f t="shared" si="2"/>
        <v>Er</v>
      </c>
      <c r="O5" s="3" t="s">
        <v>65</v>
      </c>
      <c r="P5" s="3" t="s">
        <v>66</v>
      </c>
      <c r="Q5" s="3" t="s">
        <v>80</v>
      </c>
      <c r="R5" s="3" t="s">
        <v>81</v>
      </c>
      <c r="T5" s="3" t="str">
        <f t="shared" si="3"/>
        <v>Alptraum</v>
      </c>
      <c r="U5" s="3" t="str">
        <f t="shared" si="15"/>
        <v>gehabt.</v>
      </c>
      <c r="V5" s="3" t="s">
        <v>82</v>
      </c>
      <c r="W5" s="3">
        <v>4</v>
      </c>
      <c r="X5" s="3" t="s">
        <v>77</v>
      </c>
      <c r="Y5" s="3" t="s">
        <v>57</v>
      </c>
      <c r="Z5" s="3">
        <v>1.114285714</v>
      </c>
      <c r="AA5" s="3">
        <v>0.322802851</v>
      </c>
      <c r="AB5" s="3">
        <v>1</v>
      </c>
      <c r="AC5" s="2" t="s">
        <v>57</v>
      </c>
      <c r="AD5" s="8" t="s">
        <v>58</v>
      </c>
      <c r="AE5" s="7" t="s">
        <v>59</v>
      </c>
      <c r="AF5" s="6">
        <v>317000000</v>
      </c>
      <c r="AG5" s="6" t="s">
        <v>59</v>
      </c>
      <c r="AH5" s="6" t="s">
        <v>59</v>
      </c>
      <c r="AI5" s="3">
        <v>36</v>
      </c>
      <c r="AJ5" s="3" t="s">
        <v>78</v>
      </c>
      <c r="AK5" s="3" t="s">
        <v>83</v>
      </c>
      <c r="AL5" s="3">
        <v>1.4857142860000001</v>
      </c>
      <c r="AM5" s="3">
        <v>0.81786769299999995</v>
      </c>
      <c r="AN5" s="3">
        <v>1</v>
      </c>
      <c r="AO5" s="2" t="s">
        <v>57</v>
      </c>
      <c r="AP5" s="1" t="s">
        <v>60</v>
      </c>
      <c r="AQ5" s="7" t="s">
        <v>59</v>
      </c>
      <c r="AR5" s="10" t="s">
        <v>59</v>
      </c>
      <c r="AS5" s="6" t="s">
        <v>59</v>
      </c>
      <c r="AT5" s="6" t="s">
        <v>59</v>
      </c>
      <c r="AU5" s="6" t="s">
        <v>895</v>
      </c>
      <c r="AV5" s="6" t="s">
        <v>896</v>
      </c>
      <c r="AW5" s="6">
        <v>0</v>
      </c>
      <c r="AX5" s="18" t="str">
        <f t="shared" si="4"/>
        <v>m</v>
      </c>
      <c r="AY5" s="3" t="str">
        <f>CONCATENATE("Wer"," ",G5," ",M5,"?")</f>
        <v>Wer fällt aus dem Bett?</v>
      </c>
      <c r="AZ5" s="3" t="str">
        <f>CONCATENATE($AZ$1," ","tat", " ",E5,"?")</f>
        <v>Was tat Moritz?</v>
      </c>
      <c r="BA5" s="3" t="str">
        <f t="shared" si="5"/>
        <v>Woher fällt Moritz?</v>
      </c>
      <c r="BB5" s="3" t="str">
        <f t="shared" si="6"/>
        <v>Was hat Moritz gehabt?</v>
      </c>
      <c r="BC5" s="2" t="s">
        <v>882</v>
      </c>
      <c r="BD5" s="3" t="str">
        <f>BB5</f>
        <v>Was hat Moritz gehabt?</v>
      </c>
      <c r="BE5" s="3">
        <v>1</v>
      </c>
      <c r="BF5" s="3">
        <f t="shared" si="7"/>
        <v>1</v>
      </c>
      <c r="BG5" s="3" t="str">
        <f t="shared" si="8"/>
        <v>Was hat Moritz gehabt?</v>
      </c>
      <c r="BH5" s="3" t="str">
        <f>IF(BG5="NA","NA",CONCATENATE(P5," ",Q5," ",T5))</f>
        <v>einen schlimmen Alptraum</v>
      </c>
      <c r="BI5" s="3" t="str">
        <f t="shared" si="9"/>
        <v>einen schlimmen Alptraum</v>
      </c>
      <c r="BJ5" s="3" t="s">
        <v>84</v>
      </c>
      <c r="BK5" s="2">
        <v>0</v>
      </c>
      <c r="BL5" s="3" t="str">
        <f t="shared" si="10"/>
        <v>einen schecklichen Alptraum</v>
      </c>
      <c r="BM5" s="3" t="str">
        <f t="shared" si="11"/>
        <v>einen schlimmen Alptraum</v>
      </c>
      <c r="BN5" s="3" t="str">
        <f>IF(AH5="NA",IF(H5="","",CONCATENATE(H$1," ",G5," ",E5,"?")),IF(H5="","",CONCATENATE(H$1," ",G5," ",AH5," ",X5,"?")))</f>
        <v/>
      </c>
      <c r="BO5" s="3" t="str">
        <f>IF(AH5="NA",IF(I5="","",CONCATENATE(I$1," ",G5," ",E5,"?")),IF(I5="","",CONCATENATE(I$1," ",G5," ",AH5," ",X5,"?")))</f>
        <v/>
      </c>
      <c r="BP5" s="3" t="str">
        <f>IF(AH5="NA",IF(J5="","",CONCATENATE(J$1," ",G5," ",E5,"?")),IF(J5="","",CONCATENATE(J$1," ",G5," ",AH5," ",X5,"?")))</f>
        <v>Woher fällt Moritz?</v>
      </c>
      <c r="BQ5" s="3" t="str">
        <f t="shared" si="12"/>
        <v>Woher fällt Moritz?</v>
      </c>
      <c r="BR5" s="3" t="str">
        <f>IF(AH5="NA",IF(R5="","",CONCATENATE(R$1," ",O5," ",E5," ",V5,"?")),IF(R5="","",CONCATENATE(R$1," ",O5," ",AH5," ",X5," ",V5,"?")))</f>
        <v>Was hat Moritz gehabt?</v>
      </c>
      <c r="BS5" s="3" t="str">
        <f>IF(AH5="NA",IF(S5="","",CONCATENATE(S$1," ",O5," ",E5," ",V5,"?")),IF(S5="","",CONCATENATE(S$1," ",O5," ",AH5," ",X5," ",V5,"?")))</f>
        <v/>
      </c>
      <c r="BT5" s="3" t="str">
        <f t="shared" si="13"/>
        <v>Was hat Moritz gehabt?</v>
      </c>
    </row>
    <row r="6" spans="1:73" s="14" customFormat="1" ht="14.25" customHeight="1" x14ac:dyDescent="0.35">
      <c r="A6" s="3" t="str">
        <f>CONCATENATE("L",B6,"_S",C6,"_I",W6,"_P",AX6)</f>
        <v>L_S5_I5_Pm</v>
      </c>
      <c r="C6" s="3">
        <v>5</v>
      </c>
      <c r="D6" s="3" t="str">
        <f>CONCATENATE(E6," ",G6," ",L6," ",N6," ",O6," ",P6," ",Q6," ",T6," ",U6)</f>
        <v>Paul reist in die Metropole. Er möchte die weltbekannte Clubkultur erleben.</v>
      </c>
      <c r="E6" s="3" t="str">
        <f t="shared" si="0"/>
        <v>Paul</v>
      </c>
      <c r="F6" s="3" t="str">
        <f t="shared" si="1"/>
        <v>Hannes</v>
      </c>
      <c r="G6" s="19" t="s">
        <v>87</v>
      </c>
      <c r="I6" s="3" t="s">
        <v>903</v>
      </c>
      <c r="K6" s="3" t="s">
        <v>904</v>
      </c>
      <c r="L6" s="3" t="str">
        <f>CONCATENATE(H6,I6,J6," ",K6,".")</f>
        <v>in die Metropole.</v>
      </c>
      <c r="M6" s="3" t="str">
        <f t="shared" si="14"/>
        <v>in die Metropole</v>
      </c>
      <c r="N6" s="3" t="str">
        <f t="shared" si="2"/>
        <v>Er</v>
      </c>
      <c r="O6" s="3" t="s">
        <v>52</v>
      </c>
      <c r="P6" s="3" t="s">
        <v>53</v>
      </c>
      <c r="Q6" s="3" t="s">
        <v>88</v>
      </c>
      <c r="R6" s="3" t="s">
        <v>89</v>
      </c>
      <c r="T6" s="3" t="str">
        <f t="shared" si="3"/>
        <v>Clubkultur</v>
      </c>
      <c r="U6" s="3" t="str">
        <f t="shared" si="15"/>
        <v>erleben.</v>
      </c>
      <c r="V6" s="3" t="s">
        <v>90</v>
      </c>
      <c r="W6" s="3">
        <v>5</v>
      </c>
      <c r="X6" s="3" t="s">
        <v>85</v>
      </c>
      <c r="Y6" s="3" t="s">
        <v>57</v>
      </c>
      <c r="Z6" s="3">
        <v>1.114285714</v>
      </c>
      <c r="AA6" s="3">
        <v>0.322802851</v>
      </c>
      <c r="AB6" s="3">
        <v>1</v>
      </c>
      <c r="AC6" s="2" t="s">
        <v>57</v>
      </c>
      <c r="AD6" s="8" t="s">
        <v>58</v>
      </c>
      <c r="AE6" s="7" t="s">
        <v>59</v>
      </c>
      <c r="AF6" s="6">
        <v>4230000000</v>
      </c>
      <c r="AG6" s="6" t="s">
        <v>59</v>
      </c>
      <c r="AH6" s="6" t="s">
        <v>59</v>
      </c>
      <c r="AI6" s="3">
        <v>37</v>
      </c>
      <c r="AJ6" s="3" t="s">
        <v>86</v>
      </c>
      <c r="AK6" s="3" t="s">
        <v>57</v>
      </c>
      <c r="AL6" s="3">
        <v>1.5142857139999999</v>
      </c>
      <c r="AM6" s="3">
        <v>0.95089520000000005</v>
      </c>
      <c r="AN6" s="3">
        <v>1</v>
      </c>
      <c r="AO6" s="2" t="s">
        <v>57</v>
      </c>
      <c r="AP6" s="1" t="s">
        <v>60</v>
      </c>
      <c r="AQ6" s="7" t="s">
        <v>59</v>
      </c>
      <c r="AR6" s="10" t="s">
        <v>59</v>
      </c>
      <c r="AS6" s="6" t="s">
        <v>59</v>
      </c>
      <c r="AT6" s="6" t="s">
        <v>59</v>
      </c>
      <c r="AU6" s="6" t="s">
        <v>895</v>
      </c>
      <c r="AV6" s="6" t="s">
        <v>896</v>
      </c>
      <c r="AW6" s="6">
        <v>0</v>
      </c>
      <c r="AX6" s="18" t="str">
        <f t="shared" si="4"/>
        <v>m</v>
      </c>
      <c r="AY6" s="3" t="str">
        <f>CONCATENATE("Wer"," ",G6," ",M6,"?")</f>
        <v>Wer reist in die Metropole?</v>
      </c>
      <c r="AZ6" s="3" t="str">
        <f>CONCATENATE($AZ$1," ","tat", " ",E6,"?")</f>
        <v>Was tat Paul?</v>
      </c>
      <c r="BA6" s="3" t="str">
        <f t="shared" si="5"/>
        <v>Wohin reist Paul?</v>
      </c>
      <c r="BB6" s="3" t="str">
        <f t="shared" si="6"/>
        <v>Was möchte Paul erleben?</v>
      </c>
      <c r="BC6" s="3" t="s">
        <v>880</v>
      </c>
      <c r="BD6" s="3" t="str">
        <f>AY6</f>
        <v>Wer reist in die Metropole?</v>
      </c>
      <c r="BE6" s="3">
        <v>2</v>
      </c>
      <c r="BF6" s="3">
        <f t="shared" si="7"/>
        <v>0</v>
      </c>
      <c r="BG6" s="3" t="str">
        <f t="shared" si="8"/>
        <v>NA</v>
      </c>
      <c r="BH6" s="3" t="str">
        <f>IF(BG6="NA","NA",E6)</f>
        <v>NA</v>
      </c>
      <c r="BI6" s="3" t="str">
        <f t="shared" si="9"/>
        <v>NA</v>
      </c>
      <c r="BJ6" s="3" t="s">
        <v>59</v>
      </c>
      <c r="BK6" s="2">
        <v>1</v>
      </c>
      <c r="BL6" s="3" t="str">
        <f t="shared" si="10"/>
        <v>NA</v>
      </c>
      <c r="BM6" s="3" t="str">
        <f t="shared" si="11"/>
        <v>NA</v>
      </c>
      <c r="BN6" s="3" t="str">
        <f>IF(AH6="NA",IF(H6="","",CONCATENATE(H$1," ",G6," ",E6,"?")),IF(H6="","",CONCATENATE(H$1," ",G6," ",AH6," ",X6,"?")))</f>
        <v/>
      </c>
      <c r="BO6" s="3" t="str">
        <f>IF(AH6="NA",IF(I6="","",CONCATENATE(I$1," ",G6," ",E6,"?")),IF(I6="","",CONCATENATE(I$1," ",G6," ",AH6," ",X6,"?")))</f>
        <v>Wohin reist Paul?</v>
      </c>
      <c r="BP6" s="3" t="str">
        <f>IF(AH6="NA",IF(J6="","",CONCATENATE(J$1," ",G6," ",E6,"?")),IF(J6="","",CONCATENATE(J$1," ",G6," ",AH6," ",X6,"?")))</f>
        <v/>
      </c>
      <c r="BQ6" s="3" t="str">
        <f t="shared" si="12"/>
        <v>Wohin reist Paul?</v>
      </c>
      <c r="BR6" s="3" t="str">
        <f>IF(AH6="NA",IF(R6="","",CONCATENATE(R$1," ",O6," ",E6," ",V6,"?")),IF(R6="","",CONCATENATE(R$1," ",O6," ",AH6," ",X6," ",V6,"?")))</f>
        <v>Was möchte Paul erleben?</v>
      </c>
      <c r="BS6" s="3" t="str">
        <f>IF(AH6="NA",IF(S6="","",CONCATENATE(S$1," ",O6," ",E6," ",V6,"?")),IF(S6="","",CONCATENATE(S$1," ",O6," ",AH6," ",X6," ",V6,"?")))</f>
        <v/>
      </c>
      <c r="BT6" s="20" t="str">
        <f t="shared" si="13"/>
        <v>Was möchte Paul erleben?</v>
      </c>
    </row>
    <row r="7" spans="1:73" s="14" customFormat="1" ht="14.25" customHeight="1" x14ac:dyDescent="0.35">
      <c r="A7" s="3" t="str">
        <f>CONCATENATE("L",B7,"_S",C7,"_I",W7,"_P",AX7)</f>
        <v>L_S6_I6_Pm</v>
      </c>
      <c r="C7" s="3">
        <v>6</v>
      </c>
      <c r="D7" s="3" t="str">
        <f>CONCATENATE(E7," ",G7," ",L7," ",N7," ",O7," ",P7," ",Q7," ",T7," ",U7)</f>
        <v>Tobias guckt auf den Fahrplan. Er hat die heutige Verbindung vergessen.</v>
      </c>
      <c r="E7" s="3" t="str">
        <f t="shared" si="0"/>
        <v>Tobias</v>
      </c>
      <c r="F7" s="3" t="str">
        <f t="shared" si="1"/>
        <v>Clemens</v>
      </c>
      <c r="G7" s="3" t="s">
        <v>93</v>
      </c>
      <c r="I7" s="3" t="s">
        <v>905</v>
      </c>
      <c r="K7" s="3" t="s">
        <v>906</v>
      </c>
      <c r="L7" s="3" t="str">
        <f>CONCATENATE(H7,I7,J7," ",K7,".")</f>
        <v>auf den Fahrplan.</v>
      </c>
      <c r="M7" s="3" t="str">
        <f t="shared" si="14"/>
        <v>auf den Fahrplan</v>
      </c>
      <c r="N7" s="3" t="str">
        <f t="shared" si="2"/>
        <v>Er</v>
      </c>
      <c r="O7" s="3" t="s">
        <v>65</v>
      </c>
      <c r="P7" s="3" t="s">
        <v>53</v>
      </c>
      <c r="Q7" s="3" t="s">
        <v>94</v>
      </c>
      <c r="R7" s="3" t="s">
        <v>95</v>
      </c>
      <c r="T7" s="3" t="str">
        <f t="shared" si="3"/>
        <v>Verbindung</v>
      </c>
      <c r="U7" s="3" t="str">
        <f t="shared" si="15"/>
        <v>vergessen.</v>
      </c>
      <c r="V7" s="3" t="s">
        <v>96</v>
      </c>
      <c r="W7" s="3">
        <v>6</v>
      </c>
      <c r="X7" s="3" t="s">
        <v>91</v>
      </c>
      <c r="Y7" s="3" t="s">
        <v>57</v>
      </c>
      <c r="Z7" s="3">
        <v>1.114285714</v>
      </c>
      <c r="AA7" s="3">
        <v>0.322802851</v>
      </c>
      <c r="AB7" s="3">
        <v>1</v>
      </c>
      <c r="AC7" s="2" t="s">
        <v>57</v>
      </c>
      <c r="AD7" s="8" t="s">
        <v>58</v>
      </c>
      <c r="AE7" s="7" t="s">
        <v>59</v>
      </c>
      <c r="AF7" s="6">
        <v>4920000000</v>
      </c>
      <c r="AG7" s="6" t="s">
        <v>59</v>
      </c>
      <c r="AH7" s="6" t="s">
        <v>59</v>
      </c>
      <c r="AI7" s="3">
        <v>38</v>
      </c>
      <c r="AJ7" s="3" t="s">
        <v>92</v>
      </c>
      <c r="AK7" s="3" t="s">
        <v>57</v>
      </c>
      <c r="AL7" s="3">
        <v>1.5142857139999999</v>
      </c>
      <c r="AM7" s="3">
        <v>1.0674716849999999</v>
      </c>
      <c r="AN7" s="3">
        <v>1</v>
      </c>
      <c r="AO7" s="2" t="s">
        <v>57</v>
      </c>
      <c r="AP7" s="1" t="s">
        <v>60</v>
      </c>
      <c r="AQ7" s="7" t="s">
        <v>59</v>
      </c>
      <c r="AR7" s="10" t="s">
        <v>59</v>
      </c>
      <c r="AS7" s="6" t="s">
        <v>59</v>
      </c>
      <c r="AT7" s="6" t="s">
        <v>59</v>
      </c>
      <c r="AU7" s="6" t="s">
        <v>895</v>
      </c>
      <c r="AV7" s="6" t="s">
        <v>896</v>
      </c>
      <c r="AW7" s="6">
        <v>0</v>
      </c>
      <c r="AX7" s="18" t="str">
        <f t="shared" si="4"/>
        <v>m</v>
      </c>
      <c r="AY7" s="3" t="str">
        <f>CONCATENATE("Wer"," ",G7," ",M7,"?")</f>
        <v>Wer guckt auf den Fahrplan?</v>
      </c>
      <c r="AZ7" s="3" t="str">
        <f>CONCATENATE($AZ$1," ","tat", " ",E7,"?")</f>
        <v>Was tat Tobias?</v>
      </c>
      <c r="BA7" s="3" t="str">
        <f t="shared" si="5"/>
        <v>Wohin guckt Tobias?</v>
      </c>
      <c r="BB7" s="3" t="str">
        <f t="shared" si="6"/>
        <v>Was hat Tobias vergessen?</v>
      </c>
      <c r="BC7" s="3" t="s">
        <v>15</v>
      </c>
      <c r="BD7" s="3" t="str">
        <f>AZ7</f>
        <v>Was tat Tobias?</v>
      </c>
      <c r="BE7" s="3">
        <v>4</v>
      </c>
      <c r="BF7" s="3">
        <f t="shared" si="7"/>
        <v>0</v>
      </c>
      <c r="BG7" s="3" t="str">
        <f t="shared" si="8"/>
        <v>NA</v>
      </c>
      <c r="BH7" s="3" t="str">
        <f>IF(BG7="NA","NA",G7)</f>
        <v>NA</v>
      </c>
      <c r="BI7" s="3" t="str">
        <f t="shared" si="9"/>
        <v>NA</v>
      </c>
      <c r="BJ7" s="3" t="s">
        <v>59</v>
      </c>
      <c r="BK7" s="2">
        <v>0</v>
      </c>
      <c r="BL7" s="3" t="str">
        <f t="shared" si="10"/>
        <v>NA</v>
      </c>
      <c r="BM7" s="3" t="str">
        <f t="shared" si="11"/>
        <v>NA</v>
      </c>
      <c r="BN7" s="3" t="str">
        <f>IF(AH7="NA",IF(H7="","",CONCATENATE(H$1," ",G7," ",E7,"?")),IF(H7="","",CONCATENATE(H$1," ",G7," ",AH7," ",X7,"?")))</f>
        <v/>
      </c>
      <c r="BO7" s="3" t="str">
        <f>IF(AH7="NA",IF(I7="","",CONCATENATE(I$1," ",G7," ",E7,"?")),IF(I7="","",CONCATENATE(I$1," ",G7," ",AH7," ",X7,"?")))</f>
        <v>Wohin guckt Tobias?</v>
      </c>
      <c r="BP7" s="3" t="str">
        <f>IF(AH7="NA",IF(J7="","",CONCATENATE(J$1," ",G7," ",E7,"?")),IF(J7="","",CONCATENATE(J$1," ",G7," ",AH7," ",X7,"?")))</f>
        <v/>
      </c>
      <c r="BQ7" s="3" t="str">
        <f t="shared" si="12"/>
        <v>Wohin guckt Tobias?</v>
      </c>
      <c r="BR7" s="3" t="str">
        <f>IF(AH7="NA",IF(R7="","",CONCATENATE(R$1," ",O7," ",E7," ",V7,"?")),IF(R7="","",CONCATENATE(R$1," ",O7," ",AH7," ",X7," ",V7,"?")))</f>
        <v>Was hat Tobias vergessen?</v>
      </c>
      <c r="BS7" s="3" t="str">
        <f>IF(AH7="NA",IF(S7="","",CONCATENATE(S$1," ",O7," ",E7," ",V7,"?")),IF(S7="","",CONCATENATE(S$1," ",O7," ",AH7," ",X7," ",V7,"?")))</f>
        <v/>
      </c>
      <c r="BT7" s="3" t="str">
        <f t="shared" si="13"/>
        <v>Was hat Tobias vergessen?</v>
      </c>
    </row>
    <row r="8" spans="1:73" s="14" customFormat="1" ht="14.25" customHeight="1" x14ac:dyDescent="0.35">
      <c r="A8" s="3" t="str">
        <f>CONCATENATE("L",B8,"_S",C8,"_I",W8,"_P",AX8)</f>
        <v>L_S7_I7_Pm</v>
      </c>
      <c r="C8" s="3">
        <v>7</v>
      </c>
      <c r="D8" s="3" t="str">
        <f>CONCATENATE(E8," ",G8," ",L8," ",N8," ",O8," ",P8," ",Q8," ",T8," ",U8)</f>
        <v>Maximilian geht zur Pommesbude. Er hat die grauenvolle Abnehmkur überstanden.</v>
      </c>
      <c r="E8" s="3" t="str">
        <f t="shared" si="0"/>
        <v>Maximilian</v>
      </c>
      <c r="F8" s="3" t="str">
        <f t="shared" si="1"/>
        <v>Simon</v>
      </c>
      <c r="G8" s="3" t="s">
        <v>99</v>
      </c>
      <c r="I8" s="3" t="s">
        <v>907</v>
      </c>
      <c r="K8" s="3" t="s">
        <v>908</v>
      </c>
      <c r="L8" s="3" t="str">
        <f>CONCATENATE(H8,I8,J8," ",K8,".")</f>
        <v>zur Pommesbude.</v>
      </c>
      <c r="M8" s="3" t="str">
        <f t="shared" si="14"/>
        <v>zur Pommesbude</v>
      </c>
      <c r="N8" s="3" t="str">
        <f t="shared" si="2"/>
        <v>Er</v>
      </c>
      <c r="O8" s="3" t="s">
        <v>65</v>
      </c>
      <c r="P8" s="3" t="s">
        <v>53</v>
      </c>
      <c r="Q8" s="3" t="s">
        <v>100</v>
      </c>
      <c r="R8" s="3" t="s">
        <v>101</v>
      </c>
      <c r="T8" s="3" t="str">
        <f t="shared" si="3"/>
        <v>Abnehmkur</v>
      </c>
      <c r="U8" s="3" t="str">
        <f t="shared" si="15"/>
        <v>überstanden.</v>
      </c>
      <c r="V8" s="3" t="s">
        <v>102</v>
      </c>
      <c r="W8" s="3">
        <v>7</v>
      </c>
      <c r="X8" s="3" t="s">
        <v>97</v>
      </c>
      <c r="Y8" s="3" t="s">
        <v>57</v>
      </c>
      <c r="Z8" s="3">
        <v>1.114285714</v>
      </c>
      <c r="AA8" s="3">
        <v>0.40376380499999998</v>
      </c>
      <c r="AB8" s="3">
        <v>1</v>
      </c>
      <c r="AC8" s="2" t="s">
        <v>57</v>
      </c>
      <c r="AD8" s="8" t="s">
        <v>58</v>
      </c>
      <c r="AE8" s="7" t="s">
        <v>59</v>
      </c>
      <c r="AF8" s="6">
        <v>176000000</v>
      </c>
      <c r="AG8" s="6" t="s">
        <v>59</v>
      </c>
      <c r="AH8" s="6" t="s">
        <v>59</v>
      </c>
      <c r="AI8" s="3">
        <v>39</v>
      </c>
      <c r="AJ8" s="3" t="s">
        <v>98</v>
      </c>
      <c r="AK8" s="3" t="s">
        <v>57</v>
      </c>
      <c r="AL8" s="3">
        <v>1.5142857139999999</v>
      </c>
      <c r="AM8" s="3">
        <v>1.2216533780000001</v>
      </c>
      <c r="AN8" s="3">
        <v>1</v>
      </c>
      <c r="AO8" s="2" t="s">
        <v>57</v>
      </c>
      <c r="AP8" s="1" t="s">
        <v>60</v>
      </c>
      <c r="AQ8" s="7" t="s">
        <v>59</v>
      </c>
      <c r="AR8" s="10" t="s">
        <v>59</v>
      </c>
      <c r="AS8" s="6" t="s">
        <v>59</v>
      </c>
      <c r="AT8" s="6" t="s">
        <v>59</v>
      </c>
      <c r="AU8" s="6" t="s">
        <v>895</v>
      </c>
      <c r="AV8" s="6" t="s">
        <v>896</v>
      </c>
      <c r="AW8" s="6">
        <v>0</v>
      </c>
      <c r="AX8" s="18" t="str">
        <f t="shared" si="4"/>
        <v>m</v>
      </c>
      <c r="AY8" s="3" t="str">
        <f>CONCATENATE("Wer"," ",G8," ",M8,"?")</f>
        <v>Wer geht zur Pommesbude?</v>
      </c>
      <c r="AZ8" s="3" t="str">
        <f>CONCATENATE($AZ$1," ","tat", " ",E8,"?")</f>
        <v>Was tat Maximilian?</v>
      </c>
      <c r="BA8" s="3" t="str">
        <f t="shared" si="5"/>
        <v>Wohin geht Maximilian?</v>
      </c>
      <c r="BB8" s="3" t="str">
        <f t="shared" si="6"/>
        <v>Was hat Maximilian überstanden?</v>
      </c>
      <c r="BC8" s="3" t="s">
        <v>881</v>
      </c>
      <c r="BD8" s="3" t="str">
        <f>BA8</f>
        <v>Wohin geht Maximilian?</v>
      </c>
      <c r="BE8" s="3">
        <v>3</v>
      </c>
      <c r="BF8" s="3">
        <f t="shared" si="7"/>
        <v>0</v>
      </c>
      <c r="BG8" s="3" t="str">
        <f t="shared" si="8"/>
        <v>NA</v>
      </c>
      <c r="BH8" s="3" t="str">
        <f>IF(BG8="NA","NA",M8)</f>
        <v>NA</v>
      </c>
      <c r="BI8" s="3" t="str">
        <f t="shared" si="9"/>
        <v>NA</v>
      </c>
      <c r="BJ8" s="3" t="s">
        <v>59</v>
      </c>
      <c r="BK8" s="2">
        <v>1</v>
      </c>
      <c r="BL8" s="3" t="str">
        <f t="shared" si="10"/>
        <v>NA</v>
      </c>
      <c r="BM8" s="3" t="str">
        <f t="shared" si="11"/>
        <v>NA</v>
      </c>
      <c r="BN8" s="3" t="str">
        <f>IF(AH8="NA",IF(H8="","",CONCATENATE(H$1," ",G8," ",E8,"?")),IF(H8="","",CONCATENATE(H$1," ",G8," ",AH8," ",X8,"?")))</f>
        <v/>
      </c>
      <c r="BO8" s="3" t="str">
        <f>IF(AH8="NA",IF(I8="","",CONCATENATE(I$1," ",G8," ",E8,"?")),IF(I8="","",CONCATENATE(I$1," ",G8," ",AH8," ",X8,"?")))</f>
        <v>Wohin geht Maximilian?</v>
      </c>
      <c r="BP8" s="3" t="str">
        <f>IF(AH8="NA",IF(J8="","",CONCATENATE(J$1," ",G8," ",E8,"?")),IF(J8="","",CONCATENATE(J$1," ",G8," ",AH8," ",X8,"?")))</f>
        <v/>
      </c>
      <c r="BQ8" s="3" t="str">
        <f t="shared" si="12"/>
        <v>Wohin geht Maximilian?</v>
      </c>
      <c r="BR8" s="3" t="str">
        <f>IF(AH8="NA",IF(R8="","",CONCATENATE(R$1," ",O8," ",E8," ",V8,"?")),IF(R8="","",CONCATENATE(R$1," ",O8," ",AH8," ",X8," ",V8,"?")))</f>
        <v>Was hat Maximilian überstanden?</v>
      </c>
      <c r="BS8" s="3" t="str">
        <f>IF(AH8="NA",IF(S8="","",CONCATENATE(S$1," ",O8," ",E8," ",V8,"?")),IF(S8="","",CONCATENATE(S$1," ",O8," ",AH8," ",X8," ",V8,"?")))</f>
        <v/>
      </c>
      <c r="BT8" s="3" t="str">
        <f t="shared" si="13"/>
        <v>Was hat Maximilian überstanden?</v>
      </c>
    </row>
    <row r="9" spans="1:73" s="14" customFormat="1" ht="14.25" customHeight="1" x14ac:dyDescent="0.35">
      <c r="A9" s="3" t="str">
        <f>CONCATENATE("L",B9,"_S",C9,"_I",W9,"_P",AX9)</f>
        <v>L_S8_I8_Pf</v>
      </c>
      <c r="C9" s="3">
        <v>8</v>
      </c>
      <c r="D9" s="3" t="str">
        <f>CONCATENATE(E9," ",G9," ",L9," ",N9," ",O9," ",P9," ",Q9," ",T9," ",U9)</f>
        <v>Thomas parkt auf dem Radweg. Sie möchte ein starkes Zeichen setzen.</v>
      </c>
      <c r="E9" s="3" t="str">
        <f t="shared" si="0"/>
        <v>Thomas</v>
      </c>
      <c r="F9" s="3" t="str">
        <f t="shared" si="1"/>
        <v>Tim</v>
      </c>
      <c r="G9" s="3" t="s">
        <v>105</v>
      </c>
      <c r="H9" s="3" t="s">
        <v>106</v>
      </c>
      <c r="K9" s="3" t="s">
        <v>909</v>
      </c>
      <c r="L9" s="3" t="str">
        <f>CONCATENATE(H9,I9,J9," ",K9,".")</f>
        <v>auf dem Radweg.</v>
      </c>
      <c r="M9" s="3" t="str">
        <f t="shared" si="14"/>
        <v>auf dem Radweg</v>
      </c>
      <c r="N9" s="3" t="str">
        <f t="shared" si="2"/>
        <v>Sie</v>
      </c>
      <c r="O9" s="3" t="s">
        <v>52</v>
      </c>
      <c r="P9" s="3" t="s">
        <v>107</v>
      </c>
      <c r="Q9" s="3" t="s">
        <v>108</v>
      </c>
      <c r="R9" s="3" t="s">
        <v>109</v>
      </c>
      <c r="T9" s="3" t="str">
        <f t="shared" si="3"/>
        <v>Zeichen</v>
      </c>
      <c r="U9" s="3" t="str">
        <f t="shared" si="15"/>
        <v>setzen.</v>
      </c>
      <c r="V9" s="3" t="s">
        <v>110</v>
      </c>
      <c r="W9" s="3">
        <v>8</v>
      </c>
      <c r="X9" s="3" t="s">
        <v>103</v>
      </c>
      <c r="Y9" s="3" t="s">
        <v>57</v>
      </c>
      <c r="Z9" s="3">
        <v>1.114285714</v>
      </c>
      <c r="AA9" s="3">
        <v>0.40376380499999998</v>
      </c>
      <c r="AB9" s="3">
        <v>1</v>
      </c>
      <c r="AC9" s="2" t="s">
        <v>57</v>
      </c>
      <c r="AD9" s="8" t="s">
        <v>58</v>
      </c>
      <c r="AE9" s="7" t="s">
        <v>59</v>
      </c>
      <c r="AF9" s="6">
        <v>1700000000</v>
      </c>
      <c r="AG9" s="6" t="s">
        <v>59</v>
      </c>
      <c r="AH9" s="6" t="s">
        <v>59</v>
      </c>
      <c r="AI9" s="3">
        <v>40</v>
      </c>
      <c r="AJ9" s="3" t="s">
        <v>104</v>
      </c>
      <c r="AK9" s="3" t="s">
        <v>57</v>
      </c>
      <c r="AL9" s="3">
        <v>1.5142857139999999</v>
      </c>
      <c r="AM9" s="3">
        <v>1.4627015409999999</v>
      </c>
      <c r="AN9" s="3">
        <v>1</v>
      </c>
      <c r="AO9" s="2" t="s">
        <v>57</v>
      </c>
      <c r="AP9" s="1" t="s">
        <v>60</v>
      </c>
      <c r="AQ9" s="7" t="s">
        <v>59</v>
      </c>
      <c r="AR9" s="10" t="s">
        <v>59</v>
      </c>
      <c r="AS9" s="6" t="s">
        <v>59</v>
      </c>
      <c r="AT9" s="6" t="s">
        <v>59</v>
      </c>
      <c r="AU9" s="6" t="s">
        <v>895</v>
      </c>
      <c r="AV9" s="6" t="s">
        <v>896</v>
      </c>
      <c r="AW9" s="6">
        <v>1</v>
      </c>
      <c r="AX9" s="18" t="str">
        <f t="shared" si="4"/>
        <v>f</v>
      </c>
      <c r="AY9" s="3" t="str">
        <f>CONCATENATE("Wer"," ",G9," ",M9,"?")</f>
        <v>Wer parkt auf dem Radweg?</v>
      </c>
      <c r="AZ9" s="3" t="str">
        <f>CONCATENATE($AZ$1," ","tat", " ",E9,"?")</f>
        <v>Was tat Thomas?</v>
      </c>
      <c r="BA9" s="3" t="str">
        <f t="shared" si="5"/>
        <v>Wo parkt Thomas?</v>
      </c>
      <c r="BB9" s="3" t="str">
        <f t="shared" si="6"/>
        <v>Was möchte Thomas setzen?</v>
      </c>
      <c r="BC9" s="2" t="s">
        <v>882</v>
      </c>
      <c r="BD9" s="3" t="str">
        <f>BB9</f>
        <v>Was möchte Thomas setzen?</v>
      </c>
      <c r="BE9" s="3">
        <v>4</v>
      </c>
      <c r="BF9" s="3">
        <f t="shared" si="7"/>
        <v>0</v>
      </c>
      <c r="BG9" s="3" t="str">
        <f t="shared" si="8"/>
        <v>NA</v>
      </c>
      <c r="BH9" s="3" t="str">
        <f>IF(BG9="NA","NA",CONCATENATE(P9," ",Q9," ",T9))</f>
        <v>NA</v>
      </c>
      <c r="BI9" s="3" t="str">
        <f t="shared" si="9"/>
        <v>NA</v>
      </c>
      <c r="BJ9" s="3" t="s">
        <v>59</v>
      </c>
      <c r="BK9" s="2">
        <v>1</v>
      </c>
      <c r="BL9" s="3" t="str">
        <f t="shared" si="10"/>
        <v>NA</v>
      </c>
      <c r="BM9" s="3" t="str">
        <f t="shared" si="11"/>
        <v>NA</v>
      </c>
      <c r="BN9" s="3" t="str">
        <f>IF(AH9="NA",IF(H9="","",CONCATENATE(H$1," ",G9," ",E9,"?")),IF(H9="","",CONCATENATE(H$1," ",G9," ",AH9," ",X9,"?")))</f>
        <v>Wo parkt Thomas?</v>
      </c>
      <c r="BO9" s="3" t="str">
        <f>IF(AH9="NA",IF(I9="","",CONCATENATE(I$1," ",G9," ",E9,"?")),IF(I9="","",CONCATENATE(I$1," ",G9," ",AH9," ",X9,"?")))</f>
        <v/>
      </c>
      <c r="BP9" s="3" t="str">
        <f>IF(AH9="NA",IF(J9="","",CONCATENATE(J$1," ",G9," ",E9,"?")),IF(J9="","",CONCATENATE(J$1," ",G9," ",AH9," ",X9,"?")))</f>
        <v/>
      </c>
      <c r="BQ9" s="3" t="str">
        <f t="shared" si="12"/>
        <v>Wo parkt Thomas?</v>
      </c>
      <c r="BR9" s="3" t="str">
        <f>IF(AH9="NA",IF(R9="","",CONCATENATE(R$1," ",O9," ",E9," ",V9,"?")),IF(R9="","",CONCATENATE(R$1," ",O9," ",AH9," ",X9," ",V9,"?")))</f>
        <v>Was möchte Thomas setzen?</v>
      </c>
      <c r="BS9" s="3" t="str">
        <f>IF(AH9="NA",IF(S9="","",CONCATENATE(S$1," ",O9," ",E9," ",V9,"?")),IF(S9="","",CONCATENATE(S$1," ",O9," ",AH9," ",X9," ",V9,"?")))</f>
        <v/>
      </c>
      <c r="BT9" s="3" t="str">
        <f t="shared" si="13"/>
        <v>Was möchte Thomas setzen?</v>
      </c>
    </row>
    <row r="10" spans="1:73" s="14" customFormat="1" ht="14.25" customHeight="1" x14ac:dyDescent="0.35">
      <c r="A10" s="3" t="str">
        <f>CONCATENATE("L",B10,"_S",C10,"_I",W10,"_P",AX10)</f>
        <v>L_S9_I9_Pf</v>
      </c>
      <c r="C10" s="3">
        <v>9</v>
      </c>
      <c r="D10" s="3" t="str">
        <f>CONCATENATE(E10," ",G10," ",L10," ",N10," ",O10," ",P10," ",Q10," ",T10," ",U10)</f>
        <v>Johannes flitzt aus der Behörde. Sie muss den letzten Bus bekommen.</v>
      </c>
      <c r="E10" s="3" t="str">
        <f t="shared" si="0"/>
        <v>Johannes</v>
      </c>
      <c r="F10" s="3" t="str">
        <f t="shared" si="1"/>
        <v>Jan</v>
      </c>
      <c r="G10" s="3" t="s">
        <v>113</v>
      </c>
      <c r="J10" s="3" t="s">
        <v>910</v>
      </c>
      <c r="K10" s="3" t="s">
        <v>911</v>
      </c>
      <c r="L10" s="3" t="str">
        <f>CONCATENATE(H10,I10,J10," ",K10,".")</f>
        <v>aus der Behörde.</v>
      </c>
      <c r="M10" s="3" t="str">
        <f t="shared" si="14"/>
        <v>aus der Behörde</v>
      </c>
      <c r="N10" s="3" t="str">
        <f t="shared" si="2"/>
        <v>Sie</v>
      </c>
      <c r="O10" s="3" t="s">
        <v>114</v>
      </c>
      <c r="P10" s="3" t="s">
        <v>115</v>
      </c>
      <c r="Q10" s="3" t="s">
        <v>116</v>
      </c>
      <c r="R10" s="3" t="s">
        <v>117</v>
      </c>
      <c r="T10" s="3" t="str">
        <f t="shared" si="3"/>
        <v>Bus</v>
      </c>
      <c r="U10" s="3" t="str">
        <f t="shared" si="15"/>
        <v>bekommen.</v>
      </c>
      <c r="V10" s="3" t="s">
        <v>118</v>
      </c>
      <c r="W10" s="3">
        <v>9</v>
      </c>
      <c r="X10" s="3" t="s">
        <v>111</v>
      </c>
      <c r="Y10" s="3" t="s">
        <v>57</v>
      </c>
      <c r="Z10" s="3">
        <v>1.1428571430000001</v>
      </c>
      <c r="AA10" s="3">
        <v>0.35503580099999998</v>
      </c>
      <c r="AB10" s="3">
        <v>1</v>
      </c>
      <c r="AC10" s="2" t="s">
        <v>57</v>
      </c>
      <c r="AD10" s="8" t="s">
        <v>58</v>
      </c>
      <c r="AE10" s="7" t="s">
        <v>59</v>
      </c>
      <c r="AF10" s="6">
        <v>2370000000</v>
      </c>
      <c r="AG10" s="6" t="s">
        <v>59</v>
      </c>
      <c r="AH10" s="6" t="s">
        <v>59</v>
      </c>
      <c r="AI10" s="3">
        <v>41</v>
      </c>
      <c r="AJ10" s="3" t="s">
        <v>112</v>
      </c>
      <c r="AK10" s="3" t="s">
        <v>57</v>
      </c>
      <c r="AL10" s="3">
        <v>1.542857143</v>
      </c>
      <c r="AM10" s="3">
        <v>0.98048178900000005</v>
      </c>
      <c r="AN10" s="3">
        <v>1</v>
      </c>
      <c r="AO10" s="2" t="s">
        <v>57</v>
      </c>
      <c r="AP10" s="1" t="s">
        <v>60</v>
      </c>
      <c r="AQ10" s="7" t="s">
        <v>59</v>
      </c>
      <c r="AR10" s="10" t="s">
        <v>59</v>
      </c>
      <c r="AS10" s="6" t="s">
        <v>59</v>
      </c>
      <c r="AT10" s="6" t="s">
        <v>59</v>
      </c>
      <c r="AU10" s="6" t="s">
        <v>895</v>
      </c>
      <c r="AV10" s="6" t="s">
        <v>896</v>
      </c>
      <c r="AW10" s="6">
        <v>1</v>
      </c>
      <c r="AX10" s="18" t="str">
        <f t="shared" si="4"/>
        <v>f</v>
      </c>
      <c r="AY10" s="3" t="str">
        <f>CONCATENATE("Wer"," ",G10," ",M10,"?")</f>
        <v>Wer flitzt aus der Behörde?</v>
      </c>
      <c r="AZ10" s="3" t="str">
        <f>CONCATENATE($AZ$1," ","tat", " ",E10,"?")</f>
        <v>Was tat Johannes?</v>
      </c>
      <c r="BA10" s="3" t="str">
        <f t="shared" si="5"/>
        <v>Woher flitzt Johannes?</v>
      </c>
      <c r="BB10" s="3" t="str">
        <f t="shared" si="6"/>
        <v>Was muss Johannes bekommen?</v>
      </c>
      <c r="BC10" s="3" t="s">
        <v>880</v>
      </c>
      <c r="BD10" s="3" t="str">
        <f>AY10</f>
        <v>Wer flitzt aus der Behörde?</v>
      </c>
      <c r="BE10" s="3">
        <v>1</v>
      </c>
      <c r="BF10" s="3">
        <f t="shared" si="7"/>
        <v>1</v>
      </c>
      <c r="BG10" s="3" t="str">
        <f t="shared" si="8"/>
        <v>Wer flitzt aus der Behörde?</v>
      </c>
      <c r="BH10" s="3" t="str">
        <f>IF(BG10="NA","NA",E10)</f>
        <v>Johannes</v>
      </c>
      <c r="BI10" s="3" t="str">
        <f t="shared" si="9"/>
        <v>Johannes</v>
      </c>
      <c r="BJ10" s="3" t="str">
        <f>F10</f>
        <v>Jan</v>
      </c>
      <c r="BK10" s="2">
        <v>0</v>
      </c>
      <c r="BL10" s="3" t="str">
        <f t="shared" si="10"/>
        <v>Jan</v>
      </c>
      <c r="BM10" s="3" t="str">
        <f t="shared" si="11"/>
        <v>Johannes</v>
      </c>
      <c r="BN10" s="3" t="str">
        <f>IF(AH10="NA",IF(H10="","",CONCATENATE(H$1," ",G10," ",E10,"?")),IF(H10="","",CONCATENATE(H$1," ",G10," ",AH10," ",X10,"?")))</f>
        <v/>
      </c>
      <c r="BO10" s="3" t="str">
        <f>IF(AH10="NA",IF(I10="","",CONCATENATE(I$1," ",G10," ",E10,"?")),IF(I10="","",CONCATENATE(I$1," ",G10," ",AH10," ",X10,"?")))</f>
        <v/>
      </c>
      <c r="BP10" s="3" t="str">
        <f>IF(AH10="NA",IF(J10="","",CONCATENATE(J$1," ",G10," ",E10,"?")),IF(J10="","",CONCATENATE(J$1," ",G10," ",AH10," ",X10,"?")))</f>
        <v>Woher flitzt Johannes?</v>
      </c>
      <c r="BQ10" s="3" t="str">
        <f t="shared" si="12"/>
        <v>Woher flitzt Johannes?</v>
      </c>
      <c r="BR10" s="3" t="str">
        <f>IF(AH10="NA",IF(R10="","",CONCATENATE(R$1," ",O10," ",E10," ",V10,"?")),IF(R10="","",CONCATENATE(R$1," ",O10," ",AH10," ",X10," ",V10,"?")))</f>
        <v>Was muss Johannes bekommen?</v>
      </c>
      <c r="BS10" s="3" t="str">
        <f>IF(AH10="NA",IF(S10="","",CONCATENATE(S$1," ",O10," ",E10," ",V10,"?")),IF(S10="","",CONCATENATE(S$1," ",O10," ",AH10," ",X10," ",V10,"?")))</f>
        <v/>
      </c>
      <c r="BT10" s="3" t="str">
        <f t="shared" si="13"/>
        <v>Was muss Johannes bekommen?</v>
      </c>
    </row>
    <row r="11" spans="1:73" s="14" customFormat="1" ht="14.25" customHeight="1" x14ac:dyDescent="0.35">
      <c r="A11" s="3" t="str">
        <f>CONCATENATE("L",B11,"_S",C11,"_I",W11,"_P",AX11)</f>
        <v>L_S10_I10_Pf</v>
      </c>
      <c r="C11" s="3">
        <v>10</v>
      </c>
      <c r="D11" s="3" t="str">
        <f>CONCATENATE(E11," ",G11," ",L11," ",N11," ",O11," ",P11," ",Q11," ",T11," ",U11)</f>
        <v>Hugo steigt aus dem Zug. Sie hat das graue Hemd durchgeschwitzt.</v>
      </c>
      <c r="E11" s="3" t="str">
        <f t="shared" si="0"/>
        <v>Hugo</v>
      </c>
      <c r="F11" s="3" t="str">
        <f t="shared" si="1"/>
        <v>Valentin</v>
      </c>
      <c r="G11" s="3" t="s">
        <v>121</v>
      </c>
      <c r="J11" s="3" t="s">
        <v>901</v>
      </c>
      <c r="K11" s="3" t="s">
        <v>912</v>
      </c>
      <c r="L11" s="3" t="str">
        <f>CONCATENATE(H11,I11,J11," ",K11,".")</f>
        <v>aus dem Zug.</v>
      </c>
      <c r="M11" s="3" t="str">
        <f t="shared" si="14"/>
        <v>aus dem Zug</v>
      </c>
      <c r="N11" s="3" t="str">
        <f t="shared" si="2"/>
        <v>Sie</v>
      </c>
      <c r="O11" s="3" t="s">
        <v>65</v>
      </c>
      <c r="P11" s="3" t="s">
        <v>122</v>
      </c>
      <c r="Q11" s="3" t="s">
        <v>123</v>
      </c>
      <c r="R11" s="3" t="s">
        <v>124</v>
      </c>
      <c r="T11" s="3" t="str">
        <f t="shared" si="3"/>
        <v>Hemd</v>
      </c>
      <c r="U11" s="3" t="str">
        <f t="shared" si="15"/>
        <v>durchgeschwitzt.</v>
      </c>
      <c r="V11" s="3" t="s">
        <v>125</v>
      </c>
      <c r="W11" s="3">
        <v>10</v>
      </c>
      <c r="X11" s="3" t="s">
        <v>119</v>
      </c>
      <c r="Y11" s="3" t="s">
        <v>57</v>
      </c>
      <c r="Z11" s="3">
        <v>1.1428571430000001</v>
      </c>
      <c r="AA11" s="3">
        <v>0.42996970800000001</v>
      </c>
      <c r="AB11" s="3">
        <v>1</v>
      </c>
      <c r="AC11" s="2" t="s">
        <v>57</v>
      </c>
      <c r="AD11" s="8" t="s">
        <v>58</v>
      </c>
      <c r="AE11" s="7" t="s">
        <v>59</v>
      </c>
      <c r="AF11" s="6">
        <v>2870000000</v>
      </c>
      <c r="AG11" s="6" t="s">
        <v>59</v>
      </c>
      <c r="AH11" s="6" t="s">
        <v>59</v>
      </c>
      <c r="AI11" s="3">
        <v>42</v>
      </c>
      <c r="AJ11" s="3" t="s">
        <v>120</v>
      </c>
      <c r="AK11" s="3" t="s">
        <v>57</v>
      </c>
      <c r="AL11" s="3">
        <v>1.542857143</v>
      </c>
      <c r="AM11" s="3">
        <v>1.1717974410000001</v>
      </c>
      <c r="AN11" s="3">
        <v>1</v>
      </c>
      <c r="AO11" s="2" t="s">
        <v>57</v>
      </c>
      <c r="AP11" s="1" t="s">
        <v>60</v>
      </c>
      <c r="AQ11" s="7" t="s">
        <v>59</v>
      </c>
      <c r="AR11" s="10" t="s">
        <v>59</v>
      </c>
      <c r="AS11" s="6" t="s">
        <v>59</v>
      </c>
      <c r="AT11" s="6" t="s">
        <v>59</v>
      </c>
      <c r="AU11" s="6" t="s">
        <v>895</v>
      </c>
      <c r="AV11" s="6" t="s">
        <v>896</v>
      </c>
      <c r="AW11" s="6">
        <v>1</v>
      </c>
      <c r="AX11" s="18" t="str">
        <f t="shared" si="4"/>
        <v>f</v>
      </c>
      <c r="AY11" s="3" t="str">
        <f>CONCATENATE("Wer"," ",G11," ",M11,"?")</f>
        <v>Wer steigt aus dem Zug?</v>
      </c>
      <c r="AZ11" s="3" t="str">
        <f>CONCATENATE($AZ$1," ","tat", " ",E11,"?")</f>
        <v>Was tat Hugo?</v>
      </c>
      <c r="BA11" s="3" t="str">
        <f t="shared" si="5"/>
        <v>Woher steigt Hugo?</v>
      </c>
      <c r="BB11" s="3" t="str">
        <f t="shared" si="6"/>
        <v>Was hat Hugo durchgeschwitzt?</v>
      </c>
      <c r="BC11" s="3" t="s">
        <v>15</v>
      </c>
      <c r="BD11" s="3" t="str">
        <f>AZ11</f>
        <v>Was tat Hugo?</v>
      </c>
      <c r="BE11" s="3">
        <v>1</v>
      </c>
      <c r="BF11" s="3">
        <f t="shared" si="7"/>
        <v>1</v>
      </c>
      <c r="BG11" s="3" t="str">
        <f t="shared" si="8"/>
        <v>Was tat Hugo?</v>
      </c>
      <c r="BH11" s="3" t="str">
        <f>IF(BG11="NA","NA",G11)</f>
        <v>steigt</v>
      </c>
      <c r="BI11" s="3" t="s">
        <v>126</v>
      </c>
      <c r="BJ11" s="3" t="s">
        <v>127</v>
      </c>
      <c r="BK11" s="2">
        <v>0</v>
      </c>
      <c r="BL11" s="3" t="str">
        <f t="shared" si="10"/>
        <v>klettern</v>
      </c>
      <c r="BM11" s="3" t="str">
        <f t="shared" si="11"/>
        <v>steigen</v>
      </c>
      <c r="BN11" s="3" t="str">
        <f>IF(AH11="NA",IF(H11="","",CONCATENATE(H$1," ",G11," ",E11,"?")),IF(H11="","",CONCATENATE(H$1," ",G11," ",AH11," ",X11,"?")))</f>
        <v/>
      </c>
      <c r="BO11" s="3" t="str">
        <f>IF(AH11="NA",IF(I11="","",CONCATENATE(I$1," ",G11," ",E11,"?")),IF(I11="","",CONCATENATE(I$1," ",G11," ",AH11," ",X11,"?")))</f>
        <v/>
      </c>
      <c r="BP11" s="3" t="str">
        <f>IF(AH11="NA",IF(J11="","",CONCATENATE(J$1," ",G11," ",E11,"?")),IF(J11="","",CONCATENATE(J$1," ",G11," ",AH11," ",X11,"?")))</f>
        <v>Woher steigt Hugo?</v>
      </c>
      <c r="BQ11" s="3" t="str">
        <f t="shared" si="12"/>
        <v>Woher steigt Hugo?</v>
      </c>
      <c r="BR11" s="3" t="str">
        <f>IF(AH11="NA",IF(R11="","",CONCATENATE(R$1," ",O11," ",E11," ",V11,"?")),IF(R11="","",CONCATENATE(R$1," ",O11," ",AH11," ",X11," ",V11,"?")))</f>
        <v>Was hat Hugo durchgeschwitzt?</v>
      </c>
      <c r="BS11" s="3" t="str">
        <f>IF(AH11="NA",IF(S11="","",CONCATENATE(S$1," ",O11," ",E11," ",V11,"?")),IF(S11="","",CONCATENATE(S$1," ",O11," ",AH11," ",X11," ",V11,"?")))</f>
        <v/>
      </c>
      <c r="BT11" s="3" t="str">
        <f t="shared" si="13"/>
        <v>Was hat Hugo durchgeschwitzt?</v>
      </c>
    </row>
    <row r="12" spans="1:73" s="14" customFormat="1" ht="14.25" customHeight="1" x14ac:dyDescent="0.35">
      <c r="A12" s="3" t="str">
        <f>CONCATENATE("L",B12,"_S",C12,"_I",W12,"_P",AX12)</f>
        <v>L_S11_I11_Pf</v>
      </c>
      <c r="C12" s="3">
        <v>11</v>
      </c>
      <c r="D12" s="3" t="str">
        <f>CONCATENATE(E12," ",G12," ",L12," ",N12," ",O12," ",P12," ",Q12," ",T12," ",U12)</f>
        <v>Lukas flüchtet aus dem Restaurant. Sie hat die hohe Preise unterschätzt.</v>
      </c>
      <c r="E12" s="3" t="str">
        <f t="shared" si="0"/>
        <v>Lukas</v>
      </c>
      <c r="F12" s="3" t="str">
        <f t="shared" si="1"/>
        <v>Sanja</v>
      </c>
      <c r="G12" s="19" t="s">
        <v>130</v>
      </c>
      <c r="J12" s="3" t="s">
        <v>901</v>
      </c>
      <c r="K12" s="3" t="s">
        <v>913</v>
      </c>
      <c r="L12" s="3" t="str">
        <f>CONCATENATE(H12,I12,J12," ",K12,".")</f>
        <v>aus dem Restaurant.</v>
      </c>
      <c r="M12" s="3" t="str">
        <f t="shared" si="14"/>
        <v>aus dem Restaurant</v>
      </c>
      <c r="N12" s="3" t="str">
        <f t="shared" si="2"/>
        <v>Sie</v>
      </c>
      <c r="O12" s="3" t="s">
        <v>65</v>
      </c>
      <c r="P12" s="3" t="s">
        <v>53</v>
      </c>
      <c r="Q12" s="3" t="s">
        <v>131</v>
      </c>
      <c r="R12" s="3" t="s">
        <v>132</v>
      </c>
      <c r="T12" s="3" t="str">
        <f t="shared" si="3"/>
        <v>Preise</v>
      </c>
      <c r="U12" s="3" t="str">
        <f t="shared" si="15"/>
        <v>unterschätzt.</v>
      </c>
      <c r="V12" s="3" t="s">
        <v>133</v>
      </c>
      <c r="W12" s="3">
        <v>11</v>
      </c>
      <c r="X12" s="3" t="s">
        <v>128</v>
      </c>
      <c r="Y12" s="3" t="s">
        <v>57</v>
      </c>
      <c r="Z12" s="3">
        <v>1.1428571430000001</v>
      </c>
      <c r="AA12" s="3">
        <v>0.42996970800000001</v>
      </c>
      <c r="AB12" s="3">
        <v>1</v>
      </c>
      <c r="AC12" s="2" t="s">
        <v>57</v>
      </c>
      <c r="AD12" s="8" t="s">
        <v>58</v>
      </c>
      <c r="AE12" s="7" t="s">
        <v>59</v>
      </c>
      <c r="AF12" s="6">
        <v>1460000000</v>
      </c>
      <c r="AG12" s="6" t="s">
        <v>59</v>
      </c>
      <c r="AH12" s="6" t="s">
        <v>59</v>
      </c>
      <c r="AI12" s="3">
        <v>92</v>
      </c>
      <c r="AJ12" s="3" t="s">
        <v>129</v>
      </c>
      <c r="AK12" s="3" t="s">
        <v>83</v>
      </c>
      <c r="AL12" s="3">
        <v>5.9428571430000003</v>
      </c>
      <c r="AM12" s="3">
        <v>1.3491360450000001</v>
      </c>
      <c r="AN12" s="3">
        <v>6</v>
      </c>
      <c r="AO12" s="2" t="s">
        <v>83</v>
      </c>
      <c r="AP12" s="1" t="s">
        <v>60</v>
      </c>
      <c r="AQ12" s="7" t="s">
        <v>59</v>
      </c>
      <c r="AR12" s="10" t="s">
        <v>59</v>
      </c>
      <c r="AS12" s="6" t="s">
        <v>59</v>
      </c>
      <c r="AT12" s="6" t="s">
        <v>59</v>
      </c>
      <c r="AU12" s="6" t="s">
        <v>895</v>
      </c>
      <c r="AV12" s="6" t="s">
        <v>896</v>
      </c>
      <c r="AW12" s="6">
        <v>1</v>
      </c>
      <c r="AX12" s="18" t="str">
        <f t="shared" si="4"/>
        <v>f</v>
      </c>
      <c r="AY12" s="3" t="str">
        <f>CONCATENATE("Wer"," ",G12," ",M12,"?")</f>
        <v>Wer flüchtet aus dem Restaurant?</v>
      </c>
      <c r="AZ12" s="3" t="str">
        <f>CONCATENATE($AZ$1," ","tat", " ",E12,"?")</f>
        <v>Was tat Lukas?</v>
      </c>
      <c r="BA12" s="3" t="str">
        <f t="shared" si="5"/>
        <v>Woher flüchtet Lukas?</v>
      </c>
      <c r="BB12" s="3" t="str">
        <f t="shared" si="6"/>
        <v>Was hat Lukas unterschätzt?</v>
      </c>
      <c r="BC12" s="3" t="s">
        <v>881</v>
      </c>
      <c r="BD12" s="3" t="str">
        <f>BA12</f>
        <v>Woher flüchtet Lukas?</v>
      </c>
      <c r="BE12" s="3">
        <v>3</v>
      </c>
      <c r="BF12" s="3">
        <f t="shared" si="7"/>
        <v>0</v>
      </c>
      <c r="BG12" s="3" t="str">
        <f t="shared" si="8"/>
        <v>NA</v>
      </c>
      <c r="BH12" s="3" t="str">
        <f>IF(BG12="NA","NA",M12)</f>
        <v>NA</v>
      </c>
      <c r="BI12" s="3" t="str">
        <f>BH12</f>
        <v>NA</v>
      </c>
      <c r="BJ12" s="3" t="s">
        <v>59</v>
      </c>
      <c r="BK12" s="2">
        <v>0</v>
      </c>
      <c r="BL12" s="3" t="str">
        <f t="shared" si="10"/>
        <v>NA</v>
      </c>
      <c r="BM12" s="3" t="str">
        <f t="shared" si="11"/>
        <v>NA</v>
      </c>
      <c r="BN12" s="3" t="str">
        <f>IF(AH12="NA",IF(H12="","",CONCATENATE(H$1," ",G12," ",E12,"?")),IF(H12="","",CONCATENATE(H$1," ",G12," ",AH12," ",X12,"?")))</f>
        <v/>
      </c>
      <c r="BO12" s="3" t="str">
        <f>IF(AH12="NA",IF(I12="","",CONCATENATE(I$1," ",G12," ",E12,"?")),IF(I12="","",CONCATENATE(I$1," ",G12," ",AH12," ",X12,"?")))</f>
        <v/>
      </c>
      <c r="BP12" s="3" t="str">
        <f>IF(AH12="NA",IF(J12="","",CONCATENATE(J$1," ",G12," ",E12,"?")),IF(J12="","",CONCATENATE(J$1," ",G12," ",AH12," ",X12,"?")))</f>
        <v>Woher flüchtet Lukas?</v>
      </c>
      <c r="BQ12" s="3" t="str">
        <f t="shared" si="12"/>
        <v>Woher flüchtet Lukas?</v>
      </c>
      <c r="BR12" s="3" t="str">
        <f>IF(AH12="NA",IF(R12="","",CONCATENATE(R$1," ",O12," ",E12," ",V12,"?")),IF(R12="","",CONCATENATE(R$1," ",O12," ",AH12," ",X12," ",V12,"?")))</f>
        <v>Was hat Lukas unterschätzt?</v>
      </c>
      <c r="BS12" s="3" t="str">
        <f>IF(AH12="NA",IF(S12="","",CONCATENATE(S$1," ",O12," ",E12," ",V12,"?")),IF(S12="","",CONCATENATE(S$1," ",O12," ",AH12," ",X12," ",V12,"?")))</f>
        <v/>
      </c>
      <c r="BT12" s="3" t="str">
        <f t="shared" si="13"/>
        <v>Was hat Lukas unterschätzt?</v>
      </c>
    </row>
    <row r="13" spans="1:73" s="14" customFormat="1" ht="14.25" customHeight="1" x14ac:dyDescent="0.35">
      <c r="A13" s="3" t="str">
        <f>CONCATENATE("L",B13,"_S",C13,"_I",W13,"_P",AX13)</f>
        <v>L_S12_I12_Pf</v>
      </c>
      <c r="C13" s="3">
        <v>12</v>
      </c>
      <c r="D13" s="3" t="str">
        <f>CONCATENATE(E13," ",G13," ",L13," ",N13," ",O13," ",P13," ",Q13," ",T13," ",U13)</f>
        <v>Peter ringt zu Hause. Sie hat mit den Geschwistern Streit.</v>
      </c>
      <c r="E13" s="3" t="str">
        <f t="shared" si="0"/>
        <v>Peter</v>
      </c>
      <c r="F13" s="3" t="str">
        <f t="shared" si="1"/>
        <v>Jule</v>
      </c>
      <c r="G13" s="3" t="s">
        <v>136</v>
      </c>
      <c r="H13" s="3" t="s">
        <v>914</v>
      </c>
      <c r="K13" s="3" t="s">
        <v>915</v>
      </c>
      <c r="L13" s="3" t="str">
        <f>CONCATENATE(H13,I13,J13," ",K13,".")</f>
        <v>zu Hause.</v>
      </c>
      <c r="M13" s="3" t="str">
        <f t="shared" si="14"/>
        <v>zu Hause</v>
      </c>
      <c r="N13" s="3" t="str">
        <f t="shared" si="2"/>
        <v>Sie</v>
      </c>
      <c r="O13" s="3" t="s">
        <v>65</v>
      </c>
      <c r="P13" s="3" t="s">
        <v>137</v>
      </c>
      <c r="Q13" s="3" t="s">
        <v>115</v>
      </c>
      <c r="S13" s="3" t="s">
        <v>138</v>
      </c>
      <c r="T13" s="3" t="str">
        <f t="shared" si="3"/>
        <v>Geschwistern</v>
      </c>
      <c r="U13" s="3" t="str">
        <f t="shared" si="15"/>
        <v>Streit.</v>
      </c>
      <c r="V13" s="3" t="s">
        <v>139</v>
      </c>
      <c r="W13" s="3">
        <v>12</v>
      </c>
      <c r="X13" s="3" t="s">
        <v>134</v>
      </c>
      <c r="Y13" s="3" t="s">
        <v>57</v>
      </c>
      <c r="Z13" s="3">
        <v>1.1428571430000001</v>
      </c>
      <c r="AA13" s="3">
        <v>0.42996970800000001</v>
      </c>
      <c r="AB13" s="3">
        <v>1</v>
      </c>
      <c r="AC13" s="2" t="s">
        <v>57</v>
      </c>
      <c r="AD13" s="8" t="s">
        <v>58</v>
      </c>
      <c r="AE13" s="7" t="s">
        <v>59</v>
      </c>
      <c r="AF13" s="6">
        <v>4630000000</v>
      </c>
      <c r="AG13" s="6" t="s">
        <v>59</v>
      </c>
      <c r="AH13" s="6" t="s">
        <v>59</v>
      </c>
      <c r="AI13" s="3">
        <v>93</v>
      </c>
      <c r="AJ13" s="3" t="s">
        <v>135</v>
      </c>
      <c r="AK13" s="3" t="s">
        <v>83</v>
      </c>
      <c r="AL13" s="3">
        <v>6</v>
      </c>
      <c r="AM13" s="3">
        <v>1.3719886809999999</v>
      </c>
      <c r="AN13" s="3">
        <v>7</v>
      </c>
      <c r="AO13" s="2" t="s">
        <v>70</v>
      </c>
      <c r="AP13" s="1" t="s">
        <v>60</v>
      </c>
      <c r="AQ13" s="7" t="s">
        <v>59</v>
      </c>
      <c r="AR13" s="10" t="s">
        <v>59</v>
      </c>
      <c r="AS13" s="6" t="s">
        <v>59</v>
      </c>
      <c r="AT13" s="6" t="s">
        <v>59</v>
      </c>
      <c r="AU13" s="6" t="s">
        <v>895</v>
      </c>
      <c r="AV13" s="6" t="s">
        <v>896</v>
      </c>
      <c r="AW13" s="6">
        <v>1</v>
      </c>
      <c r="AX13" s="18" t="str">
        <f t="shared" si="4"/>
        <v>f</v>
      </c>
      <c r="AY13" s="3" t="str">
        <f>CONCATENATE("Wer"," ",G13," ",M13,"?")</f>
        <v>Wer ringt zu Hause?</v>
      </c>
      <c r="AZ13" s="3" t="str">
        <f>CONCATENATE($AZ$1," ","tat", " ",E13,"?")</f>
        <v>Was tat Peter?</v>
      </c>
      <c r="BA13" s="3" t="str">
        <f t="shared" si="5"/>
        <v>Wo ringt Peter?</v>
      </c>
      <c r="BB13" s="3" t="str">
        <f t="shared" si="6"/>
        <v>Wen hat Peter Streit?</v>
      </c>
      <c r="BC13" s="2" t="s">
        <v>882</v>
      </c>
      <c r="BD13" s="3" t="str">
        <f>BB13</f>
        <v>Wen hat Peter Streit?</v>
      </c>
      <c r="BE13" s="3">
        <v>4</v>
      </c>
      <c r="BF13" s="3">
        <f t="shared" si="7"/>
        <v>0</v>
      </c>
      <c r="BG13" s="3" t="str">
        <f t="shared" si="8"/>
        <v>NA</v>
      </c>
      <c r="BH13" s="3" t="str">
        <f>IF(BG13="NA","NA",CONCATENATE(P13," ",Q13," ",T13))</f>
        <v>NA</v>
      </c>
      <c r="BI13" s="3" t="str">
        <f t="shared" ref="BI13:BI19" si="16">IF(BH13="","",BH13)</f>
        <v>NA</v>
      </c>
      <c r="BJ13" s="3" t="s">
        <v>59</v>
      </c>
      <c r="BK13" s="2">
        <v>0</v>
      </c>
      <c r="BL13" s="3" t="str">
        <f t="shared" si="10"/>
        <v>NA</v>
      </c>
      <c r="BM13" s="3" t="str">
        <f t="shared" si="11"/>
        <v>NA</v>
      </c>
      <c r="BN13" s="3" t="str">
        <f>IF(AH13="NA",IF(H13="","",CONCATENATE(H$1," ",G13," ",E13,"?")),IF(H13="","",CONCATENATE(H$1," ",G13," ",AH13," ",X13,"?")))</f>
        <v>Wo ringt Peter?</v>
      </c>
      <c r="BO13" s="3" t="str">
        <f>IF(AH13="NA",IF(I13="","",CONCATENATE(I$1," ",G13," ",E13,"?")),IF(I13="","",CONCATENATE(I$1," ",G13," ",AH13," ",X13,"?")))</f>
        <v/>
      </c>
      <c r="BP13" s="3" t="str">
        <f>IF(AH13="NA",IF(J13="","",CONCATENATE(J$1," ",G13," ",E13,"?")),IF(J13="","",CONCATENATE(J$1," ",G13," ",AH13," ",X13,"?")))</f>
        <v/>
      </c>
      <c r="BQ13" s="3" t="str">
        <f t="shared" si="12"/>
        <v>Wo ringt Peter?</v>
      </c>
      <c r="BR13" s="3" t="str">
        <f>IF(AH13="NA",IF(R13="","",CONCATENATE(R$1," ",O13," ",E13," ",V13,"?")),IF(R13="","",CONCATENATE(R$1," ",O13," ",AH13," ",X13," ",V13,"?")))</f>
        <v/>
      </c>
      <c r="BS13" s="3" t="str">
        <f>IF(AH13="NA",IF(S13="","",CONCATENATE(S$1," ",O13," ",E13," ",V13,"?")),IF(S13="","",CONCATENATE(S$1," ",O13," ",AH13," ",X13," ",V13,"?")))</f>
        <v>Wen hat Peter Streit?</v>
      </c>
      <c r="BT13" s="3" t="str">
        <f t="shared" si="13"/>
        <v>Wen hat Peter Streit?</v>
      </c>
    </row>
    <row r="14" spans="1:73" s="14" customFormat="1" ht="14.25" customHeight="1" x14ac:dyDescent="0.35">
      <c r="A14" s="3" t="str">
        <f>CONCATENATE("L",B14,"_S",C14,"_I",W14,"_P",AX14)</f>
        <v>L_S13_I15_Pm</v>
      </c>
      <c r="C14" s="3">
        <v>13</v>
      </c>
      <c r="D14" s="3" t="str">
        <f>CONCATENATE(E14," ",G14," ",L14," ",N14," ",O14," ",P14," ",Q14," ",T14," ",U14)</f>
        <v>Felix flieht aus dem Fahrstuhl. Er hat eine riesige Spinne gesehen.</v>
      </c>
      <c r="E14" s="3" t="str">
        <f t="shared" si="0"/>
        <v>Felix</v>
      </c>
      <c r="F14" s="3" t="str">
        <f t="shared" si="1"/>
        <v>Alma</v>
      </c>
      <c r="G14" s="3" t="s">
        <v>142</v>
      </c>
      <c r="J14" s="3" t="s">
        <v>901</v>
      </c>
      <c r="K14" s="3" t="s">
        <v>916</v>
      </c>
      <c r="L14" s="3" t="str">
        <f>CONCATENATE(H14,I14,J14," ",K14,".")</f>
        <v>aus dem Fahrstuhl.</v>
      </c>
      <c r="M14" s="3" t="str">
        <f t="shared" si="14"/>
        <v>aus dem Fahrstuhl</v>
      </c>
      <c r="N14" s="3" t="str">
        <f t="shared" si="2"/>
        <v>Er</v>
      </c>
      <c r="O14" s="3" t="s">
        <v>65</v>
      </c>
      <c r="P14" s="3" t="s">
        <v>143</v>
      </c>
      <c r="Q14" s="3" t="s">
        <v>144</v>
      </c>
      <c r="R14" s="3" t="s">
        <v>145</v>
      </c>
      <c r="T14" s="3" t="str">
        <f t="shared" si="3"/>
        <v>Spinne</v>
      </c>
      <c r="U14" s="3" t="str">
        <f t="shared" si="15"/>
        <v>gesehen.</v>
      </c>
      <c r="V14" s="3" t="s">
        <v>146</v>
      </c>
      <c r="W14" s="3">
        <v>15</v>
      </c>
      <c r="X14" s="3" t="s">
        <v>140</v>
      </c>
      <c r="Y14" s="3" t="s">
        <v>57</v>
      </c>
      <c r="Z14" s="3">
        <v>1.2</v>
      </c>
      <c r="AA14" s="3">
        <v>0.47278897199999997</v>
      </c>
      <c r="AB14" s="3">
        <v>1</v>
      </c>
      <c r="AC14" s="2" t="s">
        <v>57</v>
      </c>
      <c r="AD14" s="8" t="s">
        <v>58</v>
      </c>
      <c r="AE14" s="7" t="s">
        <v>59</v>
      </c>
      <c r="AF14" s="6">
        <v>2590000000</v>
      </c>
      <c r="AG14" s="6" t="s">
        <v>59</v>
      </c>
      <c r="AH14" s="6" t="s">
        <v>59</v>
      </c>
      <c r="AI14" s="3">
        <v>94</v>
      </c>
      <c r="AJ14" s="3" t="s">
        <v>141</v>
      </c>
      <c r="AK14" s="3" t="s">
        <v>70</v>
      </c>
      <c r="AL14" s="3">
        <v>6.1714285709999999</v>
      </c>
      <c r="AM14" s="3">
        <v>0.98475778700000005</v>
      </c>
      <c r="AN14" s="3">
        <v>6</v>
      </c>
      <c r="AO14" s="2" t="s">
        <v>70</v>
      </c>
      <c r="AP14" s="1" t="s">
        <v>60</v>
      </c>
      <c r="AQ14" s="7" t="s">
        <v>59</v>
      </c>
      <c r="AR14" s="10" t="s">
        <v>59</v>
      </c>
      <c r="AS14" s="6" t="s">
        <v>59</v>
      </c>
      <c r="AT14" s="6" t="s">
        <v>59</v>
      </c>
      <c r="AU14" s="6" t="s">
        <v>895</v>
      </c>
      <c r="AV14" s="6" t="s">
        <v>896</v>
      </c>
      <c r="AW14" s="6">
        <v>0</v>
      </c>
      <c r="AX14" s="18" t="str">
        <f t="shared" si="4"/>
        <v>m</v>
      </c>
      <c r="AY14" s="3" t="str">
        <f>CONCATENATE("Wer"," ",G14," ",M14,"?")</f>
        <v>Wer flieht aus dem Fahrstuhl?</v>
      </c>
      <c r="AZ14" s="3" t="str">
        <f>CONCATENATE($AZ$1," ","tat", " ",E14,"?")</f>
        <v>Was tat Felix?</v>
      </c>
      <c r="BA14" s="3" t="str">
        <f t="shared" si="5"/>
        <v>Woher flieht Felix?</v>
      </c>
      <c r="BB14" s="3" t="str">
        <f t="shared" si="6"/>
        <v>Was hat Felix gesehen?</v>
      </c>
      <c r="BC14" s="3" t="s">
        <v>880</v>
      </c>
      <c r="BD14" s="3" t="str">
        <f>AY14</f>
        <v>Wer flieht aus dem Fahrstuhl?</v>
      </c>
      <c r="BE14" s="3">
        <v>4</v>
      </c>
      <c r="BF14" s="3">
        <f t="shared" si="7"/>
        <v>0</v>
      </c>
      <c r="BG14" s="3" t="str">
        <f t="shared" si="8"/>
        <v>NA</v>
      </c>
      <c r="BH14" s="3" t="str">
        <f>IF(BG14="NA","NA",E14)</f>
        <v>NA</v>
      </c>
      <c r="BI14" s="3" t="str">
        <f t="shared" si="16"/>
        <v>NA</v>
      </c>
      <c r="BJ14" s="3" t="s">
        <v>59</v>
      </c>
      <c r="BK14" s="2">
        <v>1</v>
      </c>
      <c r="BL14" s="3" t="str">
        <f t="shared" si="10"/>
        <v>NA</v>
      </c>
      <c r="BM14" s="3" t="str">
        <f t="shared" si="11"/>
        <v>NA</v>
      </c>
      <c r="BN14" s="3" t="str">
        <f>IF(AH14="NA",IF(H14="","",CONCATENATE(H$1," ",G14," ",E14,"?")),IF(H14="","",CONCATENATE(H$1," ",G14," ",AH14," ",X14,"?")))</f>
        <v/>
      </c>
      <c r="BO14" s="3" t="str">
        <f>IF(AH14="NA",IF(I14="","",CONCATENATE(I$1," ",G14," ",E14,"?")),IF(I14="","",CONCATENATE(I$1," ",G14," ",AH14," ",X14,"?")))</f>
        <v/>
      </c>
      <c r="BP14" s="3" t="str">
        <f>IF(AH14="NA",IF(J14="","",CONCATENATE(J$1," ",G14," ",E14,"?")),IF(J14="","",CONCATENATE(J$1," ",G14," ",AH14," ",X14,"?")))</f>
        <v>Woher flieht Felix?</v>
      </c>
      <c r="BQ14" s="3" t="str">
        <f t="shared" si="12"/>
        <v>Woher flieht Felix?</v>
      </c>
      <c r="BR14" s="3" t="str">
        <f>IF(AH14="NA",IF(R14="","",CONCATENATE(R$1," ",O14," ",E14," ",V14,"?")),IF(R14="","",CONCATENATE(R$1," ",O14," ",AH14," ",X14," ",V14,"?")))</f>
        <v>Was hat Felix gesehen?</v>
      </c>
      <c r="BS14" s="3" t="str">
        <f>IF(AH14="NA",IF(S14="","",CONCATENATE(S$1," ",O14," ",E14," ",V14,"?")),IF(S14="","",CONCATENATE(S$1," ",O14," ",AH14," ",X14," ",V14,"?")))</f>
        <v/>
      </c>
      <c r="BT14" s="3" t="str">
        <f t="shared" si="13"/>
        <v>Was hat Felix gesehen?</v>
      </c>
    </row>
    <row r="15" spans="1:73" s="14" customFormat="1" ht="14.25" customHeight="1" x14ac:dyDescent="0.35">
      <c r="A15" s="3" t="str">
        <f>CONCATENATE("L",B15,"_S",C15,"_I",W15,"_P",AX15)</f>
        <v>L_S14_I13_Pm</v>
      </c>
      <c r="C15" s="3">
        <v>14</v>
      </c>
      <c r="D15" s="3" t="str">
        <f>CONCATENATE(E15," ",G15," ",L15," ",N15," ",O15," ",P15," ",Q15," ",T15," ",U15)</f>
        <v>Matteo reist zum Turnier. Er hat das ganze Jahr trainiert.</v>
      </c>
      <c r="E15" s="3" t="str">
        <f t="shared" si="0"/>
        <v>Matteo</v>
      </c>
      <c r="F15" s="3" t="str">
        <f t="shared" si="1"/>
        <v>Nele</v>
      </c>
      <c r="G15" s="3" t="s">
        <v>87</v>
      </c>
      <c r="I15" s="3" t="s">
        <v>917</v>
      </c>
      <c r="K15" s="3" t="s">
        <v>918</v>
      </c>
      <c r="L15" s="3" t="str">
        <f>CONCATENATE(H15,I15,J15," ",K15,".")</f>
        <v>zum Turnier.</v>
      </c>
      <c r="M15" s="3" t="str">
        <f t="shared" si="14"/>
        <v>zum Turnier</v>
      </c>
      <c r="N15" s="3" t="str">
        <f t="shared" si="2"/>
        <v>Er</v>
      </c>
      <c r="O15" s="3" t="s">
        <v>65</v>
      </c>
      <c r="P15" s="3" t="s">
        <v>122</v>
      </c>
      <c r="Q15" s="3" t="s">
        <v>149</v>
      </c>
      <c r="R15" s="3" t="s">
        <v>150</v>
      </c>
      <c r="T15" s="3" t="str">
        <f t="shared" si="3"/>
        <v>Jahr</v>
      </c>
      <c r="U15" s="3" t="str">
        <f t="shared" si="15"/>
        <v>trainiert.</v>
      </c>
      <c r="V15" s="3" t="s">
        <v>151</v>
      </c>
      <c r="W15" s="3">
        <v>13</v>
      </c>
      <c r="X15" s="3" t="s">
        <v>147</v>
      </c>
      <c r="Y15" s="3" t="s">
        <v>57</v>
      </c>
      <c r="Z15" s="3">
        <v>1.1714285710000001</v>
      </c>
      <c r="AA15" s="3">
        <v>0.45281565400000001</v>
      </c>
      <c r="AB15" s="3">
        <v>1</v>
      </c>
      <c r="AC15" s="2" t="s">
        <v>57</v>
      </c>
      <c r="AD15" s="8" t="s">
        <v>58</v>
      </c>
      <c r="AE15" s="7" t="s">
        <v>59</v>
      </c>
      <c r="AF15" s="6">
        <v>1450000000</v>
      </c>
      <c r="AG15" s="6" t="s">
        <v>59</v>
      </c>
      <c r="AH15" s="6" t="s">
        <v>59</v>
      </c>
      <c r="AI15" s="3">
        <v>95</v>
      </c>
      <c r="AJ15" s="3" t="s">
        <v>148</v>
      </c>
      <c r="AK15" s="3" t="s">
        <v>70</v>
      </c>
      <c r="AL15" s="3">
        <v>6.1714285709999999</v>
      </c>
      <c r="AM15" s="3">
        <v>1.5621575249999999</v>
      </c>
      <c r="AN15" s="3">
        <v>7</v>
      </c>
      <c r="AO15" s="2" t="s">
        <v>70</v>
      </c>
      <c r="AP15" s="1" t="s">
        <v>60</v>
      </c>
      <c r="AQ15" s="7" t="s">
        <v>59</v>
      </c>
      <c r="AR15" s="10" t="s">
        <v>59</v>
      </c>
      <c r="AS15" s="6" t="s">
        <v>59</v>
      </c>
      <c r="AT15" s="6" t="s">
        <v>59</v>
      </c>
      <c r="AU15" s="6" t="s">
        <v>895</v>
      </c>
      <c r="AV15" s="6" t="s">
        <v>896</v>
      </c>
      <c r="AW15" s="6">
        <v>0</v>
      </c>
      <c r="AX15" s="18" t="str">
        <f t="shared" si="4"/>
        <v>m</v>
      </c>
      <c r="AY15" s="3" t="str">
        <f>CONCATENATE("Wer"," ",G15," ",M15,"?")</f>
        <v>Wer reist zum Turnier?</v>
      </c>
      <c r="AZ15" s="3" t="str">
        <f>CONCATENATE($AZ$1," ","tat", " ",E15,"?")</f>
        <v>Was tat Matteo?</v>
      </c>
      <c r="BA15" s="3" t="str">
        <f t="shared" si="5"/>
        <v>Wohin reist Matteo?</v>
      </c>
      <c r="BB15" s="3" t="str">
        <f t="shared" si="6"/>
        <v>Was hat Matteo trainiert?</v>
      </c>
      <c r="BC15" s="3" t="s">
        <v>15</v>
      </c>
      <c r="BD15" s="3" t="str">
        <f>AZ15</f>
        <v>Was tat Matteo?</v>
      </c>
      <c r="BE15" s="3">
        <v>3</v>
      </c>
      <c r="BF15" s="3">
        <f t="shared" si="7"/>
        <v>0</v>
      </c>
      <c r="BG15" s="3" t="str">
        <f t="shared" si="8"/>
        <v>NA</v>
      </c>
      <c r="BH15" s="3" t="str">
        <f>IF(BG15="NA","NA",G15)</f>
        <v>NA</v>
      </c>
      <c r="BI15" s="3" t="str">
        <f t="shared" si="16"/>
        <v>NA</v>
      </c>
      <c r="BJ15" s="3" t="s">
        <v>59</v>
      </c>
      <c r="BK15" s="2">
        <v>0</v>
      </c>
      <c r="BL15" s="3" t="str">
        <f t="shared" si="10"/>
        <v>NA</v>
      </c>
      <c r="BM15" s="3" t="str">
        <f t="shared" si="11"/>
        <v>NA</v>
      </c>
      <c r="BN15" s="3" t="str">
        <f>IF(AH15="NA",IF(H15="","",CONCATENATE(H$1," ",G15," ",E15,"?")),IF(H15="","",CONCATENATE(H$1," ",G15," ",AH15," ",X15,"?")))</f>
        <v/>
      </c>
      <c r="BO15" s="3" t="str">
        <f>IF(AH15="NA",IF(I15="","",CONCATENATE(I$1," ",G15," ",E15,"?")),IF(I15="","",CONCATENATE(I$1," ",G15," ",AH15," ",X15,"?")))</f>
        <v>Wohin reist Matteo?</v>
      </c>
      <c r="BP15" s="3" t="str">
        <f>IF(AH15="NA",IF(J15="","",CONCATENATE(J$1," ",G15," ",E15,"?")),IF(J15="","",CONCATENATE(J$1," ",G15," ",AH15," ",X15,"?")))</f>
        <v/>
      </c>
      <c r="BQ15" s="3" t="str">
        <f t="shared" si="12"/>
        <v>Wohin reist Matteo?</v>
      </c>
      <c r="BR15" s="3" t="str">
        <f>IF(AH15="NA",IF(R15="","",CONCATENATE(R$1," ",O15," ",E15," ",V15,"?")),IF(R15="","",CONCATENATE(R$1," ",O15," ",AH15," ",X15," ",V15,"?")))</f>
        <v>Was hat Matteo trainiert?</v>
      </c>
      <c r="BS15" s="3" t="str">
        <f>IF(AH15="NA",IF(S15="","",CONCATENATE(S$1," ",O15," ",E15," ",V15,"?")),IF(S15="","",CONCATENATE(S$1," ",O15," ",AH15," ",X15," ",V15,"?")))</f>
        <v/>
      </c>
      <c r="BT15" s="3" t="str">
        <f t="shared" si="13"/>
        <v>Was hat Matteo trainiert?</v>
      </c>
    </row>
    <row r="16" spans="1:73" s="14" customFormat="1" ht="14.25" customHeight="1" x14ac:dyDescent="0.35">
      <c r="A16" s="3" t="str">
        <f>CONCATENATE("L",B16,"_S",C16,"_I",W16,"_P",AX16)</f>
        <v>L_S15_I14_Pm</v>
      </c>
      <c r="C16" s="3">
        <v>15</v>
      </c>
      <c r="D16" s="3" t="str">
        <f>CONCATENATE(E16," ",G16," ",L16," ",N16," ",O16," ",P16," ",Q16," ",T16," ",U16)</f>
        <v>Oliver strickt im Pflegeheim. Er hat eine gute Freundschaft geschlossen.</v>
      </c>
      <c r="E16" s="3" t="str">
        <f t="shared" si="0"/>
        <v>Oliver</v>
      </c>
      <c r="F16" s="3" t="str">
        <f t="shared" si="1"/>
        <v>Mila</v>
      </c>
      <c r="G16" s="3" t="s">
        <v>154</v>
      </c>
      <c r="H16" s="3" t="s">
        <v>919</v>
      </c>
      <c r="K16" s="3" t="s">
        <v>920</v>
      </c>
      <c r="L16" s="3" t="str">
        <f>CONCATENATE(H16,I16,J16," ",K16,".")</f>
        <v>im Pflegeheim.</v>
      </c>
      <c r="M16" s="3" t="str">
        <f t="shared" si="14"/>
        <v>im Pflegeheim</v>
      </c>
      <c r="N16" s="3" t="str">
        <f t="shared" si="2"/>
        <v>Er</v>
      </c>
      <c r="O16" s="3" t="s">
        <v>65</v>
      </c>
      <c r="P16" s="3" t="s">
        <v>143</v>
      </c>
      <c r="Q16" s="3" t="s">
        <v>155</v>
      </c>
      <c r="R16" s="3" t="s">
        <v>156</v>
      </c>
      <c r="T16" s="3" t="str">
        <f t="shared" si="3"/>
        <v>Freundschaft</v>
      </c>
      <c r="U16" s="3" t="str">
        <f t="shared" si="15"/>
        <v>geschlossen.</v>
      </c>
      <c r="V16" s="3" t="s">
        <v>157</v>
      </c>
      <c r="W16" s="3">
        <v>14</v>
      </c>
      <c r="X16" s="3" t="s">
        <v>152</v>
      </c>
      <c r="Y16" s="3" t="s">
        <v>57</v>
      </c>
      <c r="Z16" s="3">
        <v>1.1714285710000001</v>
      </c>
      <c r="AA16" s="3">
        <v>0.45281565400000001</v>
      </c>
      <c r="AB16" s="3">
        <v>1</v>
      </c>
      <c r="AC16" s="2" t="s">
        <v>57</v>
      </c>
      <c r="AD16" s="8" t="s">
        <v>58</v>
      </c>
      <c r="AE16" s="7" t="s">
        <v>59</v>
      </c>
      <c r="AF16" s="6">
        <v>4330000000</v>
      </c>
      <c r="AG16" s="6" t="s">
        <v>59</v>
      </c>
      <c r="AH16" s="6" t="s">
        <v>59</v>
      </c>
      <c r="AI16" s="3">
        <v>96</v>
      </c>
      <c r="AJ16" s="3" t="s">
        <v>153</v>
      </c>
      <c r="AK16" s="3" t="s">
        <v>70</v>
      </c>
      <c r="AL16" s="3">
        <v>6.2285714289999996</v>
      </c>
      <c r="AM16" s="3">
        <v>1.1137037910000001</v>
      </c>
      <c r="AN16" s="3">
        <v>7</v>
      </c>
      <c r="AO16" s="2" t="s">
        <v>70</v>
      </c>
      <c r="AP16" s="1" t="s">
        <v>60</v>
      </c>
      <c r="AQ16" s="7" t="s">
        <v>59</v>
      </c>
      <c r="AR16" s="10" t="s">
        <v>59</v>
      </c>
      <c r="AS16" s="6" t="s">
        <v>59</v>
      </c>
      <c r="AT16" s="6" t="s">
        <v>59</v>
      </c>
      <c r="AU16" s="6" t="s">
        <v>895</v>
      </c>
      <c r="AV16" s="6" t="s">
        <v>896</v>
      </c>
      <c r="AW16" s="6">
        <v>0</v>
      </c>
      <c r="AX16" s="18" t="str">
        <f t="shared" si="4"/>
        <v>m</v>
      </c>
      <c r="AY16" s="3" t="str">
        <f>CONCATENATE("Wer"," ",G16," ",M16,"?")</f>
        <v>Wer strickt im Pflegeheim?</v>
      </c>
      <c r="AZ16" s="3" t="str">
        <f>CONCATENATE($AZ$1," ","tat", " ",E16,"?")</f>
        <v>Was tat Oliver?</v>
      </c>
      <c r="BA16" s="3" t="str">
        <f t="shared" si="5"/>
        <v>Wo strickt Oliver?</v>
      </c>
      <c r="BB16" s="3" t="str">
        <f t="shared" si="6"/>
        <v>Was hat Oliver geschlossen?</v>
      </c>
      <c r="BC16" s="3" t="s">
        <v>881</v>
      </c>
      <c r="BD16" s="3" t="str">
        <f>BA16</f>
        <v>Wo strickt Oliver?</v>
      </c>
      <c r="BE16" s="3">
        <v>1</v>
      </c>
      <c r="BF16" s="3">
        <f t="shared" si="7"/>
        <v>1</v>
      </c>
      <c r="BG16" s="3" t="str">
        <f t="shared" si="8"/>
        <v>Wo strickt Oliver?</v>
      </c>
      <c r="BH16" s="3" t="str">
        <f>IF(BG16="NA","NA",M16)</f>
        <v>im Pflegeheim</v>
      </c>
      <c r="BI16" s="3" t="str">
        <f t="shared" si="16"/>
        <v>im Pflegeheim</v>
      </c>
      <c r="BJ16" s="3" t="s">
        <v>158</v>
      </c>
      <c r="BK16" s="2">
        <v>1</v>
      </c>
      <c r="BL16" s="3" t="str">
        <f t="shared" si="10"/>
        <v>im Pflegeheim</v>
      </c>
      <c r="BM16" s="3" t="str">
        <f t="shared" si="11"/>
        <v>im Krankenhaus</v>
      </c>
      <c r="BN16" s="3" t="str">
        <f>IF(AH16="NA",IF(H16="","",CONCATENATE(H$1," ",G16," ",E16,"?")),IF(H16="","",CONCATENATE(H$1," ",G16," ",AH16," ",X16,"?")))</f>
        <v>Wo strickt Oliver?</v>
      </c>
      <c r="BO16" s="3" t="str">
        <f>IF(AH16="NA",IF(I16="","",CONCATENATE(I$1," ",G16," ",E16,"?")),IF(I16="","",CONCATENATE(I$1," ",G16," ",AH16," ",X16,"?")))</f>
        <v/>
      </c>
      <c r="BP16" s="3" t="str">
        <f>IF(AH16="NA",IF(J16="","",CONCATENATE(J$1," ",G16," ",E16,"?")),IF(J16="","",CONCATENATE(J$1," ",G16," ",AH16," ",X16,"?")))</f>
        <v/>
      </c>
      <c r="BQ16" s="3" t="str">
        <f t="shared" si="12"/>
        <v>Wo strickt Oliver?</v>
      </c>
      <c r="BR16" s="3" t="str">
        <f>IF(AH16="NA",IF(R16="","",CONCATENATE(R$1," ",O16," ",E16," ",V16,"?")),IF(R16="","",CONCATENATE(R$1," ",O16," ",AH16," ",X16," ",V16,"?")))</f>
        <v>Was hat Oliver geschlossen?</v>
      </c>
      <c r="BS16" s="3" t="str">
        <f>IF(AH16="NA",IF(S16="","",CONCATENATE(S$1," ",O16," ",E16," ",V16,"?")),IF(S16="","",CONCATENATE(S$1," ",O16," ",AH16," ",X16," ",V16,"?")))</f>
        <v/>
      </c>
      <c r="BT16" s="3" t="str">
        <f t="shared" si="13"/>
        <v>Was hat Oliver geschlossen?</v>
      </c>
    </row>
    <row r="17" spans="1:73" s="14" customFormat="1" ht="14.25" customHeight="1" x14ac:dyDescent="0.35">
      <c r="A17" s="3" t="str">
        <f>CONCATENATE("L",B17,"_S",C17,"_I",W17,"_P",AX17)</f>
        <v>L_S16_I16_Pm</v>
      </c>
      <c r="C17" s="3">
        <v>16</v>
      </c>
      <c r="D17" s="3" t="str">
        <f>CONCATENATE(E17," ",G17," ",L17," ",N17," ",O17," ",P17," ",Q17," ",T17," ",U17)</f>
        <v>Patrick jongliert im Freizeitpark. Er hat einen neuen Job gefunden.</v>
      </c>
      <c r="E17" s="3" t="str">
        <f t="shared" si="0"/>
        <v>Patrick</v>
      </c>
      <c r="F17" s="3" t="str">
        <f t="shared" si="1"/>
        <v>Fenja</v>
      </c>
      <c r="G17" s="3" t="s">
        <v>161</v>
      </c>
      <c r="H17" s="3" t="s">
        <v>919</v>
      </c>
      <c r="K17" s="3" t="s">
        <v>921</v>
      </c>
      <c r="L17" s="3" t="str">
        <f>CONCATENATE(H17,I17,J17," ",K17,".")</f>
        <v>im Freizeitpark.</v>
      </c>
      <c r="M17" s="3" t="str">
        <f t="shared" si="14"/>
        <v>im Freizeitpark</v>
      </c>
      <c r="N17" s="3" t="str">
        <f t="shared" si="2"/>
        <v>Er</v>
      </c>
      <c r="O17" s="3" t="s">
        <v>65</v>
      </c>
      <c r="P17" s="3" t="s">
        <v>66</v>
      </c>
      <c r="Q17" s="3" t="s">
        <v>162</v>
      </c>
      <c r="R17" s="3" t="s">
        <v>163</v>
      </c>
      <c r="T17" s="3" t="str">
        <f t="shared" si="3"/>
        <v>Job</v>
      </c>
      <c r="U17" s="3" t="str">
        <f t="shared" si="15"/>
        <v>gefunden.</v>
      </c>
      <c r="V17" s="3" t="s">
        <v>164</v>
      </c>
      <c r="W17" s="3">
        <v>16</v>
      </c>
      <c r="X17" s="3" t="s">
        <v>159</v>
      </c>
      <c r="Y17" s="3" t="s">
        <v>57</v>
      </c>
      <c r="Z17" s="3">
        <v>1.2</v>
      </c>
      <c r="AA17" s="3">
        <v>0.53136893100000004</v>
      </c>
      <c r="AB17" s="3">
        <v>1</v>
      </c>
      <c r="AC17" s="2" t="s">
        <v>57</v>
      </c>
      <c r="AD17" s="8" t="s">
        <v>58</v>
      </c>
      <c r="AE17" s="7" t="s">
        <v>59</v>
      </c>
      <c r="AF17" s="6">
        <v>4710000000</v>
      </c>
      <c r="AG17" s="6" t="s">
        <v>59</v>
      </c>
      <c r="AH17" s="6" t="s">
        <v>59</v>
      </c>
      <c r="AI17" s="3">
        <v>97</v>
      </c>
      <c r="AJ17" s="3" t="s">
        <v>160</v>
      </c>
      <c r="AK17" s="3" t="s">
        <v>70</v>
      </c>
      <c r="AL17" s="3">
        <v>6.2857142860000002</v>
      </c>
      <c r="AM17" s="3">
        <v>1.0166678149999999</v>
      </c>
      <c r="AN17" s="3">
        <v>7</v>
      </c>
      <c r="AO17" s="2" t="s">
        <v>70</v>
      </c>
      <c r="AP17" s="1" t="s">
        <v>60</v>
      </c>
      <c r="AQ17" s="7" t="s">
        <v>59</v>
      </c>
      <c r="AR17" s="10" t="s">
        <v>59</v>
      </c>
      <c r="AS17" s="6" t="s">
        <v>59</v>
      </c>
      <c r="AT17" s="6" t="s">
        <v>59</v>
      </c>
      <c r="AU17" s="6" t="s">
        <v>895</v>
      </c>
      <c r="AV17" s="6" t="s">
        <v>896</v>
      </c>
      <c r="AW17" s="6">
        <v>0</v>
      </c>
      <c r="AX17" s="18" t="str">
        <f t="shared" si="4"/>
        <v>m</v>
      </c>
      <c r="AY17" s="3" t="str">
        <f>CONCATENATE("Wer"," ",G17," ",M17,"?")</f>
        <v>Wer jongliert im Freizeitpark?</v>
      </c>
      <c r="AZ17" s="3" t="str">
        <f>CONCATENATE($AZ$1," ","tat", " ",E17,"?")</f>
        <v>Was tat Patrick?</v>
      </c>
      <c r="BA17" s="3" t="str">
        <f t="shared" si="5"/>
        <v>Wo jongliert Patrick?</v>
      </c>
      <c r="BB17" s="3" t="str">
        <f t="shared" si="6"/>
        <v>Was hat Patrick gefunden?</v>
      </c>
      <c r="BC17" s="2" t="s">
        <v>882</v>
      </c>
      <c r="BD17" s="3" t="str">
        <f>BB17</f>
        <v>Was hat Patrick gefunden?</v>
      </c>
      <c r="BE17" s="3">
        <v>2</v>
      </c>
      <c r="BF17" s="3">
        <f t="shared" si="7"/>
        <v>0</v>
      </c>
      <c r="BG17" s="3" t="str">
        <f t="shared" si="8"/>
        <v>NA</v>
      </c>
      <c r="BH17" s="3" t="str">
        <f>IF(BG17="NA","NA",CONCATENATE(P17," ",Q17," ",T17))</f>
        <v>NA</v>
      </c>
      <c r="BI17" s="3" t="str">
        <f t="shared" si="16"/>
        <v>NA</v>
      </c>
      <c r="BJ17" s="3" t="s">
        <v>59</v>
      </c>
      <c r="BK17" s="2">
        <v>0</v>
      </c>
      <c r="BL17" s="3" t="str">
        <f t="shared" si="10"/>
        <v>NA</v>
      </c>
      <c r="BM17" s="3" t="str">
        <f t="shared" si="11"/>
        <v>NA</v>
      </c>
      <c r="BN17" s="3" t="str">
        <f>IF(AH17="NA",IF(H17="","",CONCATENATE(H$1," ",G17," ",E17,"?")),IF(H17="","",CONCATENATE(H$1," ",G17," ",AH17," ",X17,"?")))</f>
        <v>Wo jongliert Patrick?</v>
      </c>
      <c r="BO17" s="3" t="str">
        <f>IF(AH17="NA",IF(I17="","",CONCATENATE(I$1," ",G17," ",E17,"?")),IF(I17="","",CONCATENATE(I$1," ",G17," ",AH17," ",X17,"?")))</f>
        <v/>
      </c>
      <c r="BP17" s="3" t="str">
        <f>IF(AH17="NA",IF(J17="","",CONCATENATE(J$1," ",G17," ",E17,"?")),IF(J17="","",CONCATENATE(J$1," ",G17," ",AH17," ",X17,"?")))</f>
        <v/>
      </c>
      <c r="BQ17" s="3" t="str">
        <f t="shared" si="12"/>
        <v>Wo jongliert Patrick?</v>
      </c>
      <c r="BR17" s="3" t="str">
        <f>IF(AH17="NA",IF(R17="","",CONCATENATE(R$1," ",O17," ",E17," ",V17,"?")),IF(R17="","",CONCATENATE(R$1," ",O17," ",AH17," ",X17," ",V17,"?")))</f>
        <v>Was hat Patrick gefunden?</v>
      </c>
      <c r="BS17" s="3" t="str">
        <f>IF(AH17="NA",IF(S17="","",CONCATENATE(S$1," ",O17," ",E17," ",V17,"?")),IF(S17="","",CONCATENATE(S$1," ",O17," ",AH17," ",X17," ",V17,"?")))</f>
        <v/>
      </c>
      <c r="BT17" s="3" t="str">
        <f t="shared" si="13"/>
        <v>Was hat Patrick gefunden?</v>
      </c>
    </row>
    <row r="18" spans="1:73" s="14" customFormat="1" ht="14.25" customHeight="1" x14ac:dyDescent="0.35">
      <c r="A18" s="3" t="str">
        <f>CONCATENATE("L",B18,"_S",C18,"_I",W18,"_P",AX18)</f>
        <v>L_S17_I17_Pm</v>
      </c>
      <c r="C18" s="3">
        <v>17</v>
      </c>
      <c r="D18" s="3" t="str">
        <f>CONCATENATE(E18," ",G18," ",L18," ",N18," ",O18," ",P18," ",Q18," ",T18," ",U18)</f>
        <v>Anton liegt im Liegestuhl. Er hat eine missglückte Knie-OP erlitten.</v>
      </c>
      <c r="E18" s="3" t="str">
        <f t="shared" si="0"/>
        <v>Anton</v>
      </c>
      <c r="F18" s="3" t="str">
        <f t="shared" si="1"/>
        <v>Thea</v>
      </c>
      <c r="G18" s="3" t="s">
        <v>167</v>
      </c>
      <c r="H18" s="3" t="s">
        <v>919</v>
      </c>
      <c r="K18" s="3" t="s">
        <v>922</v>
      </c>
      <c r="L18" s="3" t="str">
        <f>CONCATENATE(H18,I18,J18," ",K18,".")</f>
        <v>im Liegestuhl.</v>
      </c>
      <c r="M18" s="3" t="str">
        <f t="shared" si="14"/>
        <v>im Liegestuhl</v>
      </c>
      <c r="N18" s="3" t="str">
        <f t="shared" si="2"/>
        <v>Er</v>
      </c>
      <c r="O18" s="3" t="s">
        <v>65</v>
      </c>
      <c r="P18" s="3" t="s">
        <v>143</v>
      </c>
      <c r="Q18" s="3" t="s">
        <v>168</v>
      </c>
      <c r="R18" s="3" t="s">
        <v>169</v>
      </c>
      <c r="T18" s="3" t="str">
        <f t="shared" si="3"/>
        <v>Knie-OP</v>
      </c>
      <c r="U18" s="3" t="str">
        <f t="shared" si="15"/>
        <v>erlitten.</v>
      </c>
      <c r="V18" s="3" t="s">
        <v>170</v>
      </c>
      <c r="W18" s="3">
        <v>17</v>
      </c>
      <c r="X18" s="3" t="s">
        <v>165</v>
      </c>
      <c r="Y18" s="3" t="s">
        <v>57</v>
      </c>
      <c r="Z18" s="3">
        <v>1.2</v>
      </c>
      <c r="AA18" s="3">
        <v>0.58410313400000002</v>
      </c>
      <c r="AB18" s="3">
        <v>1</v>
      </c>
      <c r="AC18" s="2" t="s">
        <v>57</v>
      </c>
      <c r="AD18" s="8" t="s">
        <v>58</v>
      </c>
      <c r="AE18" s="6">
        <v>3091</v>
      </c>
      <c r="AF18" s="6">
        <v>2260000000</v>
      </c>
      <c r="AG18" s="6" t="s">
        <v>59</v>
      </c>
      <c r="AH18" s="6" t="s">
        <v>59</v>
      </c>
      <c r="AI18" s="3">
        <v>98</v>
      </c>
      <c r="AJ18" s="3" t="s">
        <v>166</v>
      </c>
      <c r="AK18" s="3" t="s">
        <v>70</v>
      </c>
      <c r="AL18" s="3">
        <v>6.3428571429999998</v>
      </c>
      <c r="AM18" s="3">
        <v>1.186761712</v>
      </c>
      <c r="AN18" s="3">
        <v>7</v>
      </c>
      <c r="AO18" s="2" t="s">
        <v>70</v>
      </c>
      <c r="AP18" s="1" t="s">
        <v>60</v>
      </c>
      <c r="AQ18" s="7" t="s">
        <v>59</v>
      </c>
      <c r="AR18" s="10" t="s">
        <v>59</v>
      </c>
      <c r="AS18" s="6" t="s">
        <v>59</v>
      </c>
      <c r="AT18" s="6" t="s">
        <v>59</v>
      </c>
      <c r="AU18" s="6" t="s">
        <v>895</v>
      </c>
      <c r="AV18" s="6" t="s">
        <v>896</v>
      </c>
      <c r="AW18" s="6">
        <v>0</v>
      </c>
      <c r="AX18" s="18" t="str">
        <f t="shared" si="4"/>
        <v>m</v>
      </c>
      <c r="AY18" s="3" t="str">
        <f>CONCATENATE("Wer"," ",G18," ",M18,"?")</f>
        <v>Wer liegt im Liegestuhl?</v>
      </c>
      <c r="AZ18" s="3" t="str">
        <f>CONCATENATE($AZ$1," ","tat", " ",E18,"?")</f>
        <v>Was tat Anton?</v>
      </c>
      <c r="BA18" s="3" t="str">
        <f t="shared" si="5"/>
        <v>Wo liegt Anton?</v>
      </c>
      <c r="BB18" s="3" t="str">
        <f t="shared" si="6"/>
        <v>Was hat Anton erlitten?</v>
      </c>
      <c r="BC18" s="3" t="s">
        <v>880</v>
      </c>
      <c r="BD18" s="3" t="str">
        <f>AY18</f>
        <v>Wer liegt im Liegestuhl?</v>
      </c>
      <c r="BE18" s="3">
        <v>1</v>
      </c>
      <c r="BF18" s="3">
        <f t="shared" si="7"/>
        <v>1</v>
      </c>
      <c r="BG18" s="3" t="str">
        <f t="shared" si="8"/>
        <v>Wer liegt im Liegestuhl?</v>
      </c>
      <c r="BH18" s="3" t="str">
        <f>IF(BG18="NA","NA",E18)</f>
        <v>Anton</v>
      </c>
      <c r="BI18" s="3" t="str">
        <f t="shared" si="16"/>
        <v>Anton</v>
      </c>
      <c r="BJ18" s="3" t="str">
        <f>F18</f>
        <v>Thea</v>
      </c>
      <c r="BK18" s="2">
        <v>1</v>
      </c>
      <c r="BL18" s="3" t="str">
        <f t="shared" si="10"/>
        <v>Anton</v>
      </c>
      <c r="BM18" s="3" t="str">
        <f t="shared" si="11"/>
        <v>Thea</v>
      </c>
      <c r="BN18" s="3" t="str">
        <f>IF(AH18="NA",IF(H18="","",CONCATENATE(H$1," ",G18," ",E18,"?")),IF(H18="","",CONCATENATE(H$1," ",G18," ",AH18," ",X18,"?")))</f>
        <v>Wo liegt Anton?</v>
      </c>
      <c r="BO18" s="3" t="str">
        <f>IF(AH18="NA",IF(I18="","",CONCATENATE(I$1," ",G18," ",E18,"?")),IF(I18="","",CONCATENATE(I$1," ",G18," ",AH18," ",X18,"?")))</f>
        <v/>
      </c>
      <c r="BP18" s="3" t="str">
        <f>IF(AH18="NA",IF(J18="","",CONCATENATE(J$1," ",G18," ",E18,"?")),IF(J18="","",CONCATENATE(J$1," ",G18," ",AH18," ",X18,"?")))</f>
        <v/>
      </c>
      <c r="BQ18" s="3" t="str">
        <f t="shared" si="12"/>
        <v>Wo liegt Anton?</v>
      </c>
      <c r="BR18" s="3" t="str">
        <f>IF(AH18="NA",IF(R18="","",CONCATENATE(R$1," ",O18," ",E18," ",V18,"?")),IF(R18="","",CONCATENATE(R$1," ",O18," ",AH18," ",X18," ",V18,"?")))</f>
        <v>Was hat Anton erlitten?</v>
      </c>
      <c r="BS18" s="3" t="str">
        <f>IF(AH18="NA",IF(S18="","",CONCATENATE(S$1," ",O18," ",E18," ",V18,"?")),IF(S18="","",CONCATENATE(S$1," ",O18," ",AH18," ",X18," ",V18,"?")))</f>
        <v/>
      </c>
      <c r="BT18" s="3" t="str">
        <f t="shared" si="13"/>
        <v>Was hat Anton erlitten?</v>
      </c>
    </row>
    <row r="19" spans="1:73" s="14" customFormat="1" ht="14.25" customHeight="1" x14ac:dyDescent="0.35">
      <c r="A19" s="3" t="str">
        <f>CONCATENATE("L",B19,"_S",C19,"_I",W19,"_P",AX19)</f>
        <v>L_S18_I18_Pm</v>
      </c>
      <c r="C19" s="3">
        <v>18</v>
      </c>
      <c r="D19" s="3" t="str">
        <f>CONCATENATE(E19," ",G19," ",L19," ",N19," ",O19," ",P19," ",Q19," ",T19," ",U19)</f>
        <v>Oskar hüpft auf dem Trampolin. Er möchte die neuen Nachbarskinder bespaßen.</v>
      </c>
      <c r="E19" s="3" t="str">
        <f t="shared" si="0"/>
        <v>Oskar</v>
      </c>
      <c r="F19" s="3" t="str">
        <f t="shared" si="1"/>
        <v>Wiebke</v>
      </c>
      <c r="G19" s="3" t="s">
        <v>173</v>
      </c>
      <c r="H19" s="3" t="s">
        <v>106</v>
      </c>
      <c r="K19" s="3" t="s">
        <v>923</v>
      </c>
      <c r="L19" s="3" t="str">
        <f>CONCATENATE(H19,I19,J19," ",K19,".")</f>
        <v>auf dem Trampolin.</v>
      </c>
      <c r="M19" s="3" t="str">
        <f t="shared" si="14"/>
        <v>auf dem Trampolin</v>
      </c>
      <c r="N19" s="3" t="str">
        <f t="shared" si="2"/>
        <v>Er</v>
      </c>
      <c r="O19" s="3" t="s">
        <v>52</v>
      </c>
      <c r="P19" s="3" t="s">
        <v>53</v>
      </c>
      <c r="Q19" s="3" t="s">
        <v>162</v>
      </c>
      <c r="S19" s="3" t="s">
        <v>174</v>
      </c>
      <c r="T19" s="3" t="str">
        <f t="shared" si="3"/>
        <v>Nachbarskinder</v>
      </c>
      <c r="U19" s="3" t="str">
        <f t="shared" si="15"/>
        <v>bespaßen.</v>
      </c>
      <c r="V19" s="3" t="s">
        <v>175</v>
      </c>
      <c r="W19" s="3">
        <v>18</v>
      </c>
      <c r="X19" s="3" t="s">
        <v>171</v>
      </c>
      <c r="Y19" s="3" t="s">
        <v>57</v>
      </c>
      <c r="Z19" s="3">
        <v>1.228571429</v>
      </c>
      <c r="AA19" s="3">
        <v>0.54695490099999999</v>
      </c>
      <c r="AB19" s="3">
        <v>1</v>
      </c>
      <c r="AC19" s="2" t="s">
        <v>57</v>
      </c>
      <c r="AD19" s="8" t="s">
        <v>58</v>
      </c>
      <c r="AE19" s="7" t="s">
        <v>59</v>
      </c>
      <c r="AF19" s="6">
        <v>146000000</v>
      </c>
      <c r="AG19" s="6" t="s">
        <v>59</v>
      </c>
      <c r="AH19" s="6" t="s">
        <v>59</v>
      </c>
      <c r="AI19" s="3">
        <v>99</v>
      </c>
      <c r="AJ19" s="3" t="s">
        <v>172</v>
      </c>
      <c r="AK19" s="3" t="s">
        <v>70</v>
      </c>
      <c r="AL19" s="3">
        <v>6.371428571</v>
      </c>
      <c r="AM19" s="3">
        <v>1.3080230770000001</v>
      </c>
      <c r="AN19" s="3">
        <v>7</v>
      </c>
      <c r="AO19" s="2" t="s">
        <v>70</v>
      </c>
      <c r="AP19" s="1" t="s">
        <v>60</v>
      </c>
      <c r="AQ19" s="7" t="s">
        <v>59</v>
      </c>
      <c r="AR19" s="10" t="s">
        <v>59</v>
      </c>
      <c r="AS19" s="6" t="s">
        <v>59</v>
      </c>
      <c r="AT19" s="6" t="s">
        <v>59</v>
      </c>
      <c r="AU19" s="6" t="s">
        <v>895</v>
      </c>
      <c r="AV19" s="6" t="s">
        <v>896</v>
      </c>
      <c r="AW19" s="6">
        <v>0</v>
      </c>
      <c r="AX19" s="18" t="str">
        <f t="shared" si="4"/>
        <v>m</v>
      </c>
      <c r="AY19" s="3" t="str">
        <f>CONCATENATE("Wer"," ",G19," ",M19,"?")</f>
        <v>Wer hüpft auf dem Trampolin?</v>
      </c>
      <c r="AZ19" s="3" t="str">
        <f>CONCATENATE($AZ$1," ","tat", " ",E19,"?")</f>
        <v>Was tat Oskar?</v>
      </c>
      <c r="BA19" s="3" t="str">
        <f t="shared" si="5"/>
        <v>Wo hüpft Oskar?</v>
      </c>
      <c r="BB19" s="3" t="str">
        <f t="shared" si="6"/>
        <v>Wen möchte Oskar bespaßen?</v>
      </c>
      <c r="BC19" s="3" t="s">
        <v>15</v>
      </c>
      <c r="BD19" s="3" t="str">
        <f>AZ19</f>
        <v>Was tat Oskar?</v>
      </c>
      <c r="BE19" s="3">
        <v>3</v>
      </c>
      <c r="BF19" s="3">
        <f t="shared" si="7"/>
        <v>0</v>
      </c>
      <c r="BG19" s="3" t="str">
        <f t="shared" si="8"/>
        <v>NA</v>
      </c>
      <c r="BH19" s="3" t="str">
        <f>IF(BG19="NA","NA",G19)</f>
        <v>NA</v>
      </c>
      <c r="BI19" s="3" t="str">
        <f t="shared" si="16"/>
        <v>NA</v>
      </c>
      <c r="BJ19" s="3" t="s">
        <v>59</v>
      </c>
      <c r="BK19" s="2">
        <v>1</v>
      </c>
      <c r="BL19" s="3" t="str">
        <f t="shared" si="10"/>
        <v>NA</v>
      </c>
      <c r="BM19" s="3" t="str">
        <f t="shared" si="11"/>
        <v>NA</v>
      </c>
      <c r="BN19" s="3" t="str">
        <f>IF(AH19="NA",IF(H19="","",CONCATENATE(H$1," ",G19," ",E19,"?")),IF(H19="","",CONCATENATE(H$1," ",G19," ",AH19," ",X19,"?")))</f>
        <v>Wo hüpft Oskar?</v>
      </c>
      <c r="BO19" s="3" t="str">
        <f>IF(AH19="NA",IF(I19="","",CONCATENATE(I$1," ",G19," ",E19,"?")),IF(I19="","",CONCATENATE(I$1," ",G19," ",AH19," ",X19,"?")))</f>
        <v/>
      </c>
      <c r="BP19" s="3" t="str">
        <f>IF(AH19="NA",IF(J19="","",CONCATENATE(J$1," ",G19," ",E19,"?")),IF(J19="","",CONCATENATE(J$1," ",G19," ",AH19," ",X19,"?")))</f>
        <v/>
      </c>
      <c r="BQ19" s="3" t="str">
        <f t="shared" si="12"/>
        <v>Wo hüpft Oskar?</v>
      </c>
      <c r="BR19" s="3" t="str">
        <f>IF(AH19="NA",IF(R19="","",CONCATENATE(R$1," ",O19," ",E19," ",V19,"?")),IF(R19="","",CONCATENATE(R$1," ",O19," ",AH19," ",X19," ",V19,"?")))</f>
        <v/>
      </c>
      <c r="BS19" s="3" t="str">
        <f>IF(AH19="NA",IF(S19="","",CONCATENATE(S$1," ",O19," ",E19," ",V19,"?")),IF(S19="","",CONCATENATE(S$1," ",O19," ",AH19," ",X19," ",V19,"?")))</f>
        <v>Wen möchte Oskar bespaßen?</v>
      </c>
      <c r="BT19" s="3" t="str">
        <f t="shared" si="13"/>
        <v>Wen möchte Oskar bespaßen?</v>
      </c>
    </row>
    <row r="20" spans="1:73" s="14" customFormat="1" ht="14.25" customHeight="1" x14ac:dyDescent="0.35">
      <c r="A20" s="3" t="str">
        <f>CONCATENATE("L",B20,"_S",C20,"_I",W20,"_P",AX20)</f>
        <v>L_S19_I19_Pm</v>
      </c>
      <c r="C20" s="3">
        <v>19</v>
      </c>
      <c r="D20" s="3" t="str">
        <f>CONCATENATE(E20," ",G20," ",L20," ",N20," ",O20," ",P20," ",Q20," ",T20," ",U20)</f>
        <v>Sebastian erwacht von der Weinprobe. Er hatte einen spaßigen Abend genossen.</v>
      </c>
      <c r="E20" s="3" t="str">
        <f t="shared" si="0"/>
        <v>Sebastian</v>
      </c>
      <c r="F20" s="3" t="str">
        <f t="shared" si="1"/>
        <v>Lia</v>
      </c>
      <c r="G20" s="3" t="s">
        <v>178</v>
      </c>
      <c r="J20" s="3" t="s">
        <v>179</v>
      </c>
      <c r="K20" s="3" t="s">
        <v>180</v>
      </c>
      <c r="L20" s="3" t="str">
        <f>CONCATENATE(H20,I20,J20," ",K20,".")</f>
        <v>von der Weinprobe.</v>
      </c>
      <c r="M20" s="3" t="str">
        <f t="shared" si="14"/>
        <v>von der Weinprobe</v>
      </c>
      <c r="N20" s="3" t="str">
        <f t="shared" si="2"/>
        <v>Er</v>
      </c>
      <c r="O20" s="3" t="s">
        <v>181</v>
      </c>
      <c r="P20" s="3" t="s">
        <v>66</v>
      </c>
      <c r="Q20" s="3" t="s">
        <v>182</v>
      </c>
      <c r="R20" s="3" t="s">
        <v>183</v>
      </c>
      <c r="T20" s="3" t="str">
        <f t="shared" si="3"/>
        <v>Abend</v>
      </c>
      <c r="U20" s="3" t="str">
        <f t="shared" si="15"/>
        <v>genossen.</v>
      </c>
      <c r="V20" s="3" t="s">
        <v>184</v>
      </c>
      <c r="W20" s="3">
        <v>19</v>
      </c>
      <c r="X20" s="3" t="s">
        <v>176</v>
      </c>
      <c r="Y20" s="3" t="s">
        <v>57</v>
      </c>
      <c r="Z20" s="3">
        <v>1.228571429</v>
      </c>
      <c r="AA20" s="3">
        <v>0.645605702</v>
      </c>
      <c r="AB20" s="3">
        <v>1</v>
      </c>
      <c r="AC20" s="2" t="s">
        <v>57</v>
      </c>
      <c r="AD20" s="8" t="s">
        <v>58</v>
      </c>
      <c r="AE20" s="7" t="s">
        <v>59</v>
      </c>
      <c r="AF20" s="6">
        <v>2970000000</v>
      </c>
      <c r="AG20" s="6" t="s">
        <v>59</v>
      </c>
      <c r="AH20" s="6" t="s">
        <v>59</v>
      </c>
      <c r="AI20" s="3">
        <v>100</v>
      </c>
      <c r="AJ20" s="3" t="s">
        <v>177</v>
      </c>
      <c r="AK20" s="3" t="s">
        <v>70</v>
      </c>
      <c r="AL20" s="3">
        <v>6.4285714289999998</v>
      </c>
      <c r="AM20" s="3">
        <v>0.94824029899999995</v>
      </c>
      <c r="AN20" s="3">
        <v>7</v>
      </c>
      <c r="AO20" s="2" t="s">
        <v>70</v>
      </c>
      <c r="AP20" s="1" t="s">
        <v>60</v>
      </c>
      <c r="AQ20" s="7" t="s">
        <v>59</v>
      </c>
      <c r="AR20" s="10" t="s">
        <v>59</v>
      </c>
      <c r="AS20" s="6" t="s">
        <v>59</v>
      </c>
      <c r="AT20" s="6" t="s">
        <v>59</v>
      </c>
      <c r="AU20" s="6" t="s">
        <v>895</v>
      </c>
      <c r="AV20" s="6" t="s">
        <v>896</v>
      </c>
      <c r="AW20" s="6">
        <v>0</v>
      </c>
      <c r="AX20" s="18" t="str">
        <f t="shared" si="4"/>
        <v>m</v>
      </c>
      <c r="AY20" s="3" t="str">
        <f>CONCATENATE("Wer"," ",G20," ",M20,"?")</f>
        <v>Wer erwacht von der Weinprobe?</v>
      </c>
      <c r="AZ20" s="3" t="str">
        <f>CONCATENATE($AZ$1," ","tat", " ",E20,"?")</f>
        <v>Was tat Sebastian?</v>
      </c>
      <c r="BA20" s="3" t="str">
        <f t="shared" si="5"/>
        <v>Woher erwacht Sebastian?</v>
      </c>
      <c r="BB20" s="3" t="str">
        <f t="shared" si="6"/>
        <v>Was hatte Sebastian genossen?</v>
      </c>
      <c r="BC20" s="3" t="s">
        <v>881</v>
      </c>
      <c r="BD20" s="3" t="str">
        <f>BA20</f>
        <v>Woher erwacht Sebastian?</v>
      </c>
      <c r="BE20" s="3">
        <v>3</v>
      </c>
      <c r="BF20" s="3">
        <f t="shared" si="7"/>
        <v>0</v>
      </c>
      <c r="BG20" s="3" t="str">
        <f t="shared" si="8"/>
        <v>NA</v>
      </c>
      <c r="BH20" s="3" t="str">
        <f>IF(BG20="NA","NA",M20)</f>
        <v>NA</v>
      </c>
      <c r="BI20" s="3" t="str">
        <f t="shared" ref="BI20:BI26" si="17">BH20</f>
        <v>NA</v>
      </c>
      <c r="BJ20" s="3" t="s">
        <v>59</v>
      </c>
      <c r="BK20" s="2">
        <v>1</v>
      </c>
      <c r="BL20" s="3" t="str">
        <f t="shared" si="10"/>
        <v>NA</v>
      </c>
      <c r="BM20" s="3" t="str">
        <f t="shared" si="11"/>
        <v>NA</v>
      </c>
      <c r="BN20" s="3" t="str">
        <f>IF(AH20="NA",IF(H20="","",CONCATENATE(H$1," ",G20," ",E20,"?")),IF(H20="","",CONCATENATE(H$1," ",G20," ",AH20," ",X20,"?")))</f>
        <v/>
      </c>
      <c r="BO20" s="3" t="str">
        <f>IF(AH20="NA",IF(I20="","",CONCATENATE(I$1," ",G20," ",E20,"?")),IF(I20="","",CONCATENATE(I$1," ",G20," ",AH20," ",X20,"?")))</f>
        <v/>
      </c>
      <c r="BP20" s="3" t="str">
        <f>IF(AH20="NA",IF(J20="","",CONCATENATE(J$1," ",G20," ",E20,"?")),IF(J20="","",CONCATENATE(J$1," ",G20," ",AH20," ",X20,"?")))</f>
        <v>Woher erwacht Sebastian?</v>
      </c>
      <c r="BQ20" s="3" t="str">
        <f t="shared" si="12"/>
        <v>Woher erwacht Sebastian?</v>
      </c>
      <c r="BR20" s="3" t="str">
        <f>IF(AH20="NA",IF(R20="","",CONCATENATE(R$1," ",O20," ",E20," ",V20,"?")),IF(R20="","",CONCATENATE(R$1," ",O20," ",AH20," ",X20," ",V20,"?")))</f>
        <v>Was hatte Sebastian genossen?</v>
      </c>
      <c r="BS20" s="3" t="str">
        <f>IF(AH20="NA",IF(S20="","",CONCATENATE(S$1," ",O20," ",E20," ",V20,"?")),IF(S20="","",CONCATENATE(S$1," ",O20," ",AH20," ",X20," ",V20,"?")))</f>
        <v/>
      </c>
      <c r="BT20" s="3" t="str">
        <f t="shared" si="13"/>
        <v>Was hatte Sebastian genossen?</v>
      </c>
    </row>
    <row r="21" spans="1:73" s="14" customFormat="1" ht="14.25" customHeight="1" x14ac:dyDescent="0.35">
      <c r="A21" s="3" t="str">
        <f>CONCATENATE("L",B21,"_S",C21,"_I",W21,"_P",AX21)</f>
        <v>L_S20_I20_Pm</v>
      </c>
      <c r="C21" s="3">
        <v>20</v>
      </c>
      <c r="D21" s="3" t="str">
        <f>CONCATENATE(E21," ",G21," ",L21," ",N21," ",O21," ",P21," ",Q21," ",T21," ",U21)</f>
        <v>Erik reitet aus dem Stall. Er hat die langweiligen Probestunden absolviert.</v>
      </c>
      <c r="E21" s="3" t="str">
        <f t="shared" si="0"/>
        <v>Erik</v>
      </c>
      <c r="F21" s="3" t="str">
        <f t="shared" si="1"/>
        <v>Maria</v>
      </c>
      <c r="G21" s="3" t="s">
        <v>187</v>
      </c>
      <c r="J21" s="3" t="s">
        <v>901</v>
      </c>
      <c r="K21" s="3" t="s">
        <v>924</v>
      </c>
      <c r="L21" s="3" t="str">
        <f>CONCATENATE(H21,I21,J21," ",K21,".")</f>
        <v>aus dem Stall.</v>
      </c>
      <c r="M21" s="3" t="str">
        <f t="shared" si="14"/>
        <v>aus dem Stall</v>
      </c>
      <c r="N21" s="3" t="str">
        <f t="shared" si="2"/>
        <v>Er</v>
      </c>
      <c r="O21" s="3" t="s">
        <v>65</v>
      </c>
      <c r="P21" s="3" t="s">
        <v>53</v>
      </c>
      <c r="Q21" s="3" t="s">
        <v>925</v>
      </c>
      <c r="R21" s="3" t="s">
        <v>188</v>
      </c>
      <c r="T21" s="3" t="str">
        <f t="shared" si="3"/>
        <v>Probestunden</v>
      </c>
      <c r="U21" s="3" t="str">
        <f t="shared" si="15"/>
        <v>absolviert.</v>
      </c>
      <c r="V21" s="3" t="s">
        <v>189</v>
      </c>
      <c r="W21" s="3">
        <v>20</v>
      </c>
      <c r="X21" s="3" t="s">
        <v>185</v>
      </c>
      <c r="Y21" s="3" t="s">
        <v>57</v>
      </c>
      <c r="Z21" s="3">
        <v>1.2571428570000001</v>
      </c>
      <c r="AA21" s="3">
        <v>0.56061191099999996</v>
      </c>
      <c r="AB21" s="3">
        <v>1</v>
      </c>
      <c r="AC21" s="2" t="s">
        <v>57</v>
      </c>
      <c r="AD21" s="8" t="s">
        <v>58</v>
      </c>
      <c r="AE21" s="7" t="s">
        <v>59</v>
      </c>
      <c r="AF21" s="6">
        <v>2550000000</v>
      </c>
      <c r="AG21" s="6" t="s">
        <v>59</v>
      </c>
      <c r="AH21" s="6" t="s">
        <v>59</v>
      </c>
      <c r="AI21" s="3">
        <v>101</v>
      </c>
      <c r="AJ21" s="3" t="s">
        <v>186</v>
      </c>
      <c r="AK21" s="3" t="s">
        <v>83</v>
      </c>
      <c r="AL21" s="3">
        <v>6.542857143</v>
      </c>
      <c r="AM21" s="3">
        <v>0.78000215500000003</v>
      </c>
      <c r="AN21" s="3">
        <v>7</v>
      </c>
      <c r="AO21" s="2" t="s">
        <v>70</v>
      </c>
      <c r="AP21" s="1" t="s">
        <v>60</v>
      </c>
      <c r="AQ21" s="7" t="s">
        <v>59</v>
      </c>
      <c r="AR21" s="10" t="s">
        <v>59</v>
      </c>
      <c r="AS21" s="6" t="s">
        <v>59</v>
      </c>
      <c r="AT21" s="6" t="s">
        <v>59</v>
      </c>
      <c r="AU21" s="6" t="s">
        <v>895</v>
      </c>
      <c r="AV21" s="6" t="s">
        <v>896</v>
      </c>
      <c r="AW21" s="6">
        <v>0</v>
      </c>
      <c r="AX21" s="18" t="str">
        <f t="shared" si="4"/>
        <v>m</v>
      </c>
      <c r="AY21" s="3" t="str">
        <f>CONCATENATE("Wer"," ",G21," ",M21,"?")</f>
        <v>Wer reitet aus dem Stall?</v>
      </c>
      <c r="AZ21" s="3" t="str">
        <f>CONCATENATE($AZ$1," ","tat", " ",E21,"?")</f>
        <v>Was tat Erik?</v>
      </c>
      <c r="BA21" s="3" t="str">
        <f t="shared" si="5"/>
        <v>Woher reitet Erik?</v>
      </c>
      <c r="BB21" s="3" t="str">
        <f t="shared" si="6"/>
        <v>Was hat Erik absolviert?</v>
      </c>
      <c r="BC21" s="2" t="s">
        <v>882</v>
      </c>
      <c r="BD21" s="3" t="str">
        <f>BB21</f>
        <v>Was hat Erik absolviert?</v>
      </c>
      <c r="BE21" s="3">
        <v>3</v>
      </c>
      <c r="BF21" s="3">
        <f t="shared" si="7"/>
        <v>0</v>
      </c>
      <c r="BG21" s="3" t="str">
        <f t="shared" si="8"/>
        <v>NA</v>
      </c>
      <c r="BH21" s="3" t="str">
        <f>IF(BG21="NA","NA",CONCATENATE(P21," ",Q21," ",T21))</f>
        <v>NA</v>
      </c>
      <c r="BI21" s="3" t="str">
        <f t="shared" si="17"/>
        <v>NA</v>
      </c>
      <c r="BJ21" s="3" t="s">
        <v>59</v>
      </c>
      <c r="BK21" s="2">
        <v>1</v>
      </c>
      <c r="BL21" s="3" t="str">
        <f t="shared" si="10"/>
        <v>NA</v>
      </c>
      <c r="BM21" s="3" t="str">
        <f t="shared" si="11"/>
        <v>NA</v>
      </c>
      <c r="BN21" s="3" t="str">
        <f>IF(AH21="NA",IF(H21="","",CONCATENATE(H$1," ",G21," ",E21,"?")),IF(H21="","",CONCATENATE(H$1," ",G21," ",AH21," ",X21,"?")))</f>
        <v/>
      </c>
      <c r="BO21" s="3" t="str">
        <f>IF(AH21="NA",IF(I21="","",CONCATENATE(I$1," ",G21," ",E21,"?")),IF(I21="","",CONCATENATE(I$1," ",G21," ",AH21," ",X21,"?")))</f>
        <v/>
      </c>
      <c r="BP21" s="3" t="str">
        <f>IF(AH21="NA",IF(J21="","",CONCATENATE(J$1," ",G21," ",E21,"?")),IF(J21="","",CONCATENATE(J$1," ",G21," ",AH21," ",X21,"?")))</f>
        <v>Woher reitet Erik?</v>
      </c>
      <c r="BQ21" s="3" t="str">
        <f t="shared" si="12"/>
        <v>Woher reitet Erik?</v>
      </c>
      <c r="BR21" s="3" t="str">
        <f>IF(AH21="NA",IF(R21="","",CONCATENATE(R$1," ",O21," ",E21," ",V21,"?")),IF(R21="","",CONCATENATE(R$1," ",O21," ",AH21," ",X21," ",V21,"?")))</f>
        <v>Was hat Erik absolviert?</v>
      </c>
      <c r="BS21" s="3" t="str">
        <f>IF(AH21="NA",IF(S21="","",CONCATENATE(S$1," ",O21," ",E21," ",V21,"?")),IF(S21="","",CONCATENATE(S$1," ",O21," ",AH21," ",X21," ",V21,"?")))</f>
        <v/>
      </c>
      <c r="BT21" s="3" t="str">
        <f t="shared" si="13"/>
        <v>Was hat Erik absolviert?</v>
      </c>
    </row>
    <row r="22" spans="1:73" s="14" customFormat="1" ht="14.25" customHeight="1" x14ac:dyDescent="0.35">
      <c r="A22" s="3" t="str">
        <f>CONCATENATE("L",B22,"_S",C22,"_I",W22,"_P",AX22)</f>
        <v>L_S21_I63_Pm</v>
      </c>
      <c r="C22" s="3">
        <v>21</v>
      </c>
      <c r="D22" s="3" t="str">
        <f>CONCATENATE(E22," ",G22," ",L22," ",N22," ",O22," ",P22," ",Q22," ",T22," ",U22)</f>
        <v>Toni joggt im Park. Er möchte den winterlichen Bauchspeck loswerden.</v>
      </c>
      <c r="E22" s="3" t="str">
        <f t="shared" si="0"/>
        <v>Toni</v>
      </c>
      <c r="F22" s="3" t="str">
        <f t="shared" si="1"/>
        <v>Marlene</v>
      </c>
      <c r="G22" s="3" t="s">
        <v>192</v>
      </c>
      <c r="H22" s="3" t="s">
        <v>919</v>
      </c>
      <c r="K22" s="3" t="s">
        <v>926</v>
      </c>
      <c r="L22" s="3" t="str">
        <f>CONCATENATE(H22,I22,J22," ",K22,".")</f>
        <v>im Park.</v>
      </c>
      <c r="M22" s="3" t="str">
        <f t="shared" si="14"/>
        <v>im Park</v>
      </c>
      <c r="N22" s="3" t="str">
        <f t="shared" si="2"/>
        <v>Er</v>
      </c>
      <c r="O22" s="3" t="s">
        <v>52</v>
      </c>
      <c r="P22" s="3" t="s">
        <v>115</v>
      </c>
      <c r="Q22" s="3" t="s">
        <v>193</v>
      </c>
      <c r="R22" s="3" t="s">
        <v>194</v>
      </c>
      <c r="T22" s="3" t="str">
        <f t="shared" si="3"/>
        <v>Bauchspeck</v>
      </c>
      <c r="U22" s="3" t="str">
        <f t="shared" si="15"/>
        <v>loswerden.</v>
      </c>
      <c r="V22" s="3" t="s">
        <v>195</v>
      </c>
      <c r="W22" s="3">
        <v>63</v>
      </c>
      <c r="X22" s="3" t="s">
        <v>190</v>
      </c>
      <c r="Y22" s="3" t="s">
        <v>83</v>
      </c>
      <c r="Z22" s="3">
        <v>3.1428571430000001</v>
      </c>
      <c r="AA22" s="3">
        <v>1.536666697</v>
      </c>
      <c r="AB22" s="3">
        <v>4</v>
      </c>
      <c r="AC22" s="2" t="s">
        <v>83</v>
      </c>
      <c r="AD22" s="8" t="s">
        <v>58</v>
      </c>
      <c r="AE22" s="7" t="s">
        <v>59</v>
      </c>
      <c r="AF22" s="6">
        <v>2010000000</v>
      </c>
      <c r="AG22" s="6" t="s">
        <v>59</v>
      </c>
      <c r="AH22" s="6" t="s">
        <v>59</v>
      </c>
      <c r="AI22" s="3">
        <v>112</v>
      </c>
      <c r="AJ22" s="3" t="s">
        <v>191</v>
      </c>
      <c r="AK22" s="3" t="s">
        <v>70</v>
      </c>
      <c r="AL22" s="3">
        <v>6.6857142859999996</v>
      </c>
      <c r="AM22" s="3">
        <v>0.58266267999999999</v>
      </c>
      <c r="AN22" s="3">
        <v>7</v>
      </c>
      <c r="AO22" s="2" t="s">
        <v>70</v>
      </c>
      <c r="AP22" s="1" t="s">
        <v>60</v>
      </c>
      <c r="AQ22" s="7" t="s">
        <v>59</v>
      </c>
      <c r="AR22" s="10" t="s">
        <v>59</v>
      </c>
      <c r="AS22" s="6" t="s">
        <v>59</v>
      </c>
      <c r="AT22" s="6" t="s">
        <v>59</v>
      </c>
      <c r="AU22" s="6" t="s">
        <v>895</v>
      </c>
      <c r="AV22" s="6" t="s">
        <v>896</v>
      </c>
      <c r="AW22" s="6">
        <v>0</v>
      </c>
      <c r="AX22" s="18" t="str">
        <f t="shared" si="4"/>
        <v>m</v>
      </c>
      <c r="AY22" s="3" t="str">
        <f>CONCATENATE("Wer"," ",G22," ",M22,"?")</f>
        <v>Wer joggt im Park?</v>
      </c>
      <c r="AZ22" s="3" t="str">
        <f>CONCATENATE($AZ$1," ","tat", " ",E22,"?")</f>
        <v>Was tat Toni?</v>
      </c>
      <c r="BA22" s="3" t="str">
        <f t="shared" si="5"/>
        <v>Wo joggt Toni?</v>
      </c>
      <c r="BB22" s="3" t="str">
        <f t="shared" si="6"/>
        <v>Was möchte Toni loswerden?</v>
      </c>
      <c r="BC22" s="3" t="s">
        <v>880</v>
      </c>
      <c r="BD22" s="3" t="str">
        <f>AY22</f>
        <v>Wer joggt im Park?</v>
      </c>
      <c r="BE22" s="3">
        <v>2</v>
      </c>
      <c r="BF22" s="3">
        <f t="shared" si="7"/>
        <v>0</v>
      </c>
      <c r="BG22" s="3" t="str">
        <f t="shared" si="8"/>
        <v>NA</v>
      </c>
      <c r="BH22" s="3" t="str">
        <f>IF(BG22="NA","NA",E22)</f>
        <v>NA</v>
      </c>
      <c r="BI22" s="3" t="str">
        <f t="shared" si="17"/>
        <v>NA</v>
      </c>
      <c r="BJ22" s="3" t="s">
        <v>59</v>
      </c>
      <c r="BK22" s="2">
        <v>1</v>
      </c>
      <c r="BL22" s="3" t="str">
        <f t="shared" si="10"/>
        <v>NA</v>
      </c>
      <c r="BM22" s="3" t="str">
        <f t="shared" si="11"/>
        <v>NA</v>
      </c>
      <c r="BN22" s="3" t="str">
        <f>IF(AH22="NA",IF(H22="","",CONCATENATE(H$1," ",G22," ",E22,"?")),IF(H22="","",CONCATENATE(H$1," ",G22," ",AH22," ",X22,"?")))</f>
        <v>Wo joggt Toni?</v>
      </c>
      <c r="BO22" s="3" t="str">
        <f>IF(AH22="NA",IF(I22="","",CONCATENATE(I$1," ",G22," ",E22,"?")),IF(I22="","",CONCATENATE(I$1," ",G22," ",AH22," ",X22,"?")))</f>
        <v/>
      </c>
      <c r="BP22" s="3" t="str">
        <f>IF(AH22="NA",IF(J22="","",CONCATENATE(J$1," ",G22," ",E22,"?")),IF(J22="","",CONCATENATE(J$1," ",G22," ",AH22," ",X22,"?")))</f>
        <v/>
      </c>
      <c r="BQ22" s="3" t="str">
        <f t="shared" si="12"/>
        <v>Wo joggt Toni?</v>
      </c>
      <c r="BR22" s="3" t="str">
        <f>IF(AH22="NA",IF(R22="","",CONCATENATE(R$1," ",O22," ",E22," ",V22,"?")),IF(R22="","",CONCATENATE(R$1," ",O22," ",AH22," ",X22," ",V22,"?")))</f>
        <v>Was möchte Toni loswerden?</v>
      </c>
      <c r="BS22" s="3" t="str">
        <f>IF(AH22="NA",IF(S22="","",CONCATENATE(S$1," ",O22," ",E22," ",V22,"?")),IF(S22="","",CONCATENATE(S$1," ",O22," ",AH22," ",X22," ",V22,"?")))</f>
        <v/>
      </c>
      <c r="BT22" s="3" t="str">
        <f t="shared" si="13"/>
        <v>Was möchte Toni loswerden?</v>
      </c>
    </row>
    <row r="23" spans="1:73" s="14" customFormat="1" ht="14.25" customHeight="1" x14ac:dyDescent="0.35">
      <c r="A23" s="3" t="str">
        <f>CONCATENATE("L",B23,"_S",C23,"_I",W23,"_P",AX23)</f>
        <v>L_S22_I64_Pm</v>
      </c>
      <c r="C23" s="3">
        <v>22</v>
      </c>
      <c r="D23" s="3" t="str">
        <f>CONCATENATE(E23," ",G23," ",L23," ",N23," ",O23," ",P23," ",Q23," ",T23," ",U23)</f>
        <v>Tomke fällt auf der Beerdigung. Er hat das tiefe Loch übersehen.</v>
      </c>
      <c r="E23" s="3" t="str">
        <f t="shared" si="0"/>
        <v>Tomke</v>
      </c>
      <c r="F23" s="3" t="str">
        <f t="shared" si="1"/>
        <v>Ina</v>
      </c>
      <c r="G23" s="3" t="s">
        <v>79</v>
      </c>
      <c r="H23" s="3" t="s">
        <v>927</v>
      </c>
      <c r="K23" s="3" t="s">
        <v>928</v>
      </c>
      <c r="L23" s="3" t="str">
        <f>CONCATENATE(H23,I23,J23," ",K23,".")</f>
        <v>auf der Beerdigung.</v>
      </c>
      <c r="M23" s="3" t="str">
        <f t="shared" si="14"/>
        <v>auf der Beerdigung</v>
      </c>
      <c r="N23" s="3" t="str">
        <f t="shared" si="2"/>
        <v>Er</v>
      </c>
      <c r="O23" s="3" t="s">
        <v>65</v>
      </c>
      <c r="P23" s="3" t="s">
        <v>122</v>
      </c>
      <c r="Q23" s="3" t="s">
        <v>198</v>
      </c>
      <c r="R23" s="3" t="s">
        <v>199</v>
      </c>
      <c r="T23" s="3" t="str">
        <f t="shared" si="3"/>
        <v>Loch</v>
      </c>
      <c r="U23" s="3" t="str">
        <f t="shared" si="15"/>
        <v>übersehen.</v>
      </c>
      <c r="V23" s="3" t="s">
        <v>200</v>
      </c>
      <c r="W23" s="3">
        <v>64</v>
      </c>
      <c r="X23" s="3" t="s">
        <v>196</v>
      </c>
      <c r="Y23" s="3" t="s">
        <v>83</v>
      </c>
      <c r="Z23" s="3">
        <v>3.1714285709999999</v>
      </c>
      <c r="AA23" s="3">
        <v>1.543215022</v>
      </c>
      <c r="AB23" s="3">
        <v>4</v>
      </c>
      <c r="AC23" s="2" t="s">
        <v>83</v>
      </c>
      <c r="AD23" s="8" t="s">
        <v>58</v>
      </c>
      <c r="AE23" s="7" t="s">
        <v>59</v>
      </c>
      <c r="AF23" s="11" t="s">
        <v>722</v>
      </c>
      <c r="AG23" s="6" t="s">
        <v>59</v>
      </c>
      <c r="AH23" s="6" t="s">
        <v>59</v>
      </c>
      <c r="AI23" s="3">
        <v>113</v>
      </c>
      <c r="AJ23" s="3" t="s">
        <v>197</v>
      </c>
      <c r="AK23" s="3" t="s">
        <v>70</v>
      </c>
      <c r="AL23" s="3">
        <v>6.6857142859999996</v>
      </c>
      <c r="AM23" s="3">
        <v>0.67612340400000004</v>
      </c>
      <c r="AN23" s="3">
        <v>7</v>
      </c>
      <c r="AO23" s="2" t="s">
        <v>70</v>
      </c>
      <c r="AP23" s="1" t="s">
        <v>60</v>
      </c>
      <c r="AQ23" s="7" t="s">
        <v>59</v>
      </c>
      <c r="AR23" s="10" t="s">
        <v>59</v>
      </c>
      <c r="AS23" s="6" t="s">
        <v>59</v>
      </c>
      <c r="AT23" s="6" t="s">
        <v>59</v>
      </c>
      <c r="AU23" s="6" t="s">
        <v>895</v>
      </c>
      <c r="AV23" s="6" t="s">
        <v>896</v>
      </c>
      <c r="AW23" s="6">
        <v>0</v>
      </c>
      <c r="AX23" s="18" t="str">
        <f t="shared" si="4"/>
        <v>m</v>
      </c>
      <c r="AY23" s="3" t="str">
        <f>CONCATENATE("Wer"," ",G23," ",M23,"?")</f>
        <v>Wer fällt auf der Beerdigung?</v>
      </c>
      <c r="AZ23" s="3" t="str">
        <f>CONCATENATE($AZ$1," ","tat", " ",E23,"?")</f>
        <v>Was tat Tomke?</v>
      </c>
      <c r="BA23" s="3" t="str">
        <f t="shared" si="5"/>
        <v>Wo fällt Tomke?</v>
      </c>
      <c r="BB23" s="3" t="str">
        <f t="shared" si="6"/>
        <v>Was hat Tomke übersehen?</v>
      </c>
      <c r="BC23" s="3" t="s">
        <v>15</v>
      </c>
      <c r="BD23" s="3" t="str">
        <f>AZ23</f>
        <v>Was tat Tomke?</v>
      </c>
      <c r="BE23" s="3">
        <v>2</v>
      </c>
      <c r="BF23" s="3">
        <f t="shared" si="7"/>
        <v>0</v>
      </c>
      <c r="BG23" s="3" t="str">
        <f t="shared" si="8"/>
        <v>NA</v>
      </c>
      <c r="BH23" s="3" t="str">
        <f>IF(BG23="NA","NA",G23)</f>
        <v>NA</v>
      </c>
      <c r="BI23" s="3" t="str">
        <f t="shared" si="17"/>
        <v>NA</v>
      </c>
      <c r="BJ23" s="3" t="s">
        <v>59</v>
      </c>
      <c r="BK23" s="2">
        <v>0</v>
      </c>
      <c r="BL23" s="3" t="str">
        <f t="shared" si="10"/>
        <v>NA</v>
      </c>
      <c r="BM23" s="3" t="str">
        <f t="shared" si="11"/>
        <v>NA</v>
      </c>
      <c r="BN23" s="3" t="str">
        <f>IF(AH23="NA",IF(H23="","",CONCATENATE(H$1," ",G23," ",E23,"?")),IF(H23="","",CONCATENATE(H$1," ",G23," ",AH23," ",X23,"?")))</f>
        <v>Wo fällt Tomke?</v>
      </c>
      <c r="BO23" s="3" t="str">
        <f>IF(AH23="NA",IF(I23="","",CONCATENATE(I$1," ",G23," ",E23,"?")),IF(I23="","",CONCATENATE(I$1," ",G23," ",AH23," ",X23,"?")))</f>
        <v/>
      </c>
      <c r="BP23" s="3" t="str">
        <f>IF(AH23="NA",IF(J23="","",CONCATENATE(J$1," ",G23," ",E23,"?")),IF(J23="","",CONCATENATE(J$1," ",G23," ",AH23," ",X23,"?")))</f>
        <v/>
      </c>
      <c r="BQ23" s="3" t="str">
        <f t="shared" si="12"/>
        <v>Wo fällt Tomke?</v>
      </c>
      <c r="BR23" s="3" t="str">
        <f>IF(AH23="NA",IF(R23="","",CONCATENATE(R$1," ",O23," ",E23," ",V23,"?")),IF(R23="","",CONCATENATE(R$1," ",O23," ",AH23," ",X23," ",V23,"?")))</f>
        <v>Was hat Tomke übersehen?</v>
      </c>
      <c r="BS23" s="3" t="str">
        <f>IF(AH23="NA",IF(S23="","",CONCATENATE(S$1," ",O23," ",E23," ",V23,"?")),IF(S23="","",CONCATENATE(S$1," ",O23," ",AH23," ",X23," ",V23,"?")))</f>
        <v/>
      </c>
      <c r="BT23" s="3" t="str">
        <f t="shared" si="13"/>
        <v>Was hat Tomke übersehen?</v>
      </c>
    </row>
    <row r="24" spans="1:73" s="14" customFormat="1" ht="14.25" customHeight="1" x14ac:dyDescent="0.35">
      <c r="A24" s="3" t="str">
        <f>CONCATENATE("L",B24,"_S",C24,"_I",W24,"_P",AX24)</f>
        <v>L_S23_I65_Pm</v>
      </c>
      <c r="B24" s="2"/>
      <c r="C24" s="3">
        <v>23</v>
      </c>
      <c r="D24" s="3" t="str">
        <f>CONCATENATE(E24," ",G24," ",L24," ",N24," ",O24," ",P24," ",Q24," ",T24," ",U24)</f>
        <v>Renée starrt auf den Schulhof. Er hat einen potenziellen Profispieler gefunden.</v>
      </c>
      <c r="E24" s="3" t="str">
        <f t="shared" si="0"/>
        <v>Renée</v>
      </c>
      <c r="F24" s="3" t="str">
        <f t="shared" si="1"/>
        <v>Luisa</v>
      </c>
      <c r="G24" s="3" t="s">
        <v>73</v>
      </c>
      <c r="I24" s="3" t="s">
        <v>905</v>
      </c>
      <c r="K24" s="3" t="s">
        <v>929</v>
      </c>
      <c r="L24" s="3" t="str">
        <f>CONCATENATE(H24,I24,J24," ",K24,".")</f>
        <v>auf den Schulhof.</v>
      </c>
      <c r="M24" s="3" t="str">
        <f t="shared" si="14"/>
        <v>auf den Schulhof</v>
      </c>
      <c r="N24" s="3" t="str">
        <f t="shared" si="2"/>
        <v>Er</v>
      </c>
      <c r="O24" s="3" t="s">
        <v>65</v>
      </c>
      <c r="P24" s="3" t="s">
        <v>66</v>
      </c>
      <c r="Q24" s="3" t="s">
        <v>203</v>
      </c>
      <c r="R24" s="3" t="s">
        <v>204</v>
      </c>
      <c r="T24" s="3" t="str">
        <f t="shared" si="3"/>
        <v>Profispieler</v>
      </c>
      <c r="U24" s="3" t="str">
        <f t="shared" si="15"/>
        <v>gefunden.</v>
      </c>
      <c r="V24" s="3" t="s">
        <v>164</v>
      </c>
      <c r="W24" s="3">
        <v>65</v>
      </c>
      <c r="X24" s="3" t="s">
        <v>201</v>
      </c>
      <c r="Y24" s="3" t="s">
        <v>83</v>
      </c>
      <c r="Z24" s="3">
        <v>3.228571429</v>
      </c>
      <c r="AA24" s="3">
        <v>1.2853407489999999</v>
      </c>
      <c r="AB24" s="3">
        <v>4</v>
      </c>
      <c r="AC24" s="2" t="s">
        <v>83</v>
      </c>
      <c r="AD24" s="8" t="s">
        <v>58</v>
      </c>
      <c r="AE24" s="7" t="s">
        <v>59</v>
      </c>
      <c r="AF24" s="12">
        <v>253000000</v>
      </c>
      <c r="AG24" s="6" t="s">
        <v>59</v>
      </c>
      <c r="AH24" s="6" t="s">
        <v>59</v>
      </c>
      <c r="AI24" s="3">
        <v>114</v>
      </c>
      <c r="AJ24" s="3" t="s">
        <v>202</v>
      </c>
      <c r="AK24" s="3" t="s">
        <v>70</v>
      </c>
      <c r="AL24" s="3">
        <v>6.6857142859999996</v>
      </c>
      <c r="AM24" s="3">
        <v>1.078436465</v>
      </c>
      <c r="AN24" s="3">
        <v>7</v>
      </c>
      <c r="AO24" s="2" t="s">
        <v>70</v>
      </c>
      <c r="AP24" s="1" t="s">
        <v>60</v>
      </c>
      <c r="AQ24" s="7" t="s">
        <v>59</v>
      </c>
      <c r="AR24" s="10" t="s">
        <v>59</v>
      </c>
      <c r="AS24" s="6" t="s">
        <v>59</v>
      </c>
      <c r="AT24" s="6" t="s">
        <v>59</v>
      </c>
      <c r="AU24" s="6" t="s">
        <v>895</v>
      </c>
      <c r="AV24" s="6" t="s">
        <v>896</v>
      </c>
      <c r="AW24" s="6">
        <v>0</v>
      </c>
      <c r="AX24" s="18" t="str">
        <f t="shared" si="4"/>
        <v>m</v>
      </c>
      <c r="AY24" s="3" t="str">
        <f>CONCATENATE("Wer"," ",G24," ",M24,"?")</f>
        <v>Wer starrt auf den Schulhof?</v>
      </c>
      <c r="AZ24" s="3" t="str">
        <f>CONCATENATE($AZ$1," ","tat", " ",E24,"?")</f>
        <v>Was tat Renée?</v>
      </c>
      <c r="BA24" s="3" t="str">
        <f t="shared" si="5"/>
        <v>Wohin starrt Renée?</v>
      </c>
      <c r="BB24" s="3" t="str">
        <f t="shared" si="6"/>
        <v>Was hat Renée gefunden?</v>
      </c>
      <c r="BC24" s="3" t="s">
        <v>881</v>
      </c>
      <c r="BD24" s="3" t="str">
        <f>BA24</f>
        <v>Wohin starrt Renée?</v>
      </c>
      <c r="BE24" s="3">
        <v>1</v>
      </c>
      <c r="BF24" s="3">
        <f t="shared" si="7"/>
        <v>1</v>
      </c>
      <c r="BG24" s="3" t="str">
        <f t="shared" si="8"/>
        <v>Wohin starrt Renée?</v>
      </c>
      <c r="BH24" s="3" t="str">
        <f>IF(BG24="NA","NA",M24)</f>
        <v>auf den Schulhof</v>
      </c>
      <c r="BI24" s="3" t="str">
        <f t="shared" si="17"/>
        <v>auf den Schulhof</v>
      </c>
      <c r="BJ24" s="3" t="s">
        <v>205</v>
      </c>
      <c r="BK24" s="2">
        <v>0</v>
      </c>
      <c r="BL24" s="3" t="str">
        <f t="shared" si="10"/>
        <v>in den Kindergarten</v>
      </c>
      <c r="BM24" s="3" t="str">
        <f t="shared" si="11"/>
        <v>auf den Schulhof</v>
      </c>
      <c r="BN24" s="3" t="str">
        <f>IF(AH24="NA",IF(H24="","",CONCATENATE(H$1," ",G24," ",E24,"?")),IF(H24="","",CONCATENATE(H$1," ",G24," ",AH24," ",X24,"?")))</f>
        <v/>
      </c>
      <c r="BO24" s="3" t="str">
        <f>IF(AH24="NA",IF(I24="","",CONCATENATE(I$1," ",G24," ",E24,"?")),IF(I24="","",CONCATENATE(I$1," ",G24," ",AH24," ",X24,"?")))</f>
        <v>Wohin starrt Renée?</v>
      </c>
      <c r="BP24" s="3" t="str">
        <f>IF(AH24="NA",IF(J24="","",CONCATENATE(J$1," ",G24," ",E24,"?")),IF(J24="","",CONCATENATE(J$1," ",G24," ",AH24," ",X24,"?")))</f>
        <v/>
      </c>
      <c r="BQ24" s="3" t="str">
        <f t="shared" si="12"/>
        <v>Wohin starrt Renée?</v>
      </c>
      <c r="BR24" s="3" t="str">
        <f>IF(AH24="NA",IF(R24="","",CONCATENATE(R$1," ",O24," ",E24," ",V24,"?")),IF(R24="","",CONCATENATE(R$1," ",O24," ",AH24," ",X24," ",V24,"?")))</f>
        <v>Was hat Renée gefunden?</v>
      </c>
      <c r="BS24" s="3" t="str">
        <f>IF(AH24="NA",IF(S24="","",CONCATENATE(S$1," ",O24," ",E24," ",V24,"?")),IF(S24="","",CONCATENATE(S$1," ",O24," ",AH24," ",X24," ",V24,"?")))</f>
        <v/>
      </c>
      <c r="BT24" s="3" t="str">
        <f t="shared" si="13"/>
        <v>Was hat Renée gefunden?</v>
      </c>
      <c r="BU24" s="2"/>
    </row>
    <row r="25" spans="1:73" s="14" customFormat="1" ht="14.25" customHeight="1" x14ac:dyDescent="0.35">
      <c r="A25" s="3" t="str">
        <f>CONCATENATE("L",B25,"_S",C25,"_I",W25,"_P",AX25)</f>
        <v>L_S24_I66_Pm</v>
      </c>
      <c r="B25" s="2"/>
      <c r="C25" s="3">
        <v>24</v>
      </c>
      <c r="D25" s="3" t="str">
        <f>CONCATENATE(E25," ",G25," ",L25," ",N25," ",O25," ",P25," ",Q25," ",T25," ",U25)</f>
        <v>Sam hüpft in der Küche. Er möchte den oberen Hängeschrank erreichen.</v>
      </c>
      <c r="E25" s="3" t="str">
        <f t="shared" si="0"/>
        <v>Sam</v>
      </c>
      <c r="F25" s="3" t="str">
        <f t="shared" si="1"/>
        <v>Selina</v>
      </c>
      <c r="G25" s="3" t="s">
        <v>173</v>
      </c>
      <c r="H25" s="3" t="s">
        <v>64</v>
      </c>
      <c r="K25" s="3" t="s">
        <v>930</v>
      </c>
      <c r="L25" s="3" t="str">
        <f>CONCATENATE(H25,I25,J25," ",K25,".")</f>
        <v>in der Küche.</v>
      </c>
      <c r="M25" s="3" t="str">
        <f t="shared" si="14"/>
        <v>in der Küche</v>
      </c>
      <c r="N25" s="3" t="str">
        <f t="shared" si="2"/>
        <v>Er</v>
      </c>
      <c r="O25" s="3" t="s">
        <v>52</v>
      </c>
      <c r="P25" s="3" t="s">
        <v>115</v>
      </c>
      <c r="Q25" s="3" t="s">
        <v>208</v>
      </c>
      <c r="R25" s="3" t="s">
        <v>209</v>
      </c>
      <c r="T25" s="3" t="str">
        <f t="shared" si="3"/>
        <v>Hängeschrank</v>
      </c>
      <c r="U25" s="3" t="str">
        <f t="shared" si="15"/>
        <v>erreichen.</v>
      </c>
      <c r="V25" s="3" t="s">
        <v>210</v>
      </c>
      <c r="W25" s="3">
        <v>66</v>
      </c>
      <c r="X25" s="3" t="s">
        <v>206</v>
      </c>
      <c r="Y25" s="3" t="s">
        <v>83</v>
      </c>
      <c r="Z25" s="3">
        <v>3.3142857139999999</v>
      </c>
      <c r="AA25" s="3">
        <v>1.18250553</v>
      </c>
      <c r="AB25" s="3">
        <v>4</v>
      </c>
      <c r="AC25" s="2" t="s">
        <v>83</v>
      </c>
      <c r="AD25" s="8" t="s">
        <v>58</v>
      </c>
      <c r="AE25" s="7" t="s">
        <v>59</v>
      </c>
      <c r="AF25" s="6">
        <v>3870000000</v>
      </c>
      <c r="AG25" s="6" t="s">
        <v>59</v>
      </c>
      <c r="AH25" s="6" t="s">
        <v>59</v>
      </c>
      <c r="AI25" s="3">
        <v>115</v>
      </c>
      <c r="AJ25" s="3" t="s">
        <v>207</v>
      </c>
      <c r="AK25" s="3" t="s">
        <v>70</v>
      </c>
      <c r="AL25" s="3">
        <v>6.6857142859999996</v>
      </c>
      <c r="AM25" s="3">
        <v>1.078436465</v>
      </c>
      <c r="AN25" s="3">
        <v>7</v>
      </c>
      <c r="AO25" s="2" t="s">
        <v>70</v>
      </c>
      <c r="AP25" s="1" t="s">
        <v>60</v>
      </c>
      <c r="AQ25" s="7" t="s">
        <v>59</v>
      </c>
      <c r="AR25" s="10" t="s">
        <v>59</v>
      </c>
      <c r="AS25" s="6" t="s">
        <v>59</v>
      </c>
      <c r="AT25" s="6" t="s">
        <v>59</v>
      </c>
      <c r="AU25" s="6" t="s">
        <v>895</v>
      </c>
      <c r="AV25" s="6" t="s">
        <v>896</v>
      </c>
      <c r="AW25" s="6">
        <v>0</v>
      </c>
      <c r="AX25" s="18" t="str">
        <f t="shared" si="4"/>
        <v>m</v>
      </c>
      <c r="AY25" s="3" t="str">
        <f>CONCATENATE("Wer"," ",G25," ",M25,"?")</f>
        <v>Wer hüpft in der Küche?</v>
      </c>
      <c r="AZ25" s="3" t="str">
        <f>CONCATENATE($AZ$1," ","tat", " ",E25,"?")</f>
        <v>Was tat Sam?</v>
      </c>
      <c r="BA25" s="3" t="str">
        <f t="shared" si="5"/>
        <v>Wo hüpft Sam?</v>
      </c>
      <c r="BB25" s="3" t="str">
        <f t="shared" si="6"/>
        <v>Was möchte Sam erreichen?</v>
      </c>
      <c r="BC25" s="2" t="s">
        <v>882</v>
      </c>
      <c r="BD25" s="3" t="str">
        <f>BB25</f>
        <v>Was möchte Sam erreichen?</v>
      </c>
      <c r="BE25" s="3">
        <v>3</v>
      </c>
      <c r="BF25" s="3">
        <f t="shared" si="7"/>
        <v>0</v>
      </c>
      <c r="BG25" s="3" t="str">
        <f t="shared" si="8"/>
        <v>NA</v>
      </c>
      <c r="BH25" s="3" t="str">
        <f>IF(BG25="NA","NA",CONCATENATE(P25," ",Q25," ",T25))</f>
        <v>NA</v>
      </c>
      <c r="BI25" s="3" t="str">
        <f t="shared" si="17"/>
        <v>NA</v>
      </c>
      <c r="BJ25" s="3" t="s">
        <v>59</v>
      </c>
      <c r="BK25" s="2">
        <v>1</v>
      </c>
      <c r="BL25" s="3" t="str">
        <f t="shared" si="10"/>
        <v>NA</v>
      </c>
      <c r="BM25" s="3" t="str">
        <f t="shared" si="11"/>
        <v>NA</v>
      </c>
      <c r="BN25" s="3" t="str">
        <f>IF(AH25="NA",IF(H25="","",CONCATENATE(H$1," ",G25," ",E25,"?")),IF(H25="","",CONCATENATE(H$1," ",G25," ",AH25," ",X25,"?")))</f>
        <v>Wo hüpft Sam?</v>
      </c>
      <c r="BO25" s="3" t="str">
        <f>IF(AH25="NA",IF(I25="","",CONCATENATE(I$1," ",G25," ",E25,"?")),IF(I25="","",CONCATENATE(I$1," ",G25," ",AH25," ",X25,"?")))</f>
        <v/>
      </c>
      <c r="BP25" s="3" t="str">
        <f>IF(AH25="NA",IF(J25="","",CONCATENATE(J$1," ",G25," ",E25,"?")),IF(J25="","",CONCATENATE(J$1," ",G25," ",AH25," ",X25,"?")))</f>
        <v/>
      </c>
      <c r="BQ25" s="3" t="str">
        <f t="shared" si="12"/>
        <v>Wo hüpft Sam?</v>
      </c>
      <c r="BR25" s="3" t="str">
        <f>IF(AH25="NA",IF(R25="","",CONCATENATE(R$1," ",O25," ",E25," ",V25,"?")),IF(R25="","",CONCATENATE(R$1," ",O25," ",AH25," ",X25," ",V25,"?")))</f>
        <v>Was möchte Sam erreichen?</v>
      </c>
      <c r="BS25" s="3" t="str">
        <f>IF(AH25="NA",IF(S25="","",CONCATENATE(S$1," ",O25," ",E25," ",V25,"?")),IF(S25="","",CONCATENATE(S$1," ",O25," ",AH25," ",X25," ",V25,"?")))</f>
        <v/>
      </c>
      <c r="BT25" s="3" t="str">
        <f t="shared" si="13"/>
        <v>Was möchte Sam erreichen?</v>
      </c>
      <c r="BU25" s="2"/>
    </row>
    <row r="26" spans="1:73" s="14" customFormat="1" ht="14.25" customHeight="1" x14ac:dyDescent="0.35">
      <c r="A26" s="3" t="str">
        <f>CONCATENATE("L",B26,"_S",C26,"_I",W26,"_P",AX26)</f>
        <v>L_S25_I67_Pf</v>
      </c>
      <c r="B26" s="2"/>
      <c r="C26" s="3">
        <v>25</v>
      </c>
      <c r="D26" s="3" t="str">
        <f>CONCATENATE(E26," ",G26," ",L26," ",N26," ",O26," ",P26," ",Q26," ",T26," ",U26)</f>
        <v>Bente schwimmt in der Ostsee. Sie hat das kalte Wasser gern.</v>
      </c>
      <c r="E26" s="3" t="str">
        <f t="shared" si="0"/>
        <v>Bente</v>
      </c>
      <c r="F26" s="3" t="str">
        <f t="shared" si="1"/>
        <v>Jasmin</v>
      </c>
      <c r="G26" s="3" t="s">
        <v>213</v>
      </c>
      <c r="H26" s="3" t="s">
        <v>64</v>
      </c>
      <c r="K26" s="3" t="s">
        <v>931</v>
      </c>
      <c r="L26" s="3" t="str">
        <f>CONCATENATE(H26,I26,J26," ",K26,".")</f>
        <v>in der Ostsee.</v>
      </c>
      <c r="M26" s="3" t="str">
        <f t="shared" si="14"/>
        <v>in der Ostsee</v>
      </c>
      <c r="N26" s="3" t="str">
        <f t="shared" si="2"/>
        <v>Sie</v>
      </c>
      <c r="O26" s="3" t="s">
        <v>65</v>
      </c>
      <c r="P26" s="3" t="s">
        <v>122</v>
      </c>
      <c r="Q26" s="3" t="s">
        <v>214</v>
      </c>
      <c r="R26" s="3" t="s">
        <v>215</v>
      </c>
      <c r="T26" s="3" t="str">
        <f t="shared" si="3"/>
        <v>Wasser</v>
      </c>
      <c r="U26" s="3" t="str">
        <f t="shared" si="15"/>
        <v>gern.</v>
      </c>
      <c r="V26" s="3" t="s">
        <v>216</v>
      </c>
      <c r="W26" s="3">
        <v>67</v>
      </c>
      <c r="X26" s="3" t="s">
        <v>211</v>
      </c>
      <c r="Y26" s="3" t="s">
        <v>83</v>
      </c>
      <c r="Z26" s="3">
        <v>3.371428571</v>
      </c>
      <c r="AA26" s="3">
        <v>1.5546082219999999</v>
      </c>
      <c r="AB26" s="3">
        <v>4</v>
      </c>
      <c r="AC26" s="2" t="s">
        <v>83</v>
      </c>
      <c r="AD26" s="8" t="s">
        <v>58</v>
      </c>
      <c r="AE26" s="6">
        <v>4</v>
      </c>
      <c r="AF26" s="6">
        <v>19800000</v>
      </c>
      <c r="AG26" s="6" t="s">
        <v>59</v>
      </c>
      <c r="AH26" s="6" t="s">
        <v>59</v>
      </c>
      <c r="AI26" s="3">
        <v>116</v>
      </c>
      <c r="AJ26" s="3" t="s">
        <v>212</v>
      </c>
      <c r="AK26" s="3" t="s">
        <v>70</v>
      </c>
      <c r="AL26" s="3">
        <v>6.7142857139999998</v>
      </c>
      <c r="AM26" s="3">
        <v>0.57247802800000003</v>
      </c>
      <c r="AN26" s="3">
        <v>7</v>
      </c>
      <c r="AO26" s="2" t="s">
        <v>70</v>
      </c>
      <c r="AP26" s="1" t="s">
        <v>60</v>
      </c>
      <c r="AQ26" s="7" t="s">
        <v>59</v>
      </c>
      <c r="AR26" s="10" t="s">
        <v>59</v>
      </c>
      <c r="AS26" s="6" t="s">
        <v>59</v>
      </c>
      <c r="AT26" s="6" t="s">
        <v>59</v>
      </c>
      <c r="AU26" s="6" t="s">
        <v>895</v>
      </c>
      <c r="AV26" s="6" t="s">
        <v>896</v>
      </c>
      <c r="AW26" s="6">
        <v>1</v>
      </c>
      <c r="AX26" s="18" t="str">
        <f t="shared" si="4"/>
        <v>f</v>
      </c>
      <c r="AY26" s="3" t="str">
        <f>CONCATENATE("Wer"," ",G26," ",M26,"?")</f>
        <v>Wer schwimmt in der Ostsee?</v>
      </c>
      <c r="AZ26" s="3" t="str">
        <f>CONCATENATE($AZ$1," ","tat", " ",E26,"?")</f>
        <v>Was tat Bente?</v>
      </c>
      <c r="BA26" s="3" t="str">
        <f t="shared" si="5"/>
        <v>Wo schwimmt Bente?</v>
      </c>
      <c r="BB26" s="3" t="str">
        <f t="shared" si="6"/>
        <v>Was hat Bente gern?</v>
      </c>
      <c r="BC26" s="3" t="s">
        <v>880</v>
      </c>
      <c r="BD26" s="3" t="str">
        <f>AY26</f>
        <v>Wer schwimmt in der Ostsee?</v>
      </c>
      <c r="BE26" s="3">
        <v>1</v>
      </c>
      <c r="BF26" s="3">
        <f t="shared" si="7"/>
        <v>1</v>
      </c>
      <c r="BG26" s="3" t="str">
        <f t="shared" si="8"/>
        <v>Wer schwimmt in der Ostsee?</v>
      </c>
      <c r="BH26" s="3" t="str">
        <f>IF(BG26="NA","NA",E26)</f>
        <v>Bente</v>
      </c>
      <c r="BI26" s="3" t="str">
        <f t="shared" si="17"/>
        <v>Bente</v>
      </c>
      <c r="BJ26" s="3" t="str">
        <f>F26</f>
        <v>Jasmin</v>
      </c>
      <c r="BK26" s="2">
        <v>0</v>
      </c>
      <c r="BL26" s="3" t="str">
        <f t="shared" si="10"/>
        <v>Jasmin</v>
      </c>
      <c r="BM26" s="3" t="str">
        <f t="shared" si="11"/>
        <v>Bente</v>
      </c>
      <c r="BN26" s="3" t="str">
        <f>IF(AH26="NA",IF(H26="","",CONCATENATE(H$1," ",G26," ",E26,"?")),IF(H26="","",CONCATENATE(H$1," ",G26," ",AH26," ",X26,"?")))</f>
        <v>Wo schwimmt Bente?</v>
      </c>
      <c r="BO26" s="3" t="str">
        <f>IF(AH26="NA",IF(I26="","",CONCATENATE(I$1," ",G26," ",E26,"?")),IF(I26="","",CONCATENATE(I$1," ",G26," ",AH26," ",X26,"?")))</f>
        <v/>
      </c>
      <c r="BP26" s="3" t="str">
        <f>IF(AH26="NA",IF(J26="","",CONCATENATE(J$1," ",G26," ",E26,"?")),IF(J26="","",CONCATENATE(J$1," ",G26," ",AH26," ",X26,"?")))</f>
        <v/>
      </c>
      <c r="BQ26" s="3" t="str">
        <f t="shared" si="12"/>
        <v>Wo schwimmt Bente?</v>
      </c>
      <c r="BR26" s="3" t="str">
        <f>IF(AH26="NA",IF(R26="","",CONCATENATE(R$1," ",O26," ",E26," ",V26,"?")),IF(R26="","",CONCATENATE(R$1," ",O26," ",AH26," ",X26," ",V26,"?")))</f>
        <v>Was hat Bente gern?</v>
      </c>
      <c r="BS26" s="3" t="str">
        <f>IF(AH26="NA",IF(S26="","",CONCATENATE(S$1," ",O26," ",E26," ",V26,"?")),IF(S26="","",CONCATENATE(S$1," ",O26," ",AH26," ",X26," ",V26,"?")))</f>
        <v/>
      </c>
      <c r="BT26" s="3" t="str">
        <f t="shared" si="13"/>
        <v>Was hat Bente gern?</v>
      </c>
      <c r="BU26" s="2"/>
    </row>
    <row r="27" spans="1:73" s="14" customFormat="1" ht="14.25" customHeight="1" x14ac:dyDescent="0.35">
      <c r="A27" s="3" t="str">
        <f>CONCATENATE("L",B27,"_S",C27,"_I",W27,"_P",AX27)</f>
        <v>L_S26_I68_Pm</v>
      </c>
      <c r="B27" s="2"/>
      <c r="C27" s="3">
        <v>26</v>
      </c>
      <c r="D27" s="3" t="str">
        <f>CONCATENATE(E27," ",G27," ",L27," ",N27," ",O27," ",P27," ",Q27," ",T27," ",U27)</f>
        <v>Jean erwacht in der Einfahrt. Er hat den einzigen Haustürschlüssel verloren.</v>
      </c>
      <c r="E27" s="3" t="str">
        <f t="shared" si="0"/>
        <v>Jean</v>
      </c>
      <c r="F27" s="3" t="str">
        <f t="shared" si="1"/>
        <v>Greta</v>
      </c>
      <c r="G27" s="3" t="s">
        <v>178</v>
      </c>
      <c r="H27" s="3" t="s">
        <v>64</v>
      </c>
      <c r="K27" s="3" t="s">
        <v>219</v>
      </c>
      <c r="L27" s="3" t="str">
        <f>CONCATENATE(H27,I27,J27," ",K27,".")</f>
        <v>in der Einfahrt.</v>
      </c>
      <c r="M27" s="3" t="str">
        <f t="shared" si="14"/>
        <v>in der Einfahrt</v>
      </c>
      <c r="N27" s="3" t="str">
        <f t="shared" si="2"/>
        <v>Er</v>
      </c>
      <c r="O27" s="3" t="s">
        <v>65</v>
      </c>
      <c r="P27" s="3" t="s">
        <v>115</v>
      </c>
      <c r="Q27" s="3" t="s">
        <v>220</v>
      </c>
      <c r="R27" s="3" t="s">
        <v>221</v>
      </c>
      <c r="T27" s="3" t="str">
        <f t="shared" si="3"/>
        <v>Haustürschlüssel</v>
      </c>
      <c r="U27" s="3" t="str">
        <f t="shared" si="15"/>
        <v>verloren.</v>
      </c>
      <c r="V27" s="3" t="s">
        <v>222</v>
      </c>
      <c r="W27" s="3">
        <v>68</v>
      </c>
      <c r="X27" s="3" t="s">
        <v>217</v>
      </c>
      <c r="Y27" s="3" t="s">
        <v>83</v>
      </c>
      <c r="Z27" s="3">
        <v>3.4285714289999998</v>
      </c>
      <c r="AA27" s="3">
        <v>1.420143205</v>
      </c>
      <c r="AB27" s="3">
        <v>4</v>
      </c>
      <c r="AC27" s="2" t="s">
        <v>83</v>
      </c>
      <c r="AD27" s="8" t="s">
        <v>58</v>
      </c>
      <c r="AE27" s="7" t="s">
        <v>59</v>
      </c>
      <c r="AF27" s="6">
        <v>4610000000</v>
      </c>
      <c r="AG27" s="6" t="s">
        <v>59</v>
      </c>
      <c r="AH27" s="6" t="s">
        <v>59</v>
      </c>
      <c r="AI27" s="3">
        <v>117</v>
      </c>
      <c r="AJ27" s="3" t="s">
        <v>218</v>
      </c>
      <c r="AK27" s="3" t="s">
        <v>70</v>
      </c>
      <c r="AL27" s="3">
        <v>6.7428571430000002</v>
      </c>
      <c r="AM27" s="3">
        <v>0.56061191099999996</v>
      </c>
      <c r="AN27" s="3">
        <v>7</v>
      </c>
      <c r="AO27" s="2" t="s">
        <v>70</v>
      </c>
      <c r="AP27" s="1" t="s">
        <v>60</v>
      </c>
      <c r="AQ27" s="7" t="s">
        <v>59</v>
      </c>
      <c r="AR27" s="10" t="s">
        <v>59</v>
      </c>
      <c r="AS27" s="6" t="s">
        <v>59</v>
      </c>
      <c r="AT27" s="6" t="s">
        <v>59</v>
      </c>
      <c r="AU27" s="6" t="s">
        <v>895</v>
      </c>
      <c r="AV27" s="6" t="s">
        <v>896</v>
      </c>
      <c r="AW27" s="6">
        <v>0</v>
      </c>
      <c r="AX27" s="18" t="str">
        <f t="shared" si="4"/>
        <v>m</v>
      </c>
      <c r="AY27" s="3" t="str">
        <f>CONCATENATE("Wer"," ",G27," ",M27,"?")</f>
        <v>Wer erwacht in der Einfahrt?</v>
      </c>
      <c r="AZ27" s="3" t="str">
        <f>CONCATENATE($AZ$1," ","tat", " ",E27,"?")</f>
        <v>Was tat Jean?</v>
      </c>
      <c r="BA27" s="3" t="str">
        <f t="shared" si="5"/>
        <v>Wo erwacht Jean?</v>
      </c>
      <c r="BB27" s="3" t="str">
        <f t="shared" si="6"/>
        <v>Was hat Jean verloren?</v>
      </c>
      <c r="BC27" s="3" t="s">
        <v>15</v>
      </c>
      <c r="BD27" s="3" t="str">
        <f>AZ27</f>
        <v>Was tat Jean?</v>
      </c>
      <c r="BE27" s="3">
        <v>1</v>
      </c>
      <c r="BF27" s="3">
        <f t="shared" si="7"/>
        <v>1</v>
      </c>
      <c r="BG27" s="3" t="str">
        <f t="shared" si="8"/>
        <v>Was tat Jean?</v>
      </c>
      <c r="BH27" s="3" t="str">
        <f>IF(BG27="NA","NA",G27)</f>
        <v>erwacht</v>
      </c>
      <c r="BI27" s="3" t="s">
        <v>223</v>
      </c>
      <c r="BJ27" s="3" t="s">
        <v>224</v>
      </c>
      <c r="BK27" s="2">
        <v>1</v>
      </c>
      <c r="BL27" s="3" t="str">
        <f t="shared" si="10"/>
        <v>erwachen</v>
      </c>
      <c r="BM27" s="3" t="str">
        <f t="shared" si="11"/>
        <v>aufwachen</v>
      </c>
      <c r="BN27" s="3" t="str">
        <f>IF(AH27="NA",IF(H27="","",CONCATENATE(H$1," ",G27," ",E27,"?")),IF(H27="","",CONCATENATE(H$1," ",G27," ",AH27," ",X27,"?")))</f>
        <v>Wo erwacht Jean?</v>
      </c>
      <c r="BO27" s="3" t="str">
        <f>IF(AH27="NA",IF(I27="","",CONCATENATE(I$1," ",G27," ",E27,"?")),IF(I27="","",CONCATENATE(I$1," ",G27," ",AH27," ",X27,"?")))</f>
        <v/>
      </c>
      <c r="BP27" s="3" t="str">
        <f>IF(AH27="NA",IF(J27="","",CONCATENATE(J$1," ",G27," ",E27,"?")),IF(J27="","",CONCATENATE(J$1," ",G27," ",AH27," ",X27,"?")))</f>
        <v/>
      </c>
      <c r="BQ27" s="3" t="str">
        <f t="shared" si="12"/>
        <v>Wo erwacht Jean?</v>
      </c>
      <c r="BR27" s="3" t="str">
        <f>IF(AH27="NA",IF(R27="","",CONCATENATE(R$1," ",O27," ",E27," ",V27,"?")),IF(R27="","",CONCATENATE(R$1," ",O27," ",AH27," ",X27," ",V27,"?")))</f>
        <v>Was hat Jean verloren?</v>
      </c>
      <c r="BS27" s="3" t="str">
        <f>IF(AH27="NA",IF(S27="","",CONCATENATE(S$1," ",O27," ",E27," ",V27,"?")),IF(S27="","",CONCATENATE(S$1," ",O27," ",AH27," ",X27," ",V27,"?")))</f>
        <v/>
      </c>
      <c r="BT27" s="3" t="str">
        <f t="shared" si="13"/>
        <v>Was hat Jean verloren?</v>
      </c>
      <c r="BU27" s="2"/>
    </row>
    <row r="28" spans="1:73" s="14" customFormat="1" ht="14.25" customHeight="1" x14ac:dyDescent="0.35">
      <c r="A28" s="3" t="str">
        <f>CONCATENATE("L",B28,"_S",C28,"_I",W28,"_P",AX28)</f>
        <v>L_S27_I69_Pf</v>
      </c>
      <c r="B28" s="2"/>
      <c r="C28" s="3">
        <v>27</v>
      </c>
      <c r="D28" s="3" t="str">
        <f>CONCATENATE(E28," ",G28," ",L28," ",N28," ",O28," ",P28," ",Q28," ",T28," ",U28)</f>
        <v>Luca landet in der Notaufnahme. Sie hat die schweren Handwerksarbeiten unterschätzt.</v>
      </c>
      <c r="E28" s="3" t="str">
        <f t="shared" si="0"/>
        <v>Luca</v>
      </c>
      <c r="F28" s="3" t="str">
        <f t="shared" si="1"/>
        <v>Lara</v>
      </c>
      <c r="G28" s="3" t="s">
        <v>227</v>
      </c>
      <c r="H28" s="3" t="s">
        <v>64</v>
      </c>
      <c r="K28" s="3" t="s">
        <v>932</v>
      </c>
      <c r="L28" s="3" t="str">
        <f>CONCATENATE(H28,I28,J28," ",K28,".")</f>
        <v>in der Notaufnahme.</v>
      </c>
      <c r="M28" s="3" t="str">
        <f t="shared" si="14"/>
        <v>in der Notaufnahme</v>
      </c>
      <c r="N28" s="3" t="str">
        <f t="shared" si="2"/>
        <v>Sie</v>
      </c>
      <c r="O28" s="3" t="s">
        <v>65</v>
      </c>
      <c r="P28" s="3" t="s">
        <v>53</v>
      </c>
      <c r="Q28" s="3" t="s">
        <v>228</v>
      </c>
      <c r="R28" s="3" t="s">
        <v>229</v>
      </c>
      <c r="T28" s="3" t="str">
        <f t="shared" si="3"/>
        <v>Handwerksarbeiten</v>
      </c>
      <c r="U28" s="3" t="str">
        <f t="shared" si="15"/>
        <v>unterschätzt.</v>
      </c>
      <c r="V28" s="3" t="s">
        <v>133</v>
      </c>
      <c r="W28" s="3">
        <v>69</v>
      </c>
      <c r="X28" s="3" t="s">
        <v>225</v>
      </c>
      <c r="Y28" s="3" t="s">
        <v>83</v>
      </c>
      <c r="Z28" s="3">
        <v>3.457142857</v>
      </c>
      <c r="AA28" s="3">
        <v>1.5967403769999999</v>
      </c>
      <c r="AB28" s="3">
        <v>4</v>
      </c>
      <c r="AC28" s="2" t="s">
        <v>83</v>
      </c>
      <c r="AD28" s="8" t="s">
        <v>58</v>
      </c>
      <c r="AE28" s="7" t="s">
        <v>59</v>
      </c>
      <c r="AF28" s="6">
        <v>2680000000</v>
      </c>
      <c r="AG28" s="6" t="s">
        <v>59</v>
      </c>
      <c r="AH28" s="6" t="s">
        <v>59</v>
      </c>
      <c r="AI28" s="3">
        <v>118</v>
      </c>
      <c r="AJ28" s="3" t="s">
        <v>226</v>
      </c>
      <c r="AK28" s="3" t="s">
        <v>70</v>
      </c>
      <c r="AL28" s="3">
        <v>6.7428571430000002</v>
      </c>
      <c r="AM28" s="3">
        <v>0.61082668900000003</v>
      </c>
      <c r="AN28" s="3">
        <v>7</v>
      </c>
      <c r="AO28" s="2" t="s">
        <v>70</v>
      </c>
      <c r="AP28" s="1" t="s">
        <v>60</v>
      </c>
      <c r="AQ28" s="7" t="s">
        <v>59</v>
      </c>
      <c r="AR28" s="10" t="s">
        <v>59</v>
      </c>
      <c r="AS28" s="6" t="s">
        <v>59</v>
      </c>
      <c r="AT28" s="6" t="s">
        <v>59</v>
      </c>
      <c r="AU28" s="6" t="s">
        <v>895</v>
      </c>
      <c r="AV28" s="6" t="s">
        <v>896</v>
      </c>
      <c r="AW28" s="6">
        <v>1</v>
      </c>
      <c r="AX28" s="18" t="str">
        <f t="shared" si="4"/>
        <v>f</v>
      </c>
      <c r="AY28" s="3" t="str">
        <f>CONCATENATE("Wer"," ",G28," ",M28,"?")</f>
        <v>Wer landet in der Notaufnahme?</v>
      </c>
      <c r="AZ28" s="3" t="str">
        <f>CONCATENATE($AZ$1," ","tat", " ",E28,"?")</f>
        <v>Was tat Luca?</v>
      </c>
      <c r="BA28" s="3" t="str">
        <f t="shared" si="5"/>
        <v>Wo landet Luca?</v>
      </c>
      <c r="BB28" s="3" t="str">
        <f t="shared" si="6"/>
        <v>Was hat Luca unterschätzt?</v>
      </c>
      <c r="BC28" s="3" t="s">
        <v>881</v>
      </c>
      <c r="BD28" s="3" t="str">
        <f>BA28</f>
        <v>Wo landet Luca?</v>
      </c>
      <c r="BE28" s="3">
        <v>2</v>
      </c>
      <c r="BF28" s="3">
        <f t="shared" si="7"/>
        <v>0</v>
      </c>
      <c r="BG28" s="3" t="str">
        <f t="shared" si="8"/>
        <v>NA</v>
      </c>
      <c r="BH28" s="3" t="str">
        <f>IF(BG28="NA","NA",M28)</f>
        <v>NA</v>
      </c>
      <c r="BI28" s="3" t="str">
        <f t="shared" ref="BI28:BI46" si="18">BH28</f>
        <v>NA</v>
      </c>
      <c r="BJ28" s="3" t="s">
        <v>59</v>
      </c>
      <c r="BK28" s="2">
        <v>0</v>
      </c>
      <c r="BL28" s="3" t="str">
        <f t="shared" si="10"/>
        <v>NA</v>
      </c>
      <c r="BM28" s="3" t="str">
        <f t="shared" si="11"/>
        <v>NA</v>
      </c>
      <c r="BN28" s="3" t="str">
        <f>IF(AH28="NA",IF(H28="","",CONCATENATE(H$1," ",G28," ",E28,"?")),IF(H28="","",CONCATENATE(H$1," ",G28," ",AH28," ",X28,"?")))</f>
        <v>Wo landet Luca?</v>
      </c>
      <c r="BO28" s="3" t="str">
        <f>IF(AH28="NA",IF(I28="","",CONCATENATE(I$1," ",G28," ",E28,"?")),IF(I28="","",CONCATENATE(I$1," ",G28," ",AH28," ",X28,"?")))</f>
        <v/>
      </c>
      <c r="BP28" s="3" t="str">
        <f>IF(AH28="NA",IF(J28="","",CONCATENATE(J$1," ",G28," ",E28,"?")),IF(J28="","",CONCATENATE(J$1," ",G28," ",AH28," ",X28,"?")))</f>
        <v/>
      </c>
      <c r="BQ28" s="3" t="str">
        <f t="shared" si="12"/>
        <v>Wo landet Luca?</v>
      </c>
      <c r="BR28" s="3" t="str">
        <f>IF(AH28="NA",IF(R28="","",CONCATENATE(R$1," ",O28," ",E28," ",V28,"?")),IF(R28="","",CONCATENATE(R$1," ",O28," ",AH28," ",X28," ",V28,"?")))</f>
        <v>Was hat Luca unterschätzt?</v>
      </c>
      <c r="BS28" s="3" t="str">
        <f>IF(AH28="NA",IF(S28="","",CONCATENATE(S$1," ",O28," ",E28," ",V28,"?")),IF(S28="","",CONCATENATE(S$1," ",O28," ",AH28," ",X28," ",V28,"?")))</f>
        <v/>
      </c>
      <c r="BT28" s="3" t="str">
        <f t="shared" si="13"/>
        <v>Was hat Luca unterschätzt?</v>
      </c>
      <c r="BU28" s="2"/>
    </row>
    <row r="29" spans="1:73" s="14" customFormat="1" ht="14.25" customHeight="1" x14ac:dyDescent="0.35">
      <c r="A29" s="3" t="str">
        <f>CONCATENATE("L",B29,"_S",C29,"_I",W29,"_P",AX29)</f>
        <v>L_S28_I70_Pf</v>
      </c>
      <c r="C29" s="3">
        <v>28</v>
      </c>
      <c r="D29" s="3" t="str">
        <f>CONCATENATE(E29," ",G29," ",L29," ",N29," ",O29," ",P29," ",Q29," ",T29," ",U29)</f>
        <v>Sascha posiert auf dem Plakat. Sie hat einen tollen Werbedeal bekommen.</v>
      </c>
      <c r="E29" s="3" t="str">
        <f t="shared" si="0"/>
        <v>Sascha</v>
      </c>
      <c r="F29" s="3" t="str">
        <f t="shared" si="1"/>
        <v>Emma</v>
      </c>
      <c r="G29" s="3" t="s">
        <v>232</v>
      </c>
      <c r="H29" s="3" t="s">
        <v>106</v>
      </c>
      <c r="K29" s="3" t="s">
        <v>933</v>
      </c>
      <c r="L29" s="3" t="str">
        <f>CONCATENATE(H29,I29,J29," ",K29,".")</f>
        <v>auf dem Plakat.</v>
      </c>
      <c r="M29" s="3" t="str">
        <f t="shared" si="14"/>
        <v>auf dem Plakat</v>
      </c>
      <c r="N29" s="3" t="str">
        <f t="shared" si="2"/>
        <v>Sie</v>
      </c>
      <c r="O29" s="3" t="s">
        <v>65</v>
      </c>
      <c r="P29" s="3" t="s">
        <v>66</v>
      </c>
      <c r="Q29" s="3" t="s">
        <v>233</v>
      </c>
      <c r="R29" s="3" t="s">
        <v>234</v>
      </c>
      <c r="T29" s="3" t="str">
        <f t="shared" si="3"/>
        <v>Werbedeal</v>
      </c>
      <c r="U29" s="3" t="str">
        <f t="shared" si="15"/>
        <v>bekommen.</v>
      </c>
      <c r="V29" s="3" t="s">
        <v>118</v>
      </c>
      <c r="W29" s="3">
        <v>70</v>
      </c>
      <c r="X29" s="3" t="s">
        <v>230</v>
      </c>
      <c r="Y29" s="3" t="s">
        <v>83</v>
      </c>
      <c r="Z29" s="3">
        <v>3.457142857</v>
      </c>
      <c r="AA29" s="3">
        <v>1.7036786690000001</v>
      </c>
      <c r="AB29" s="3">
        <v>4</v>
      </c>
      <c r="AC29" s="2" t="s">
        <v>83</v>
      </c>
      <c r="AD29" s="8" t="s">
        <v>58</v>
      </c>
      <c r="AE29" s="7" t="s">
        <v>59</v>
      </c>
      <c r="AF29" s="6">
        <v>59600000</v>
      </c>
      <c r="AG29" s="6" t="s">
        <v>59</v>
      </c>
      <c r="AH29" s="6" t="s">
        <v>59</v>
      </c>
      <c r="AI29" s="3">
        <v>119</v>
      </c>
      <c r="AJ29" s="3" t="s">
        <v>231</v>
      </c>
      <c r="AK29" s="3" t="s">
        <v>70</v>
      </c>
      <c r="AL29" s="3">
        <v>6.7428571430000002</v>
      </c>
      <c r="AM29" s="3">
        <v>0.88593111999999996</v>
      </c>
      <c r="AN29" s="3">
        <v>7</v>
      </c>
      <c r="AO29" s="2" t="s">
        <v>70</v>
      </c>
      <c r="AP29" s="1" t="s">
        <v>60</v>
      </c>
      <c r="AQ29" s="7" t="s">
        <v>59</v>
      </c>
      <c r="AR29" s="10" t="s">
        <v>59</v>
      </c>
      <c r="AS29" s="6" t="s">
        <v>59</v>
      </c>
      <c r="AT29" s="6" t="s">
        <v>59</v>
      </c>
      <c r="AU29" s="6" t="s">
        <v>895</v>
      </c>
      <c r="AV29" s="6" t="s">
        <v>896</v>
      </c>
      <c r="AW29" s="6">
        <v>1</v>
      </c>
      <c r="AX29" s="18" t="str">
        <f t="shared" si="4"/>
        <v>f</v>
      </c>
      <c r="AY29" s="3" t="str">
        <f>CONCATENATE("Wer"," ",G29," ",M29,"?")</f>
        <v>Wer posiert auf dem Plakat?</v>
      </c>
      <c r="AZ29" s="3" t="str">
        <f>CONCATENATE($AZ$1," ","tat", " ",E29,"?")</f>
        <v>Was tat Sascha?</v>
      </c>
      <c r="BA29" s="3" t="str">
        <f t="shared" si="5"/>
        <v>Wo posiert Sascha?</v>
      </c>
      <c r="BB29" s="3" t="str">
        <f t="shared" si="6"/>
        <v>Was hat Sascha bekommen?</v>
      </c>
      <c r="BC29" s="2" t="s">
        <v>882</v>
      </c>
      <c r="BD29" s="3" t="str">
        <f>BB29</f>
        <v>Was hat Sascha bekommen?</v>
      </c>
      <c r="BE29" s="3">
        <v>1</v>
      </c>
      <c r="BF29" s="3">
        <f t="shared" si="7"/>
        <v>1</v>
      </c>
      <c r="BG29" s="3" t="str">
        <f t="shared" si="8"/>
        <v>Was hat Sascha bekommen?</v>
      </c>
      <c r="BH29" s="3" t="str">
        <f>IF(BG29="NA","NA",CONCATENATE(P29," ",Q29," ",T29))</f>
        <v>einen tollen Werbedeal</v>
      </c>
      <c r="BI29" s="3" t="str">
        <f t="shared" si="18"/>
        <v>einen tollen Werbedeal</v>
      </c>
      <c r="BJ29" s="3" t="s">
        <v>235</v>
      </c>
      <c r="BK29" s="2">
        <v>1</v>
      </c>
      <c r="BL29" s="3" t="str">
        <f t="shared" si="10"/>
        <v>einen tollen Werbedeal</v>
      </c>
      <c r="BM29" s="3" t="str">
        <f t="shared" si="11"/>
        <v>einen guten Werbedeal</v>
      </c>
      <c r="BN29" s="3" t="str">
        <f>IF(AH29="NA",IF(H29="","",CONCATENATE(H$1," ",G29," ",E29,"?")),IF(H29="","",CONCATENATE(H$1," ",G29," ",AH29," ",X29,"?")))</f>
        <v>Wo posiert Sascha?</v>
      </c>
      <c r="BO29" s="3" t="str">
        <f>IF(AH29="NA",IF(I29="","",CONCATENATE(I$1," ",G29," ",E29,"?")),IF(I29="","",CONCATENATE(I$1," ",G29," ",AH29," ",X29,"?")))</f>
        <v/>
      </c>
      <c r="BP29" s="3" t="str">
        <f>IF(AH29="NA",IF(J29="","",CONCATENATE(J$1," ",G29," ",E29,"?")),IF(J29="","",CONCATENATE(J$1," ",G29," ",AH29," ",X29,"?")))</f>
        <v/>
      </c>
      <c r="BQ29" s="3" t="str">
        <f t="shared" si="12"/>
        <v>Wo posiert Sascha?</v>
      </c>
      <c r="BR29" s="3" t="str">
        <f>IF(AH29="NA",IF(R29="","",CONCATENATE(R$1," ",O29," ",E29," ",V29,"?")),IF(R29="","",CONCATENATE(R$1," ",O29," ",AH29," ",X29," ",V29,"?")))</f>
        <v>Was hat Sascha bekommen?</v>
      </c>
      <c r="BS29" s="3" t="str">
        <f>IF(AH29="NA",IF(S29="","",CONCATENATE(S$1," ",O29," ",E29," ",V29,"?")),IF(S29="","",CONCATENATE(S$1," ",O29," ",AH29," ",X29," ",V29,"?")))</f>
        <v/>
      </c>
      <c r="BT29" s="3" t="str">
        <f t="shared" si="13"/>
        <v>Was hat Sascha bekommen?</v>
      </c>
    </row>
    <row r="30" spans="1:73" s="14" customFormat="1" ht="14.25" customHeight="1" x14ac:dyDescent="0.35">
      <c r="A30" s="3" t="str">
        <f>CONCATENATE("L",B30,"_S",C30,"_I",W30,"_P",AX30)</f>
        <v>L_S29_I71_Pf</v>
      </c>
      <c r="C30" s="3">
        <v>29</v>
      </c>
      <c r="D30" s="3" t="str">
        <f>CONCATENATE(E30," ",G30," ",L30," ",N30," ",O30," ",P30," ",Q30," ",T30," ",U30)</f>
        <v>Mika springt vom Beckenrand. Sie möchte den schönen Bademeister beeindrucken.</v>
      </c>
      <c r="E30" s="3" t="str">
        <f t="shared" si="0"/>
        <v>Mika</v>
      </c>
      <c r="F30" s="3" t="str">
        <f t="shared" si="1"/>
        <v>Alina</v>
      </c>
      <c r="G30" s="3" t="s">
        <v>238</v>
      </c>
      <c r="J30" s="3" t="s">
        <v>934</v>
      </c>
      <c r="K30" s="3" t="s">
        <v>935</v>
      </c>
      <c r="L30" s="3" t="str">
        <f>CONCATENATE(H30,I30,J30," ",K30,".")</f>
        <v>vom Beckenrand.</v>
      </c>
      <c r="M30" s="3" t="str">
        <f t="shared" si="14"/>
        <v>vom Beckenrand</v>
      </c>
      <c r="N30" s="3" t="str">
        <f t="shared" si="2"/>
        <v>Sie</v>
      </c>
      <c r="O30" s="3" t="s">
        <v>52</v>
      </c>
      <c r="P30" s="3" t="s">
        <v>115</v>
      </c>
      <c r="Q30" s="3" t="s">
        <v>239</v>
      </c>
      <c r="S30" s="3" t="s">
        <v>240</v>
      </c>
      <c r="T30" s="3" t="str">
        <f t="shared" si="3"/>
        <v>Bademeister</v>
      </c>
      <c r="U30" s="3" t="str">
        <f t="shared" si="15"/>
        <v>beeindrucken.</v>
      </c>
      <c r="V30" s="3" t="s">
        <v>241</v>
      </c>
      <c r="W30" s="3">
        <v>71</v>
      </c>
      <c r="X30" s="3" t="s">
        <v>236</v>
      </c>
      <c r="Y30" s="3" t="s">
        <v>83</v>
      </c>
      <c r="Z30" s="3">
        <v>3.6571428570000002</v>
      </c>
      <c r="AA30" s="3">
        <v>1.2353341330000001</v>
      </c>
      <c r="AB30" s="3">
        <v>4</v>
      </c>
      <c r="AC30" s="2" t="s">
        <v>83</v>
      </c>
      <c r="AD30" s="8" t="s">
        <v>58</v>
      </c>
      <c r="AE30" s="7" t="s">
        <v>59</v>
      </c>
      <c r="AF30" s="6">
        <v>1570000000</v>
      </c>
      <c r="AG30" s="6" t="s">
        <v>59</v>
      </c>
      <c r="AH30" s="6" t="s">
        <v>59</v>
      </c>
      <c r="AI30" s="3">
        <v>120</v>
      </c>
      <c r="AJ30" s="3" t="s">
        <v>237</v>
      </c>
      <c r="AK30" s="3" t="s">
        <v>70</v>
      </c>
      <c r="AL30" s="3">
        <v>6.7714285710000004</v>
      </c>
      <c r="AM30" s="3">
        <v>0.645605702</v>
      </c>
      <c r="AN30" s="3">
        <v>7</v>
      </c>
      <c r="AO30" s="2" t="s">
        <v>70</v>
      </c>
      <c r="AP30" s="1" t="s">
        <v>60</v>
      </c>
      <c r="AQ30" s="7" t="s">
        <v>59</v>
      </c>
      <c r="AR30" s="10" t="s">
        <v>59</v>
      </c>
      <c r="AS30" s="6" t="s">
        <v>59</v>
      </c>
      <c r="AT30" s="6" t="s">
        <v>59</v>
      </c>
      <c r="AU30" s="6" t="s">
        <v>895</v>
      </c>
      <c r="AV30" s="6" t="s">
        <v>896</v>
      </c>
      <c r="AW30" s="6">
        <v>1</v>
      </c>
      <c r="AX30" s="18" t="str">
        <f t="shared" si="4"/>
        <v>f</v>
      </c>
      <c r="AY30" s="3" t="str">
        <f>CONCATENATE("Wer"," ",G30," ",M30,"?")</f>
        <v>Wer springt vom Beckenrand?</v>
      </c>
      <c r="AZ30" s="3" t="str">
        <f>CONCATENATE($AZ$1," ","tat", " ",E30,"?")</f>
        <v>Was tat Mika?</v>
      </c>
      <c r="BA30" s="3" t="str">
        <f t="shared" si="5"/>
        <v>Woher springt Mika?</v>
      </c>
      <c r="BB30" s="3" t="str">
        <f t="shared" si="6"/>
        <v>Wen möchte Mika beeindrucken?</v>
      </c>
      <c r="BC30" s="3" t="s">
        <v>880</v>
      </c>
      <c r="BD30" s="3" t="str">
        <f>AY30</f>
        <v>Wer springt vom Beckenrand?</v>
      </c>
      <c r="BE30" s="3">
        <v>1</v>
      </c>
      <c r="BF30" s="3">
        <f t="shared" si="7"/>
        <v>1</v>
      </c>
      <c r="BG30" s="3" t="str">
        <f t="shared" si="8"/>
        <v>Wer springt vom Beckenrand?</v>
      </c>
      <c r="BH30" s="3" t="str">
        <f>IF(BG30="NA","NA",E30)</f>
        <v>Mika</v>
      </c>
      <c r="BI30" s="3" t="str">
        <f t="shared" si="18"/>
        <v>Mika</v>
      </c>
      <c r="BJ30" s="3" t="str">
        <f>F30</f>
        <v>Alina</v>
      </c>
      <c r="BK30" s="2">
        <v>1</v>
      </c>
      <c r="BL30" s="3" t="str">
        <f t="shared" si="10"/>
        <v>Mika</v>
      </c>
      <c r="BM30" s="3" t="str">
        <f t="shared" si="11"/>
        <v>Alina</v>
      </c>
      <c r="BN30" s="3" t="str">
        <f>IF(AH30="NA",IF(H30="","",CONCATENATE(H$1," ",G30," ",E30,"?")),IF(H30="","",CONCATENATE(H$1," ",G30," ",AH30," ",X30,"?")))</f>
        <v/>
      </c>
      <c r="BO30" s="3" t="str">
        <f>IF(AH30="NA",IF(I30="","",CONCATENATE(I$1," ",G30," ",E30,"?")),IF(I30="","",CONCATENATE(I$1," ",G30," ",AH30," ",X30,"?")))</f>
        <v/>
      </c>
      <c r="BP30" s="3" t="str">
        <f>IF(AH30="NA",IF(J30="","",CONCATENATE(J$1," ",G30," ",E30,"?")),IF(J30="","",CONCATENATE(J$1," ",G30," ",AH30," ",X30,"?")))</f>
        <v>Woher springt Mika?</v>
      </c>
      <c r="BQ30" s="3" t="str">
        <f t="shared" si="12"/>
        <v>Woher springt Mika?</v>
      </c>
      <c r="BR30" s="3" t="str">
        <f>IF(AH30="NA",IF(R30="","",CONCATENATE(R$1," ",O30," ",E30," ",V30,"?")),IF(R30="","",CONCATENATE(R$1," ",O30," ",AH30," ",X30," ",V30,"?")))</f>
        <v/>
      </c>
      <c r="BS30" s="3" t="str">
        <f>IF(AH30="NA",IF(S30="","",CONCATENATE(S$1," ",O30," ",E30," ",V30,"?")),IF(S30="","",CONCATENATE(S$1," ",O30," ",AH30," ",X30," ",V30,"?")))</f>
        <v>Wen möchte Mika beeindrucken?</v>
      </c>
      <c r="BT30" s="3" t="str">
        <f t="shared" si="13"/>
        <v>Wen möchte Mika beeindrucken?</v>
      </c>
    </row>
    <row r="31" spans="1:73" s="14" customFormat="1" ht="14.25" customHeight="1" x14ac:dyDescent="0.35">
      <c r="A31" s="3" t="str">
        <f>CONCATENATE("L",B31,"_S",C31,"_I",W31,"_P",AX31)</f>
        <v>L_S30_I72_Pm</v>
      </c>
      <c r="C31" s="3">
        <v>30</v>
      </c>
      <c r="D31" s="3" t="str">
        <f>CONCATENATE(E31," ",G31," ",L31," ",N31," ",O31," ",P31," ",Q31," ",T31," ",U31)</f>
        <v>Marlin kehrt im Stall. Er muss die aufgetragenen Sozialstunden abarbeiten.</v>
      </c>
      <c r="E31" s="3" t="str">
        <f t="shared" si="0"/>
        <v>Marlin</v>
      </c>
      <c r="F31" s="3" t="str">
        <f t="shared" si="1"/>
        <v>Lea</v>
      </c>
      <c r="G31" s="3" t="s">
        <v>244</v>
      </c>
      <c r="H31" s="3" t="s">
        <v>919</v>
      </c>
      <c r="K31" s="3" t="s">
        <v>924</v>
      </c>
      <c r="L31" s="3" t="str">
        <f>CONCATENATE(H31,I31,J31," ",K31,".")</f>
        <v>im Stall.</v>
      </c>
      <c r="M31" s="3" t="str">
        <f t="shared" si="14"/>
        <v>im Stall</v>
      </c>
      <c r="N31" s="3" t="str">
        <f t="shared" si="2"/>
        <v>Er</v>
      </c>
      <c r="O31" s="3" t="s">
        <v>114</v>
      </c>
      <c r="P31" s="3" t="s">
        <v>53</v>
      </c>
      <c r="Q31" s="3" t="s">
        <v>245</v>
      </c>
      <c r="R31" s="3" t="s">
        <v>246</v>
      </c>
      <c r="T31" s="3" t="str">
        <f t="shared" si="3"/>
        <v>Sozialstunden</v>
      </c>
      <c r="U31" s="3" t="str">
        <f t="shared" si="15"/>
        <v>abarbeiten.</v>
      </c>
      <c r="V31" s="3" t="s">
        <v>247</v>
      </c>
      <c r="W31" s="3">
        <v>72</v>
      </c>
      <c r="X31" s="3" t="s">
        <v>242</v>
      </c>
      <c r="Y31" s="3" t="s">
        <v>83</v>
      </c>
      <c r="Z31" s="3">
        <v>3.6571428570000002</v>
      </c>
      <c r="AA31" s="3">
        <v>1.2820676580000001</v>
      </c>
      <c r="AB31" s="3">
        <v>4</v>
      </c>
      <c r="AC31" s="2" t="s">
        <v>83</v>
      </c>
      <c r="AD31" s="8" t="s">
        <v>58</v>
      </c>
      <c r="AE31" s="7" t="s">
        <v>59</v>
      </c>
      <c r="AF31" s="6">
        <v>109000000</v>
      </c>
      <c r="AG31" s="6" t="s">
        <v>59</v>
      </c>
      <c r="AH31" s="6" t="s">
        <v>59</v>
      </c>
      <c r="AI31" s="3">
        <v>121</v>
      </c>
      <c r="AJ31" s="3" t="s">
        <v>243</v>
      </c>
      <c r="AK31" s="3" t="s">
        <v>70</v>
      </c>
      <c r="AL31" s="3">
        <v>6.7714285710000004</v>
      </c>
      <c r="AM31" s="3">
        <v>1.031438581</v>
      </c>
      <c r="AN31" s="3">
        <v>7</v>
      </c>
      <c r="AO31" s="2" t="s">
        <v>70</v>
      </c>
      <c r="AP31" s="1" t="s">
        <v>60</v>
      </c>
      <c r="AQ31" s="7" t="s">
        <v>59</v>
      </c>
      <c r="AR31" s="10" t="s">
        <v>59</v>
      </c>
      <c r="AS31" s="6" t="s">
        <v>59</v>
      </c>
      <c r="AT31" s="6" t="s">
        <v>59</v>
      </c>
      <c r="AU31" s="6" t="s">
        <v>895</v>
      </c>
      <c r="AV31" s="6" t="s">
        <v>896</v>
      </c>
      <c r="AW31" s="6">
        <v>0</v>
      </c>
      <c r="AX31" s="18" t="str">
        <f t="shared" si="4"/>
        <v>m</v>
      </c>
      <c r="AY31" s="3" t="str">
        <f>CONCATENATE("Wer"," ",G31," ",M31,"?")</f>
        <v>Wer kehrt im Stall?</v>
      </c>
      <c r="AZ31" s="3" t="str">
        <f>CONCATENATE($AZ$1," ","tat", " ",E31,"?")</f>
        <v>Was tat Marlin?</v>
      </c>
      <c r="BA31" s="3" t="str">
        <f t="shared" si="5"/>
        <v>Wo kehrt Marlin?</v>
      </c>
      <c r="BB31" s="3" t="str">
        <f t="shared" si="6"/>
        <v>Was muss Marlin abarbeiten?</v>
      </c>
      <c r="BC31" s="3" t="s">
        <v>15</v>
      </c>
      <c r="BD31" s="3" t="str">
        <f>AZ31</f>
        <v>Was tat Marlin?</v>
      </c>
      <c r="BE31" s="3">
        <v>4</v>
      </c>
      <c r="BF31" s="3">
        <f t="shared" si="7"/>
        <v>0</v>
      </c>
      <c r="BG31" s="3" t="str">
        <f t="shared" si="8"/>
        <v>NA</v>
      </c>
      <c r="BH31" s="3" t="str">
        <f>IF(BG31="NA","NA",G31)</f>
        <v>NA</v>
      </c>
      <c r="BI31" s="3" t="str">
        <f t="shared" si="18"/>
        <v>NA</v>
      </c>
      <c r="BJ31" s="3" t="s">
        <v>59</v>
      </c>
      <c r="BK31" s="2">
        <v>1</v>
      </c>
      <c r="BL31" s="3" t="str">
        <f t="shared" si="10"/>
        <v>NA</v>
      </c>
      <c r="BM31" s="3" t="str">
        <f t="shared" si="11"/>
        <v>NA</v>
      </c>
      <c r="BN31" s="3" t="str">
        <f>IF(AH31="NA",IF(H31="","",CONCATENATE(H$1," ",G31," ",E31,"?")),IF(H31="","",CONCATENATE(H$1," ",G31," ",AH31," ",X31,"?")))</f>
        <v>Wo kehrt Marlin?</v>
      </c>
      <c r="BO31" s="3" t="str">
        <f>IF(AH31="NA",IF(I31="","",CONCATENATE(I$1," ",G31," ",E31,"?")),IF(I31="","",CONCATENATE(I$1," ",G31," ",AH31," ",X31,"?")))</f>
        <v/>
      </c>
      <c r="BP31" s="3" t="str">
        <f>IF(AH31="NA",IF(J31="","",CONCATENATE(J$1," ",G31," ",E31,"?")),IF(J31="","",CONCATENATE(J$1," ",G31," ",AH31," ",X31,"?")))</f>
        <v/>
      </c>
      <c r="BQ31" s="3" t="str">
        <f t="shared" si="12"/>
        <v>Wo kehrt Marlin?</v>
      </c>
      <c r="BR31" s="3" t="str">
        <f>IF(AH31="NA",IF(R31="","",CONCATENATE(R$1," ",O31," ",E31," ",V31,"?")),IF(R31="","",CONCATENATE(R$1," ",O31," ",AH31," ",X31," ",V31,"?")))</f>
        <v>Was muss Marlin abarbeiten?</v>
      </c>
      <c r="BS31" s="3" t="str">
        <f>IF(AH31="NA",IF(S31="","",CONCATENATE(S$1," ",O31," ",E31," ",V31,"?")),IF(S31="","",CONCATENATE(S$1," ",O31," ",AH31," ",X31," ",V31,"?")))</f>
        <v/>
      </c>
      <c r="BT31" s="3" t="str">
        <f t="shared" si="13"/>
        <v>Was muss Marlin abarbeiten?</v>
      </c>
    </row>
    <row r="32" spans="1:73" s="14" customFormat="1" ht="14.25" customHeight="1" x14ac:dyDescent="0.35">
      <c r="A32" s="3" t="str">
        <f>CONCATENATE("L",B32,"_S",C32,"_I",W32,"_P",AX32)</f>
        <v>L_S31_I73_Pm</v>
      </c>
      <c r="C32" s="3">
        <v>31</v>
      </c>
      <c r="D32" s="3" t="str">
        <f>CONCATENATE(E32," ",G32," ",L32," ",N32," ",O32," ",P32," ",Q32," ",T32," ",U32)</f>
        <v>Jona posiert am Klavier. Er möchte das große Publikum beeindrucken.</v>
      </c>
      <c r="E32" s="3" t="str">
        <f t="shared" si="0"/>
        <v>Jona</v>
      </c>
      <c r="F32" s="3" t="str">
        <f t="shared" si="1"/>
        <v>Fabian</v>
      </c>
      <c r="G32" s="3" t="s">
        <v>232</v>
      </c>
      <c r="H32" s="3" t="s">
        <v>250</v>
      </c>
      <c r="K32" s="3" t="s">
        <v>936</v>
      </c>
      <c r="L32" s="3" t="str">
        <f>CONCATENATE(H32,I32,J32," ",K32,".")</f>
        <v>am Klavier.</v>
      </c>
      <c r="M32" s="3" t="str">
        <f t="shared" si="14"/>
        <v>am Klavier</v>
      </c>
      <c r="N32" s="3" t="str">
        <f t="shared" si="2"/>
        <v>Er</v>
      </c>
      <c r="O32" s="3" t="s">
        <v>52</v>
      </c>
      <c r="P32" s="3" t="s">
        <v>122</v>
      </c>
      <c r="Q32" s="3" t="s">
        <v>251</v>
      </c>
      <c r="S32" s="3" t="s">
        <v>252</v>
      </c>
      <c r="T32" s="3" t="str">
        <f t="shared" si="3"/>
        <v>Publikum</v>
      </c>
      <c r="U32" s="3" t="str">
        <f t="shared" si="15"/>
        <v>beeindrucken.</v>
      </c>
      <c r="V32" s="3" t="s">
        <v>241</v>
      </c>
      <c r="W32" s="3">
        <v>73</v>
      </c>
      <c r="X32" s="3" t="s">
        <v>248</v>
      </c>
      <c r="Y32" s="3" t="s">
        <v>83</v>
      </c>
      <c r="Z32" s="3">
        <v>3.8</v>
      </c>
      <c r="AA32" s="3">
        <v>1.9372509330000001</v>
      </c>
      <c r="AB32" s="3">
        <v>4</v>
      </c>
      <c r="AC32" s="2" t="s">
        <v>83</v>
      </c>
      <c r="AD32" s="8" t="s">
        <v>58</v>
      </c>
      <c r="AE32" s="7" t="s">
        <v>59</v>
      </c>
      <c r="AF32" s="6">
        <v>49600000</v>
      </c>
      <c r="AG32" s="6" t="s">
        <v>59</v>
      </c>
      <c r="AH32" s="6" t="s">
        <v>59</v>
      </c>
      <c r="AI32" s="3">
        <v>23</v>
      </c>
      <c r="AJ32" s="3" t="s">
        <v>249</v>
      </c>
      <c r="AK32" s="3" t="s">
        <v>57</v>
      </c>
      <c r="AL32" s="3">
        <v>1.2571428570000001</v>
      </c>
      <c r="AM32" s="3">
        <v>0.70054000800000005</v>
      </c>
      <c r="AN32" s="3">
        <v>1</v>
      </c>
      <c r="AO32" s="2" t="s">
        <v>57</v>
      </c>
      <c r="AP32" s="1" t="s">
        <v>60</v>
      </c>
      <c r="AQ32" s="7" t="s">
        <v>59</v>
      </c>
      <c r="AR32" s="10" t="s">
        <v>59</v>
      </c>
      <c r="AS32" s="6" t="s">
        <v>59</v>
      </c>
      <c r="AT32" s="6" t="s">
        <v>59</v>
      </c>
      <c r="AU32" s="6" t="s">
        <v>895</v>
      </c>
      <c r="AV32" s="6" t="s">
        <v>896</v>
      </c>
      <c r="AW32" s="6">
        <v>0</v>
      </c>
      <c r="AX32" s="18" t="str">
        <f t="shared" si="4"/>
        <v>m</v>
      </c>
      <c r="AY32" s="3" t="str">
        <f>CONCATENATE("Wer"," ",G32," ",M32,"?")</f>
        <v>Wer posiert am Klavier?</v>
      </c>
      <c r="AZ32" s="3" t="str">
        <f>CONCATENATE($AZ$1," ","tat", " ",E32,"?")</f>
        <v>Was tat Jona?</v>
      </c>
      <c r="BA32" s="3" t="str">
        <f t="shared" si="5"/>
        <v>Wo posiert Jona?</v>
      </c>
      <c r="BB32" s="3" t="str">
        <f t="shared" si="6"/>
        <v>Wen möchte Jona beeindrucken?</v>
      </c>
      <c r="BC32" s="3" t="s">
        <v>881</v>
      </c>
      <c r="BD32" s="3" t="str">
        <f>BA32</f>
        <v>Wo posiert Jona?</v>
      </c>
      <c r="BE32" s="3">
        <v>1</v>
      </c>
      <c r="BF32" s="3">
        <f t="shared" si="7"/>
        <v>1</v>
      </c>
      <c r="BG32" s="3" t="str">
        <f t="shared" si="8"/>
        <v>Wo posiert Jona?</v>
      </c>
      <c r="BH32" s="3" t="str">
        <f>IF(BG32="NA","NA",M32)</f>
        <v>am Klavier</v>
      </c>
      <c r="BI32" s="3" t="str">
        <f t="shared" si="18"/>
        <v>am Klavier</v>
      </c>
      <c r="BJ32" s="3" t="s">
        <v>253</v>
      </c>
      <c r="BK32" s="2">
        <v>1</v>
      </c>
      <c r="BL32" s="3" t="str">
        <f t="shared" si="10"/>
        <v>am Klavier</v>
      </c>
      <c r="BM32" s="3" t="str">
        <f t="shared" si="11"/>
        <v>am Flügel</v>
      </c>
      <c r="BN32" s="3" t="str">
        <f>IF(AH32="NA",IF(H32="","",CONCATENATE(H$1," ",G32," ",E32,"?")),IF(H32="","",CONCATENATE(H$1," ",G32," ",AH32," ",X32,"?")))</f>
        <v>Wo posiert Jona?</v>
      </c>
      <c r="BO32" s="3" t="str">
        <f>IF(AH32="NA",IF(I32="","",CONCATENATE(I$1," ",G32," ",E32,"?")),IF(I32="","",CONCATENATE(I$1," ",G32," ",AH32," ",X32,"?")))</f>
        <v/>
      </c>
      <c r="BP32" s="3" t="str">
        <f>IF(AH32="NA",IF(J32="","",CONCATENATE(J$1," ",G32," ",E32,"?")),IF(J32="","",CONCATENATE(J$1," ",G32," ",AH32," ",X32,"?")))</f>
        <v/>
      </c>
      <c r="BQ32" s="3" t="str">
        <f t="shared" si="12"/>
        <v>Wo posiert Jona?</v>
      </c>
      <c r="BR32" s="3" t="str">
        <f>IF(AH32="NA",IF(R32="","",CONCATENATE(R$1," ",O32," ",E32," ",V32,"?")),IF(R32="","",CONCATENATE(R$1," ",O32," ",AH32," ",X32," ",V32,"?")))</f>
        <v/>
      </c>
      <c r="BS32" s="3" t="str">
        <f>IF(AH32="NA",IF(S32="","",CONCATENATE(S$1," ",O32," ",E32," ",V32,"?")),IF(S32="","",CONCATENATE(S$1," ",O32," ",AH32," ",X32," ",V32,"?")))</f>
        <v>Wen möchte Jona beeindrucken?</v>
      </c>
      <c r="BT32" s="3" t="str">
        <f t="shared" si="13"/>
        <v>Wen möchte Jona beeindrucken?</v>
      </c>
    </row>
    <row r="33" spans="1:72" s="14" customFormat="1" ht="14.25" customHeight="1" x14ac:dyDescent="0.35">
      <c r="A33" s="3" t="str">
        <f>CONCATENATE("L",B33,"_S",C33,"_I",W33,"_P",AX33)</f>
        <v>L_S32_I74_Pf</v>
      </c>
      <c r="C33" s="3">
        <v>32</v>
      </c>
      <c r="D33" s="3" t="str">
        <f>CONCATENATE(E33," ",G33," ",L33," ",N33," ",O33," ",P33," ",Q33," ",T33," ",U33)</f>
        <v>Quinn kommt vom Kongress. Sie hat die alljährliche Zusammenkunft genossen.</v>
      </c>
      <c r="E33" s="3" t="str">
        <f t="shared" si="0"/>
        <v>Quinn</v>
      </c>
      <c r="F33" s="3" t="str">
        <f t="shared" si="1"/>
        <v>Benjamin</v>
      </c>
      <c r="G33" s="3" t="s">
        <v>256</v>
      </c>
      <c r="J33" s="3" t="s">
        <v>934</v>
      </c>
      <c r="K33" s="3" t="s">
        <v>937</v>
      </c>
      <c r="L33" s="3" t="str">
        <f>CONCATENATE(H33,I33,J33," ",K33,".")</f>
        <v>vom Kongress.</v>
      </c>
      <c r="M33" s="3" t="str">
        <f t="shared" si="14"/>
        <v>vom Kongress</v>
      </c>
      <c r="N33" s="3" t="str">
        <f t="shared" si="2"/>
        <v>Sie</v>
      </c>
      <c r="O33" s="3" t="s">
        <v>65</v>
      </c>
      <c r="P33" s="3" t="s">
        <v>53</v>
      </c>
      <c r="Q33" s="3" t="s">
        <v>257</v>
      </c>
      <c r="R33" s="3" t="s">
        <v>258</v>
      </c>
      <c r="T33" s="3" t="str">
        <f t="shared" si="3"/>
        <v>Zusammenkunft</v>
      </c>
      <c r="U33" s="3" t="str">
        <f t="shared" si="15"/>
        <v>genossen.</v>
      </c>
      <c r="V33" s="3" t="s">
        <v>184</v>
      </c>
      <c r="W33" s="3">
        <v>74</v>
      </c>
      <c r="X33" s="3" t="s">
        <v>254</v>
      </c>
      <c r="Y33" s="3" t="s">
        <v>83</v>
      </c>
      <c r="Z33" s="3">
        <v>3.8285714290000001</v>
      </c>
      <c r="AA33" s="3">
        <v>1.5993696239999999</v>
      </c>
      <c r="AB33" s="3">
        <v>4</v>
      </c>
      <c r="AC33" s="2" t="s">
        <v>83</v>
      </c>
      <c r="AD33" s="8" t="s">
        <v>58</v>
      </c>
      <c r="AE33" s="7" t="s">
        <v>59</v>
      </c>
      <c r="AF33" s="6">
        <v>2290000000</v>
      </c>
      <c r="AG33" s="6" t="s">
        <v>59</v>
      </c>
      <c r="AH33" s="6" t="s">
        <v>59</v>
      </c>
      <c r="AI33" s="3">
        <v>24</v>
      </c>
      <c r="AJ33" s="3" t="s">
        <v>255</v>
      </c>
      <c r="AK33" s="3" t="s">
        <v>57</v>
      </c>
      <c r="AL33" s="3">
        <v>1.2571428570000001</v>
      </c>
      <c r="AM33" s="3">
        <v>0.91853006400000003</v>
      </c>
      <c r="AN33" s="3">
        <v>1</v>
      </c>
      <c r="AO33" s="2" t="s">
        <v>57</v>
      </c>
      <c r="AP33" s="1" t="s">
        <v>60</v>
      </c>
      <c r="AQ33" s="7" t="s">
        <v>59</v>
      </c>
      <c r="AR33" s="10" t="s">
        <v>59</v>
      </c>
      <c r="AS33" s="6" t="s">
        <v>59</v>
      </c>
      <c r="AT33" s="6" t="s">
        <v>59</v>
      </c>
      <c r="AU33" s="6" t="s">
        <v>895</v>
      </c>
      <c r="AV33" s="6" t="s">
        <v>896</v>
      </c>
      <c r="AW33" s="6">
        <v>1</v>
      </c>
      <c r="AX33" s="18" t="str">
        <f t="shared" si="4"/>
        <v>f</v>
      </c>
      <c r="AY33" s="3" t="str">
        <f>CONCATENATE("Wer"," ",G33," ",M33,"?")</f>
        <v>Wer kommt vom Kongress?</v>
      </c>
      <c r="AZ33" s="3" t="str">
        <f>CONCATENATE($AZ$1," ","tat", " ",E33,"?")</f>
        <v>Was tat Quinn?</v>
      </c>
      <c r="BA33" s="3" t="str">
        <f t="shared" si="5"/>
        <v>Woher kommt Quinn?</v>
      </c>
      <c r="BB33" s="3" t="str">
        <f t="shared" si="6"/>
        <v>Was hat Quinn genossen?</v>
      </c>
      <c r="BC33" s="2" t="s">
        <v>882</v>
      </c>
      <c r="BD33" s="3" t="str">
        <f>BB33</f>
        <v>Was hat Quinn genossen?</v>
      </c>
      <c r="BE33" s="3">
        <v>3</v>
      </c>
      <c r="BF33" s="3">
        <f t="shared" si="7"/>
        <v>0</v>
      </c>
      <c r="BG33" s="3" t="str">
        <f t="shared" si="8"/>
        <v>NA</v>
      </c>
      <c r="BH33" s="3" t="str">
        <f>IF(BG33="NA","NA",CONCATENATE(P33," ",Q33," ",T33))</f>
        <v>NA</v>
      </c>
      <c r="BI33" s="3" t="str">
        <f t="shared" si="18"/>
        <v>NA</v>
      </c>
      <c r="BJ33" s="3" t="s">
        <v>59</v>
      </c>
      <c r="BK33" s="2">
        <v>1</v>
      </c>
      <c r="BL33" s="3" t="str">
        <f t="shared" si="10"/>
        <v>NA</v>
      </c>
      <c r="BM33" s="3" t="str">
        <f t="shared" si="11"/>
        <v>NA</v>
      </c>
      <c r="BN33" s="3" t="str">
        <f>IF(AH33="NA",IF(H33="","",CONCATENATE(H$1," ",G33," ",E33,"?")),IF(H33="","",CONCATENATE(H$1," ",G33," ",AH33," ",X33,"?")))</f>
        <v/>
      </c>
      <c r="BO33" s="3" t="str">
        <f>IF(AH33="NA",IF(I33="","",CONCATENATE(I$1," ",G33," ",E33,"?")),IF(I33="","",CONCATENATE(I$1," ",G33," ",AH33," ",X33,"?")))</f>
        <v/>
      </c>
      <c r="BP33" s="3" t="str">
        <f>IF(AH33="NA",IF(J33="","",CONCATENATE(J$1," ",G33," ",E33,"?")),IF(J33="","",CONCATENATE(J$1," ",G33," ",AH33," ",X33,"?")))</f>
        <v>Woher kommt Quinn?</v>
      </c>
      <c r="BQ33" s="3" t="str">
        <f t="shared" si="12"/>
        <v>Woher kommt Quinn?</v>
      </c>
      <c r="BR33" s="3" t="str">
        <f>IF(AH33="NA",IF(R33="","",CONCATENATE(R$1," ",O33," ",E33," ",V33,"?")),IF(R33="","",CONCATENATE(R$1," ",O33," ",AH33," ",X33," ",V33,"?")))</f>
        <v>Was hat Quinn genossen?</v>
      </c>
      <c r="BS33" s="3" t="str">
        <f>IF(AH33="NA",IF(S33="","",CONCATENATE(S$1," ",O33," ",E33," ",V33,"?")),IF(S33="","",CONCATENATE(S$1," ",O33," ",AH33," ",X33," ",V33,"?")))</f>
        <v/>
      </c>
      <c r="BT33" s="3" t="str">
        <f t="shared" si="13"/>
        <v>Was hat Quinn genossen?</v>
      </c>
    </row>
    <row r="34" spans="1:72" s="14" customFormat="1" ht="14.25" customHeight="1" x14ac:dyDescent="0.35">
      <c r="A34" s="3" t="str">
        <f>CONCATENATE("L",B34,"_S",C34,"_I",W34,"_P",AX34)</f>
        <v>L_S33_I75_Pf</v>
      </c>
      <c r="C34" s="3">
        <v>33</v>
      </c>
      <c r="D34" s="3" t="str">
        <f>CONCATENATE(E34," ",G34," ",L34," ",N34," ",O34," ",P34," ",Q34," ",T34," ",U34)</f>
        <v>Charlie tanzt auf der Veranstaltung. Sie hat eine freundliche Tanzgruppe gefunden.</v>
      </c>
      <c r="E34" s="3" t="str">
        <f t="shared" si="0"/>
        <v>Charlie</v>
      </c>
      <c r="F34" s="3" t="str">
        <f t="shared" si="1"/>
        <v>Hans</v>
      </c>
      <c r="G34" s="3" t="s">
        <v>261</v>
      </c>
      <c r="H34" s="3" t="s">
        <v>927</v>
      </c>
      <c r="K34" s="3" t="s">
        <v>938</v>
      </c>
      <c r="L34" s="3" t="str">
        <f>CONCATENATE(H34,I34,J34," ",K34,".")</f>
        <v>auf der Veranstaltung.</v>
      </c>
      <c r="M34" s="3" t="str">
        <f t="shared" si="14"/>
        <v>auf der Veranstaltung</v>
      </c>
      <c r="N34" s="3" t="str">
        <f t="shared" si="2"/>
        <v>Sie</v>
      </c>
      <c r="O34" s="3" t="s">
        <v>65</v>
      </c>
      <c r="P34" s="3" t="s">
        <v>143</v>
      </c>
      <c r="Q34" s="3" t="s">
        <v>262</v>
      </c>
      <c r="S34" s="3" t="s">
        <v>263</v>
      </c>
      <c r="T34" s="3" t="str">
        <f t="shared" si="3"/>
        <v>Tanzgruppe</v>
      </c>
      <c r="U34" s="3" t="str">
        <f t="shared" si="15"/>
        <v>gefunden.</v>
      </c>
      <c r="V34" s="3" t="s">
        <v>164</v>
      </c>
      <c r="W34" s="3">
        <v>75</v>
      </c>
      <c r="X34" s="3" t="s">
        <v>259</v>
      </c>
      <c r="Y34" s="3" t="s">
        <v>83</v>
      </c>
      <c r="Z34" s="3">
        <v>3.9714285710000001</v>
      </c>
      <c r="AA34" s="3">
        <v>1.3169866290000001</v>
      </c>
      <c r="AB34" s="3">
        <v>4</v>
      </c>
      <c r="AC34" s="2" t="s">
        <v>83</v>
      </c>
      <c r="AD34" s="8" t="s">
        <v>58</v>
      </c>
      <c r="AE34" s="6">
        <v>163</v>
      </c>
      <c r="AF34" s="6">
        <v>2680000000</v>
      </c>
      <c r="AG34" s="6" t="s">
        <v>59</v>
      </c>
      <c r="AH34" s="6" t="s">
        <v>59</v>
      </c>
      <c r="AI34" s="3">
        <v>25</v>
      </c>
      <c r="AJ34" s="3" t="s">
        <v>260</v>
      </c>
      <c r="AK34" s="3" t="s">
        <v>57</v>
      </c>
      <c r="AL34" s="3">
        <v>1.2571428570000001</v>
      </c>
      <c r="AM34" s="3">
        <v>1.038745203</v>
      </c>
      <c r="AN34" s="3">
        <v>1</v>
      </c>
      <c r="AO34" s="2" t="s">
        <v>57</v>
      </c>
      <c r="AP34" s="1" t="s">
        <v>60</v>
      </c>
      <c r="AQ34" s="7" t="s">
        <v>59</v>
      </c>
      <c r="AR34" s="10" t="s">
        <v>59</v>
      </c>
      <c r="AS34" s="6" t="s">
        <v>59</v>
      </c>
      <c r="AT34" s="6" t="s">
        <v>59</v>
      </c>
      <c r="AU34" s="6" t="s">
        <v>895</v>
      </c>
      <c r="AV34" s="6" t="s">
        <v>896</v>
      </c>
      <c r="AW34" s="6">
        <v>1</v>
      </c>
      <c r="AX34" s="18" t="str">
        <f t="shared" si="4"/>
        <v>f</v>
      </c>
      <c r="AY34" s="3" t="str">
        <f>CONCATENATE("Wer"," ",G34," ",M34,"?")</f>
        <v>Wer tanzt auf der Veranstaltung?</v>
      </c>
      <c r="AZ34" s="3" t="str">
        <f>CONCATENATE($AZ$1," ","tat", " ",E34,"?")</f>
        <v>Was tat Charlie?</v>
      </c>
      <c r="BA34" s="3" t="str">
        <f t="shared" si="5"/>
        <v>Wo tanzt Charlie?</v>
      </c>
      <c r="BB34" s="3" t="str">
        <f t="shared" si="6"/>
        <v>Wen hat Charlie gefunden?</v>
      </c>
      <c r="BC34" s="3" t="s">
        <v>880</v>
      </c>
      <c r="BD34" s="3" t="str">
        <f>AY34</f>
        <v>Wer tanzt auf der Veranstaltung?</v>
      </c>
      <c r="BE34" s="3">
        <v>2</v>
      </c>
      <c r="BF34" s="3">
        <f t="shared" si="7"/>
        <v>0</v>
      </c>
      <c r="BG34" s="3" t="str">
        <f t="shared" si="8"/>
        <v>NA</v>
      </c>
      <c r="BH34" s="3" t="str">
        <f>IF(BG34="NA","NA",E34)</f>
        <v>NA</v>
      </c>
      <c r="BI34" s="3" t="str">
        <f t="shared" si="18"/>
        <v>NA</v>
      </c>
      <c r="BJ34" s="3" t="s">
        <v>59</v>
      </c>
      <c r="BK34" s="2">
        <v>0</v>
      </c>
      <c r="BL34" s="3" t="str">
        <f t="shared" si="10"/>
        <v>NA</v>
      </c>
      <c r="BM34" s="3" t="str">
        <f t="shared" si="11"/>
        <v>NA</v>
      </c>
      <c r="BN34" s="3" t="str">
        <f>IF(AH34="NA",IF(H34="","",CONCATENATE(H$1," ",G34," ",E34,"?")),IF(H34="","",CONCATENATE(H$1," ",G34," ",AH34," ",X34,"?")))</f>
        <v>Wo tanzt Charlie?</v>
      </c>
      <c r="BO34" s="3" t="str">
        <f>IF(AH34="NA",IF(I34="","",CONCATENATE(I$1," ",G34," ",E34,"?")),IF(I34="","",CONCATENATE(I$1," ",G34," ",AH34," ",X34,"?")))</f>
        <v/>
      </c>
      <c r="BP34" s="3" t="str">
        <f>IF(AH34="NA",IF(J34="","",CONCATENATE(J$1," ",G34," ",E34,"?")),IF(J34="","",CONCATENATE(J$1," ",G34," ",AH34," ",X34,"?")))</f>
        <v/>
      </c>
      <c r="BQ34" s="3" t="str">
        <f t="shared" si="12"/>
        <v>Wo tanzt Charlie?</v>
      </c>
      <c r="BR34" s="3" t="str">
        <f>IF(AH34="NA",IF(R34="","",CONCATENATE(R$1," ",O34," ",E34," ",V34,"?")),IF(R34="","",CONCATENATE(R$1," ",O34," ",AH34," ",X34," ",V34,"?")))</f>
        <v/>
      </c>
      <c r="BS34" s="3" t="str">
        <f>IF(AH34="NA",IF(S34="","",CONCATENATE(S$1," ",O34," ",E34," ",V34,"?")),IF(S34="","",CONCATENATE(S$1," ",O34," ",AH34," ",X34," ",V34,"?")))</f>
        <v>Wen hat Charlie gefunden?</v>
      </c>
      <c r="BT34" s="3" t="str">
        <f t="shared" si="13"/>
        <v>Wen hat Charlie gefunden?</v>
      </c>
    </row>
    <row r="35" spans="1:72" s="14" customFormat="1" ht="14.25" customHeight="1" x14ac:dyDescent="0.35">
      <c r="A35" s="3" t="str">
        <f>CONCATENATE("L",B35,"_S",C35,"_I",W35,"_P",AX35)</f>
        <v>L_S34_I76_Pm</v>
      </c>
      <c r="C35" s="3">
        <v>34</v>
      </c>
      <c r="D35" s="3" t="str">
        <f>CONCATENATE(E35," ",G35," ",L35," ",N35," ",O35," ",P35," ",Q35," ",T35," ",U35)</f>
        <v>Marian schwimmt im Zoo. Er möchte den jungen Orca retten.</v>
      </c>
      <c r="E35" s="3" t="str">
        <f t="shared" si="0"/>
        <v>Marian</v>
      </c>
      <c r="F35" s="3" t="str">
        <f t="shared" si="1"/>
        <v>Philipp</v>
      </c>
      <c r="G35" s="3" t="s">
        <v>213</v>
      </c>
      <c r="H35" s="3" t="s">
        <v>919</v>
      </c>
      <c r="K35" s="3" t="s">
        <v>939</v>
      </c>
      <c r="L35" s="3" t="str">
        <f>CONCATENATE(H35,I35,J35," ",K35,".")</f>
        <v>im Zoo.</v>
      </c>
      <c r="M35" s="3" t="str">
        <f t="shared" si="14"/>
        <v>im Zoo</v>
      </c>
      <c r="N35" s="3" t="str">
        <f t="shared" si="2"/>
        <v>Er</v>
      </c>
      <c r="O35" s="3" t="s">
        <v>52</v>
      </c>
      <c r="P35" s="3" t="s">
        <v>115</v>
      </c>
      <c r="Q35" s="3" t="s">
        <v>266</v>
      </c>
      <c r="S35" s="3" t="s">
        <v>267</v>
      </c>
      <c r="T35" s="3" t="str">
        <f t="shared" si="3"/>
        <v>Orca</v>
      </c>
      <c r="U35" s="3" t="str">
        <f t="shared" si="15"/>
        <v>retten.</v>
      </c>
      <c r="V35" s="3" t="s">
        <v>268</v>
      </c>
      <c r="W35" s="3">
        <v>76</v>
      </c>
      <c r="X35" s="3" t="s">
        <v>264</v>
      </c>
      <c r="Y35" s="3" t="s">
        <v>83</v>
      </c>
      <c r="Z35" s="3">
        <v>4.0571428569999997</v>
      </c>
      <c r="AA35" s="3">
        <v>2.0138178130000002</v>
      </c>
      <c r="AB35" s="3">
        <v>4</v>
      </c>
      <c r="AC35" s="2" t="s">
        <v>83</v>
      </c>
      <c r="AD35" s="8" t="s">
        <v>58</v>
      </c>
      <c r="AE35" s="7" t="s">
        <v>59</v>
      </c>
      <c r="AF35" s="11" t="s">
        <v>723</v>
      </c>
      <c r="AG35" s="6" t="s">
        <v>59</v>
      </c>
      <c r="AH35" s="6" t="s">
        <v>59</v>
      </c>
      <c r="AI35" s="3">
        <v>26</v>
      </c>
      <c r="AJ35" s="3" t="s">
        <v>265</v>
      </c>
      <c r="AK35" s="3" t="s">
        <v>57</v>
      </c>
      <c r="AL35" s="3">
        <v>1.2571428570000001</v>
      </c>
      <c r="AM35" s="3">
        <v>1.0666841739999999</v>
      </c>
      <c r="AN35" s="3">
        <v>1</v>
      </c>
      <c r="AO35" s="2" t="s">
        <v>57</v>
      </c>
      <c r="AP35" s="1" t="s">
        <v>60</v>
      </c>
      <c r="AQ35" s="7" t="s">
        <v>59</v>
      </c>
      <c r="AR35" s="10" t="s">
        <v>59</v>
      </c>
      <c r="AS35" s="6" t="s">
        <v>59</v>
      </c>
      <c r="AT35" s="6" t="s">
        <v>59</v>
      </c>
      <c r="AU35" s="6" t="s">
        <v>895</v>
      </c>
      <c r="AV35" s="6" t="s">
        <v>896</v>
      </c>
      <c r="AW35" s="6">
        <v>0</v>
      </c>
      <c r="AX35" s="18" t="str">
        <f t="shared" si="4"/>
        <v>m</v>
      </c>
      <c r="AY35" s="3" t="str">
        <f>CONCATENATE("Wer"," ",G35," ",M35,"?")</f>
        <v>Wer schwimmt im Zoo?</v>
      </c>
      <c r="AZ35" s="3" t="str">
        <f>CONCATENATE($AZ$1," ","tat", " ",E35,"?")</f>
        <v>Was tat Marian?</v>
      </c>
      <c r="BA35" s="3" t="str">
        <f t="shared" si="5"/>
        <v>Wo schwimmt Marian?</v>
      </c>
      <c r="BB35" s="3" t="str">
        <f t="shared" si="6"/>
        <v>Wen möchte Marian retten?</v>
      </c>
      <c r="BC35" s="3" t="s">
        <v>15</v>
      </c>
      <c r="BD35" s="3" t="str">
        <f>AZ35</f>
        <v>Was tat Marian?</v>
      </c>
      <c r="BE35" s="3">
        <v>3</v>
      </c>
      <c r="BF35" s="3">
        <f t="shared" si="7"/>
        <v>0</v>
      </c>
      <c r="BG35" s="3" t="str">
        <f t="shared" si="8"/>
        <v>NA</v>
      </c>
      <c r="BH35" s="3" t="str">
        <f>IF(BG35="NA","NA",G35)</f>
        <v>NA</v>
      </c>
      <c r="BI35" s="3" t="str">
        <f t="shared" si="18"/>
        <v>NA</v>
      </c>
      <c r="BJ35" s="3" t="s">
        <v>59</v>
      </c>
      <c r="BK35" s="2">
        <v>0</v>
      </c>
      <c r="BL35" s="3" t="str">
        <f t="shared" si="10"/>
        <v>NA</v>
      </c>
      <c r="BM35" s="3" t="str">
        <f t="shared" si="11"/>
        <v>NA</v>
      </c>
      <c r="BN35" s="3" t="str">
        <f>IF(AH35="NA",IF(H35="","",CONCATENATE(H$1," ",G35," ",E35,"?")),IF(H35="","",CONCATENATE(H$1," ",G35," ",AH35," ",X35,"?")))</f>
        <v>Wo schwimmt Marian?</v>
      </c>
      <c r="BO35" s="3" t="str">
        <f>IF(AH35="NA",IF(I35="","",CONCATENATE(I$1," ",G35," ",E35,"?")),IF(I35="","",CONCATENATE(I$1," ",G35," ",AH35," ",X35,"?")))</f>
        <v/>
      </c>
      <c r="BP35" s="3" t="str">
        <f>IF(AH35="NA",IF(J35="","",CONCATENATE(J$1," ",G35," ",E35,"?")),IF(J35="","",CONCATENATE(J$1," ",G35," ",AH35," ",X35,"?")))</f>
        <v/>
      </c>
      <c r="BQ35" s="3" t="str">
        <f t="shared" si="12"/>
        <v>Wo schwimmt Marian?</v>
      </c>
      <c r="BR35" s="3" t="str">
        <f>IF(AH35="NA",IF(R35="","",CONCATENATE(R$1," ",O35," ",E35," ",V35,"?")),IF(R35="","",CONCATENATE(R$1," ",O35," ",AH35," ",X35," ",V35,"?")))</f>
        <v/>
      </c>
      <c r="BS35" s="3" t="str">
        <f>IF(AH35="NA",IF(S35="","",CONCATENATE(S$1," ",O35," ",E35," ",V35,"?")),IF(S35="","",CONCATENATE(S$1," ",O35," ",AH35," ",X35," ",V35,"?")))</f>
        <v>Wen möchte Marian retten?</v>
      </c>
      <c r="BT35" s="3" t="str">
        <f t="shared" si="13"/>
        <v>Wen möchte Marian retten?</v>
      </c>
    </row>
    <row r="36" spans="1:72" s="14" customFormat="1" ht="14.25" customHeight="1" x14ac:dyDescent="0.35">
      <c r="A36" s="3" t="str">
        <f>CONCATENATE("L",B36,"_S",C36,"_I",W36,"_P",AX36)</f>
        <v>L_S35_I77_Pm</v>
      </c>
      <c r="C36" s="3">
        <v>35</v>
      </c>
      <c r="D36" s="3" t="str">
        <f>CONCATENATE(E36," ",G36," ",L36," ",N36," ",O36," ",P36," ",Q36," ",T36," ",U36)</f>
        <v>Jamie liegt vor dem Fernseher. Er hat ein neues Trainingsprogram angefangen.</v>
      </c>
      <c r="E36" s="3" t="str">
        <f t="shared" si="0"/>
        <v>Jamie</v>
      </c>
      <c r="F36" s="3" t="str">
        <f t="shared" si="1"/>
        <v>Daniel</v>
      </c>
      <c r="G36" s="3" t="s">
        <v>167</v>
      </c>
      <c r="H36" s="3" t="s">
        <v>940</v>
      </c>
      <c r="K36" s="3" t="s">
        <v>941</v>
      </c>
      <c r="L36" s="3" t="str">
        <f>CONCATENATE(H36,I36,J36," ",K36,".")</f>
        <v>vor dem Fernseher.</v>
      </c>
      <c r="M36" s="3" t="str">
        <f t="shared" si="14"/>
        <v>vor dem Fernseher</v>
      </c>
      <c r="N36" s="3" t="str">
        <f t="shared" si="2"/>
        <v>Er</v>
      </c>
      <c r="O36" s="3" t="s">
        <v>65</v>
      </c>
      <c r="P36" s="3" t="s">
        <v>107</v>
      </c>
      <c r="Q36" s="3" t="s">
        <v>271</v>
      </c>
      <c r="R36" s="3" t="s">
        <v>272</v>
      </c>
      <c r="T36" s="3" t="str">
        <f t="shared" si="3"/>
        <v>Trainingsprogram</v>
      </c>
      <c r="U36" s="3" t="str">
        <f t="shared" si="15"/>
        <v>angefangen.</v>
      </c>
      <c r="V36" s="3" t="s">
        <v>273</v>
      </c>
      <c r="W36" s="3">
        <v>77</v>
      </c>
      <c r="X36" s="3" t="s">
        <v>269</v>
      </c>
      <c r="Y36" s="3" t="s">
        <v>83</v>
      </c>
      <c r="Z36" s="3">
        <v>4.1142857140000002</v>
      </c>
      <c r="AA36" s="3">
        <v>1.0224373579999999</v>
      </c>
      <c r="AB36" s="3">
        <v>4</v>
      </c>
      <c r="AC36" s="2" t="s">
        <v>83</v>
      </c>
      <c r="AD36" s="8" t="s">
        <v>58</v>
      </c>
      <c r="AE36" s="7" t="s">
        <v>59</v>
      </c>
      <c r="AF36" s="6">
        <v>2900000000</v>
      </c>
      <c r="AG36" s="6" t="s">
        <v>59</v>
      </c>
      <c r="AH36" s="6" t="s">
        <v>59</v>
      </c>
      <c r="AI36" s="3">
        <v>27</v>
      </c>
      <c r="AJ36" s="3" t="s">
        <v>270</v>
      </c>
      <c r="AK36" s="3" t="s">
        <v>57</v>
      </c>
      <c r="AL36" s="3">
        <v>1.2857142859999999</v>
      </c>
      <c r="AM36" s="3">
        <v>0.62173517</v>
      </c>
      <c r="AN36" s="3">
        <v>1</v>
      </c>
      <c r="AO36" s="2" t="s">
        <v>57</v>
      </c>
      <c r="AP36" s="1" t="s">
        <v>60</v>
      </c>
      <c r="AQ36" s="7" t="s">
        <v>59</v>
      </c>
      <c r="AR36" s="10" t="s">
        <v>59</v>
      </c>
      <c r="AS36" s="6" t="s">
        <v>59</v>
      </c>
      <c r="AT36" s="6" t="s">
        <v>59</v>
      </c>
      <c r="AU36" s="6" t="s">
        <v>895</v>
      </c>
      <c r="AV36" s="6" t="s">
        <v>896</v>
      </c>
      <c r="AW36" s="6">
        <v>0</v>
      </c>
      <c r="AX36" s="18" t="str">
        <f t="shared" si="4"/>
        <v>m</v>
      </c>
      <c r="AY36" s="3" t="str">
        <f>CONCATENATE("Wer"," ",G36," ",M36,"?")</f>
        <v>Wer liegt vor dem Fernseher?</v>
      </c>
      <c r="AZ36" s="3" t="str">
        <f>CONCATENATE($AZ$1," ","tat", " ",E36,"?")</f>
        <v>Was tat Jamie?</v>
      </c>
      <c r="BA36" s="3" t="str">
        <f t="shared" si="5"/>
        <v>Wo liegt Jamie?</v>
      </c>
      <c r="BB36" s="3" t="str">
        <f t="shared" si="6"/>
        <v>Was hat Jamie angefangen?</v>
      </c>
      <c r="BC36" s="3" t="s">
        <v>881</v>
      </c>
      <c r="BD36" s="3" t="str">
        <f>BA36</f>
        <v>Wo liegt Jamie?</v>
      </c>
      <c r="BE36" s="3">
        <v>1</v>
      </c>
      <c r="BF36" s="3">
        <f t="shared" si="7"/>
        <v>1</v>
      </c>
      <c r="BG36" s="3" t="str">
        <f t="shared" si="8"/>
        <v>Wo liegt Jamie?</v>
      </c>
      <c r="BH36" s="3" t="str">
        <f>IF(BG36="NA","NA",M36)</f>
        <v>vor dem Fernseher</v>
      </c>
      <c r="BI36" s="3" t="str">
        <f t="shared" si="18"/>
        <v>vor dem Fernseher</v>
      </c>
      <c r="BJ36" s="3" t="s">
        <v>274</v>
      </c>
      <c r="BK36" s="2">
        <v>1</v>
      </c>
      <c r="BL36" s="3" t="str">
        <f t="shared" si="10"/>
        <v>vor dem Fernseher</v>
      </c>
      <c r="BM36" s="3" t="str">
        <f t="shared" si="11"/>
        <v>neben dem Fernseher</v>
      </c>
      <c r="BN36" s="3" t="str">
        <f>IF(AH36="NA",IF(H36="","",CONCATENATE(H$1," ",G36," ",E36,"?")),IF(H36="","",CONCATENATE(H$1," ",G36," ",AH36," ",X36,"?")))</f>
        <v>Wo liegt Jamie?</v>
      </c>
      <c r="BO36" s="3" t="str">
        <f>IF(AH36="NA",IF(I36="","",CONCATENATE(I$1," ",G36," ",E36,"?")),IF(I36="","",CONCATENATE(I$1," ",G36," ",AH36," ",X36,"?")))</f>
        <v/>
      </c>
      <c r="BP36" s="3" t="str">
        <f>IF(AH36="NA",IF(J36="","",CONCATENATE(J$1," ",G36," ",E36,"?")),IF(J36="","",CONCATENATE(J$1," ",G36," ",AH36," ",X36,"?")))</f>
        <v/>
      </c>
      <c r="BQ36" s="3" t="str">
        <f t="shared" si="12"/>
        <v>Wo liegt Jamie?</v>
      </c>
      <c r="BR36" s="3" t="str">
        <f>IF(AH36="NA",IF(R36="","",CONCATENATE(R$1," ",O36," ",E36," ",V36,"?")),IF(R36="","",CONCATENATE(R$1," ",O36," ",AH36," ",X36," ",V36,"?")))</f>
        <v>Was hat Jamie angefangen?</v>
      </c>
      <c r="BS36" s="3" t="str">
        <f>IF(AH36="NA",IF(S36="","",CONCATENATE(S$1," ",O36," ",E36," ",V36,"?")),IF(S36="","",CONCATENATE(S$1," ",O36," ",AH36," ",X36," ",V36,"?")))</f>
        <v/>
      </c>
      <c r="BT36" s="3" t="str">
        <f t="shared" si="13"/>
        <v>Was hat Jamie angefangen?</v>
      </c>
    </row>
    <row r="37" spans="1:72" s="14" customFormat="1" ht="14.25" customHeight="1" x14ac:dyDescent="0.35">
      <c r="A37" s="3" t="str">
        <f>CONCATENATE("L",B37,"_S",C37,"_I",W37,"_P",AX37)</f>
        <v>L_S36_I78_Pm</v>
      </c>
      <c r="C37" s="3">
        <v>36</v>
      </c>
      <c r="D37" s="3" t="str">
        <f>CONCATENATE(E37," ",G37," ",L37," ",N37," ",O37," ",P37," ",Q37," ",T37," ",U37)</f>
        <v>Maxime tüftelt am Schließfach. Er hat die wichtige Zahlenkombination vergessen.</v>
      </c>
      <c r="E37" s="3" t="str">
        <f t="shared" si="0"/>
        <v>Maxime</v>
      </c>
      <c r="F37" s="3" t="str">
        <f t="shared" si="1"/>
        <v>Michael</v>
      </c>
      <c r="G37" s="3" t="s">
        <v>277</v>
      </c>
      <c r="H37" s="3" t="s">
        <v>250</v>
      </c>
      <c r="K37" s="3" t="s">
        <v>942</v>
      </c>
      <c r="L37" s="3" t="str">
        <f>CONCATENATE(H37,I37,J37," ",K37,".")</f>
        <v>am Schließfach.</v>
      </c>
      <c r="M37" s="3" t="str">
        <f t="shared" si="14"/>
        <v>am Schließfach</v>
      </c>
      <c r="N37" s="3" t="str">
        <f t="shared" si="2"/>
        <v>Er</v>
      </c>
      <c r="O37" s="3" t="s">
        <v>65</v>
      </c>
      <c r="P37" s="3" t="s">
        <v>53</v>
      </c>
      <c r="Q37" s="3" t="s">
        <v>278</v>
      </c>
      <c r="R37" s="3" t="s">
        <v>279</v>
      </c>
      <c r="T37" s="3" t="str">
        <f t="shared" si="3"/>
        <v>Zahlenkombination</v>
      </c>
      <c r="U37" s="3" t="str">
        <f t="shared" si="15"/>
        <v>vergessen.</v>
      </c>
      <c r="V37" s="3" t="s">
        <v>96</v>
      </c>
      <c r="W37" s="3">
        <v>78</v>
      </c>
      <c r="X37" s="3" t="s">
        <v>275</v>
      </c>
      <c r="Y37" s="3" t="s">
        <v>83</v>
      </c>
      <c r="Z37" s="3">
        <v>4.2285714289999996</v>
      </c>
      <c r="AA37" s="3">
        <v>1.6818357319999999</v>
      </c>
      <c r="AB37" s="3">
        <v>4</v>
      </c>
      <c r="AC37" s="2" t="s">
        <v>83</v>
      </c>
      <c r="AD37" s="8" t="s">
        <v>58</v>
      </c>
      <c r="AE37" s="7" t="s">
        <v>59</v>
      </c>
      <c r="AF37" s="6">
        <v>753000000</v>
      </c>
      <c r="AG37" s="6" t="s">
        <v>59</v>
      </c>
      <c r="AH37" s="6" t="s">
        <v>59</v>
      </c>
      <c r="AI37" s="3">
        <v>28</v>
      </c>
      <c r="AJ37" s="3" t="s">
        <v>276</v>
      </c>
      <c r="AK37" s="3" t="s">
        <v>57</v>
      </c>
      <c r="AL37" s="3">
        <v>1.3142857139999999</v>
      </c>
      <c r="AM37" s="3">
        <v>0.67612340400000004</v>
      </c>
      <c r="AN37" s="3">
        <v>1</v>
      </c>
      <c r="AO37" s="2" t="s">
        <v>57</v>
      </c>
      <c r="AP37" s="1" t="s">
        <v>60</v>
      </c>
      <c r="AQ37" s="7" t="s">
        <v>59</v>
      </c>
      <c r="AR37" s="10" t="s">
        <v>59</v>
      </c>
      <c r="AS37" s="6" t="s">
        <v>59</v>
      </c>
      <c r="AT37" s="6" t="s">
        <v>59</v>
      </c>
      <c r="AU37" s="6" t="s">
        <v>895</v>
      </c>
      <c r="AV37" s="6" t="s">
        <v>896</v>
      </c>
      <c r="AW37" s="6">
        <v>0</v>
      </c>
      <c r="AX37" s="18" t="str">
        <f t="shared" si="4"/>
        <v>m</v>
      </c>
      <c r="AY37" s="3" t="str">
        <f>CONCATENATE("Wer"," ",G37," ",M37,"?")</f>
        <v>Wer tüftelt am Schließfach?</v>
      </c>
      <c r="AZ37" s="3" t="str">
        <f>CONCATENATE($AZ$1," ","tat", " ",E37,"?")</f>
        <v>Was tat Maxime?</v>
      </c>
      <c r="BA37" s="3" t="str">
        <f t="shared" si="5"/>
        <v>Wo tüftelt Maxime?</v>
      </c>
      <c r="BB37" s="3" t="str">
        <f t="shared" si="6"/>
        <v>Was hat Maxime vergessen?</v>
      </c>
      <c r="BC37" s="2" t="s">
        <v>882</v>
      </c>
      <c r="BD37" s="3" t="str">
        <f>BB37</f>
        <v>Was hat Maxime vergessen?</v>
      </c>
      <c r="BE37" s="3">
        <v>2</v>
      </c>
      <c r="BF37" s="3">
        <f t="shared" si="7"/>
        <v>0</v>
      </c>
      <c r="BG37" s="3" t="str">
        <f t="shared" si="8"/>
        <v>NA</v>
      </c>
      <c r="BH37" s="3" t="str">
        <f>IF(BG37="NA","NA",CONCATENATE(P37," ",Q37," ",T37))</f>
        <v>NA</v>
      </c>
      <c r="BI37" s="3" t="str">
        <f t="shared" si="18"/>
        <v>NA</v>
      </c>
      <c r="BJ37" s="3" t="s">
        <v>59</v>
      </c>
      <c r="BK37" s="2">
        <v>0</v>
      </c>
      <c r="BL37" s="3" t="str">
        <f t="shared" si="10"/>
        <v>NA</v>
      </c>
      <c r="BM37" s="3" t="str">
        <f t="shared" si="11"/>
        <v>NA</v>
      </c>
      <c r="BN37" s="3" t="str">
        <f>IF(AH37="NA",IF(H37="","",CONCATENATE(H$1," ",G37," ",E37,"?")),IF(H37="","",CONCATENATE(H$1," ",G37," ",AH37," ",X37,"?")))</f>
        <v>Wo tüftelt Maxime?</v>
      </c>
      <c r="BO37" s="3" t="str">
        <f>IF(AH37="NA",IF(I37="","",CONCATENATE(I$1," ",G37," ",E37,"?")),IF(I37="","",CONCATENATE(I$1," ",G37," ",AH37," ",X37,"?")))</f>
        <v/>
      </c>
      <c r="BP37" s="3" t="str">
        <f>IF(AH37="NA",IF(J37="","",CONCATENATE(J$1," ",G37," ",E37,"?")),IF(J37="","",CONCATENATE(J$1," ",G37," ",AH37," ",X37,"?")))</f>
        <v/>
      </c>
      <c r="BQ37" s="3" t="str">
        <f t="shared" si="12"/>
        <v>Wo tüftelt Maxime?</v>
      </c>
      <c r="BR37" s="3" t="str">
        <f>IF(AH37="NA",IF(R37="","",CONCATENATE(R$1," ",O37," ",E37," ",V37,"?")),IF(R37="","",CONCATENATE(R$1," ",O37," ",AH37," ",X37," ",V37,"?")))</f>
        <v>Was hat Maxime vergessen?</v>
      </c>
      <c r="BS37" s="3" t="str">
        <f>IF(AH37="NA",IF(S37="","",CONCATENATE(S$1," ",O37," ",E37," ",V37,"?")),IF(S37="","",CONCATENATE(S$1," ",O37," ",AH37," ",X37," ",V37,"?")))</f>
        <v/>
      </c>
      <c r="BT37" s="3" t="str">
        <f t="shared" si="13"/>
        <v>Was hat Maxime vergessen?</v>
      </c>
    </row>
    <row r="38" spans="1:72" s="14" customFormat="1" ht="14.25" customHeight="1" x14ac:dyDescent="0.35">
      <c r="A38" s="3" t="str">
        <f>CONCATENATE("L",B38,"_S",C38,"_I",W38,"_P",AX38)</f>
        <v>L_S37_I79_Pf</v>
      </c>
      <c r="C38" s="3">
        <v>37</v>
      </c>
      <c r="D38" s="3" t="str">
        <f>CONCATENATE(E38," ",G38," ",L38," ",N38," ",O38," ",P38," ",Q38," ",T38," ",U38)</f>
        <v>Romy joggt zum PKW. Sie hat einen wichtigen Termin vergessen.</v>
      </c>
      <c r="E38" s="3" t="str">
        <f t="shared" si="0"/>
        <v>Romy</v>
      </c>
      <c r="F38" s="3" t="str">
        <f t="shared" si="1"/>
        <v>Timo</v>
      </c>
      <c r="G38" s="3" t="s">
        <v>192</v>
      </c>
      <c r="I38" s="3" t="s">
        <v>917</v>
      </c>
      <c r="K38" s="3" t="s">
        <v>943</v>
      </c>
      <c r="L38" s="3" t="str">
        <f>CONCATENATE(H38,I38,J38," ",K38,".")</f>
        <v>zum PKW.</v>
      </c>
      <c r="M38" s="3" t="str">
        <f t="shared" si="14"/>
        <v>zum PKW</v>
      </c>
      <c r="N38" s="3" t="str">
        <f t="shared" si="2"/>
        <v>Sie</v>
      </c>
      <c r="O38" s="3" t="s">
        <v>65</v>
      </c>
      <c r="P38" s="3" t="s">
        <v>66</v>
      </c>
      <c r="Q38" s="3" t="s">
        <v>282</v>
      </c>
      <c r="R38" s="3" t="s">
        <v>283</v>
      </c>
      <c r="T38" s="3" t="str">
        <f t="shared" si="3"/>
        <v>Termin</v>
      </c>
      <c r="U38" s="3" t="str">
        <f t="shared" si="15"/>
        <v>vergessen.</v>
      </c>
      <c r="V38" s="3" t="s">
        <v>96</v>
      </c>
      <c r="W38" s="3">
        <v>79</v>
      </c>
      <c r="X38" s="3" t="s">
        <v>280</v>
      </c>
      <c r="Y38" s="3" t="s">
        <v>70</v>
      </c>
      <c r="Z38" s="3">
        <v>4.7142857139999998</v>
      </c>
      <c r="AA38" s="3">
        <v>1.600945099</v>
      </c>
      <c r="AB38" s="3">
        <v>4</v>
      </c>
      <c r="AC38" s="2" t="s">
        <v>83</v>
      </c>
      <c r="AD38" s="8" t="s">
        <v>58</v>
      </c>
      <c r="AE38" s="7" t="s">
        <v>59</v>
      </c>
      <c r="AF38" s="6">
        <v>60300000</v>
      </c>
      <c r="AG38" s="6" t="s">
        <v>59</v>
      </c>
      <c r="AH38" s="6" t="s">
        <v>59</v>
      </c>
      <c r="AI38" s="3">
        <v>29</v>
      </c>
      <c r="AJ38" s="3" t="s">
        <v>281</v>
      </c>
      <c r="AK38" s="3" t="s">
        <v>57</v>
      </c>
      <c r="AL38" s="3">
        <v>1.342857143</v>
      </c>
      <c r="AM38" s="3">
        <v>0.76477052099999998</v>
      </c>
      <c r="AN38" s="3">
        <v>1</v>
      </c>
      <c r="AO38" s="2" t="s">
        <v>57</v>
      </c>
      <c r="AP38" s="1" t="s">
        <v>60</v>
      </c>
      <c r="AQ38" s="7" t="s">
        <v>59</v>
      </c>
      <c r="AR38" s="10" t="s">
        <v>59</v>
      </c>
      <c r="AS38" s="6" t="s">
        <v>59</v>
      </c>
      <c r="AT38" s="6" t="s">
        <v>59</v>
      </c>
      <c r="AU38" s="6" t="s">
        <v>895</v>
      </c>
      <c r="AV38" s="6" t="s">
        <v>896</v>
      </c>
      <c r="AW38" s="6">
        <v>1</v>
      </c>
      <c r="AX38" s="18" t="str">
        <f t="shared" si="4"/>
        <v>f</v>
      </c>
      <c r="AY38" s="3" t="str">
        <f>CONCATENATE("Wer"," ",G38," ",M38,"?")</f>
        <v>Wer joggt zum PKW?</v>
      </c>
      <c r="AZ38" s="3" t="str">
        <f>CONCATENATE($AZ$1," ","tat", " ",E38,"?")</f>
        <v>Was tat Romy?</v>
      </c>
      <c r="BA38" s="3" t="str">
        <f t="shared" si="5"/>
        <v>Wohin joggt Romy?</v>
      </c>
      <c r="BB38" s="3" t="str">
        <f t="shared" si="6"/>
        <v>Was hat Romy vergessen?</v>
      </c>
      <c r="BC38" s="3" t="s">
        <v>880</v>
      </c>
      <c r="BD38" s="3" t="str">
        <f>AY38</f>
        <v>Wer joggt zum PKW?</v>
      </c>
      <c r="BE38" s="3">
        <v>2</v>
      </c>
      <c r="BF38" s="3">
        <f t="shared" si="7"/>
        <v>0</v>
      </c>
      <c r="BG38" s="3" t="str">
        <f t="shared" si="8"/>
        <v>NA</v>
      </c>
      <c r="BH38" s="3" t="str">
        <f>IF(BG38="NA","NA",E38)</f>
        <v>NA</v>
      </c>
      <c r="BI38" s="3" t="str">
        <f t="shared" si="18"/>
        <v>NA</v>
      </c>
      <c r="BJ38" s="3" t="s">
        <v>59</v>
      </c>
      <c r="BK38" s="2">
        <v>0</v>
      </c>
      <c r="BL38" s="3" t="str">
        <f t="shared" si="10"/>
        <v>NA</v>
      </c>
      <c r="BM38" s="3" t="str">
        <f t="shared" si="11"/>
        <v>NA</v>
      </c>
      <c r="BN38" s="3" t="str">
        <f>IF(AH38="NA",IF(H38="","",CONCATENATE(H$1," ",G38," ",E38,"?")),IF(H38="","",CONCATENATE(H$1," ",G38," ",AH38," ",X38,"?")))</f>
        <v/>
      </c>
      <c r="BO38" s="3" t="str">
        <f>IF(AH38="NA",IF(I38="","",CONCATENATE(I$1," ",G38," ",E38,"?")),IF(I38="","",CONCATENATE(I$1," ",G38," ",AH38," ",X38,"?")))</f>
        <v>Wohin joggt Romy?</v>
      </c>
      <c r="BP38" s="3" t="str">
        <f>IF(AH38="NA",IF(J38="","",CONCATENATE(J$1," ",G38," ",E38,"?")),IF(J38="","",CONCATENATE(J$1," ",G38," ",AH38," ",X38,"?")))</f>
        <v/>
      </c>
      <c r="BQ38" s="3" t="str">
        <f t="shared" si="12"/>
        <v>Wohin joggt Romy?</v>
      </c>
      <c r="BR38" s="3" t="str">
        <f>IF(AH38="NA",IF(R38="","",CONCATENATE(R$1," ",O38," ",E38," ",V38,"?")),IF(R38="","",CONCATENATE(R$1," ",O38," ",AH38," ",X38," ",V38,"?")))</f>
        <v>Was hat Romy vergessen?</v>
      </c>
      <c r="BS38" s="3" t="str">
        <f>IF(AH38="NA",IF(S38="","",CONCATENATE(S$1," ",O38," ",E38," ",V38,"?")),IF(S38="","",CONCATENATE(S$1," ",O38," ",AH38," ",X38," ",V38,"?")))</f>
        <v/>
      </c>
      <c r="BT38" s="3" t="str">
        <f t="shared" si="13"/>
        <v>Was hat Romy vergessen?</v>
      </c>
    </row>
    <row r="39" spans="1:72" s="14" customFormat="1" ht="14.25" customHeight="1" x14ac:dyDescent="0.35">
      <c r="A39" s="3" t="str">
        <f>CONCATENATE("L",B39,"_S",C39,"_I",W39,"_P",AX39)</f>
        <v>L_S38_I80_Pf</v>
      </c>
      <c r="C39" s="3">
        <v>38</v>
      </c>
      <c r="D39" s="3" t="str">
        <f>CONCATENATE(E39," ",G39," ",L39," ",N39," ",O39," ",P39," ",Q39," ",T39," ",U39)</f>
        <v>Kim schwimmt zum Boot. Sie möchte die einsame Insel verlassen.</v>
      </c>
      <c r="E39" s="3" t="str">
        <f t="shared" si="0"/>
        <v>Kim</v>
      </c>
      <c r="F39" s="3" t="str">
        <f t="shared" si="1"/>
        <v>Karl</v>
      </c>
      <c r="G39" s="3" t="s">
        <v>213</v>
      </c>
      <c r="H39" s="3" t="s">
        <v>917</v>
      </c>
      <c r="K39" s="3" t="s">
        <v>286</v>
      </c>
      <c r="L39" s="3" t="str">
        <f>CONCATENATE(H39,I39,J39," ",K39,".")</f>
        <v>zum Boot.</v>
      </c>
      <c r="M39" s="3" t="str">
        <f t="shared" si="14"/>
        <v>zum Boot</v>
      </c>
      <c r="N39" s="3" t="str">
        <f t="shared" si="2"/>
        <v>Sie</v>
      </c>
      <c r="O39" s="3" t="s">
        <v>52</v>
      </c>
      <c r="P39" s="3" t="s">
        <v>53</v>
      </c>
      <c r="Q39" s="3" t="s">
        <v>287</v>
      </c>
      <c r="R39" s="3" t="s">
        <v>288</v>
      </c>
      <c r="T39" s="3" t="str">
        <f t="shared" si="3"/>
        <v>Insel</v>
      </c>
      <c r="U39" s="3" t="str">
        <f t="shared" si="15"/>
        <v>verlassen.</v>
      </c>
      <c r="V39" s="3" t="s">
        <v>289</v>
      </c>
      <c r="W39" s="3">
        <v>80</v>
      </c>
      <c r="X39" s="3" t="s">
        <v>284</v>
      </c>
      <c r="Y39" s="3" t="s">
        <v>83</v>
      </c>
      <c r="Z39" s="3">
        <v>4.7428571430000002</v>
      </c>
      <c r="AA39" s="3">
        <v>1.038745203</v>
      </c>
      <c r="AB39" s="3">
        <v>4</v>
      </c>
      <c r="AC39" s="2" t="s">
        <v>83</v>
      </c>
      <c r="AD39" s="8" t="s">
        <v>58</v>
      </c>
      <c r="AE39" s="7" t="s">
        <v>59</v>
      </c>
      <c r="AF39" s="6">
        <v>5070000000</v>
      </c>
      <c r="AG39" s="6" t="s">
        <v>59</v>
      </c>
      <c r="AH39" s="6" t="s">
        <v>59</v>
      </c>
      <c r="AI39" s="3">
        <v>30</v>
      </c>
      <c r="AJ39" s="3" t="s">
        <v>285</v>
      </c>
      <c r="AK39" s="3" t="s">
        <v>57</v>
      </c>
      <c r="AL39" s="3">
        <v>1.342857143</v>
      </c>
      <c r="AM39" s="3">
        <v>1.1099246700000001</v>
      </c>
      <c r="AN39" s="3">
        <v>1</v>
      </c>
      <c r="AO39" s="2" t="s">
        <v>57</v>
      </c>
      <c r="AP39" s="1" t="s">
        <v>60</v>
      </c>
      <c r="AQ39" s="7" t="s">
        <v>59</v>
      </c>
      <c r="AR39" s="10" t="s">
        <v>59</v>
      </c>
      <c r="AS39" s="6" t="s">
        <v>59</v>
      </c>
      <c r="AT39" s="6" t="s">
        <v>59</v>
      </c>
      <c r="AU39" s="6" t="s">
        <v>895</v>
      </c>
      <c r="AV39" s="6" t="s">
        <v>896</v>
      </c>
      <c r="AW39" s="6">
        <v>1</v>
      </c>
      <c r="AX39" s="18" t="str">
        <f t="shared" si="4"/>
        <v>f</v>
      </c>
      <c r="AY39" s="3" t="str">
        <f>CONCATENATE("Wer"," ",G39," ",M39,"?")</f>
        <v>Wer schwimmt zum Boot?</v>
      </c>
      <c r="AZ39" s="3" t="str">
        <f>CONCATENATE($AZ$1," ","tat", " ",E39,"?")</f>
        <v>Was tat Kim?</v>
      </c>
      <c r="BA39" s="3" t="str">
        <f t="shared" si="5"/>
        <v>Wo schwimmt Kim?</v>
      </c>
      <c r="BB39" s="3" t="str">
        <f t="shared" si="6"/>
        <v>Was möchte Kim verlassen?</v>
      </c>
      <c r="BC39" s="3" t="s">
        <v>15</v>
      </c>
      <c r="BD39" s="3" t="str">
        <f>AZ39</f>
        <v>Was tat Kim?</v>
      </c>
      <c r="BE39" s="3">
        <v>4</v>
      </c>
      <c r="BF39" s="3">
        <f t="shared" si="7"/>
        <v>0</v>
      </c>
      <c r="BG39" s="3" t="str">
        <f t="shared" si="8"/>
        <v>NA</v>
      </c>
      <c r="BH39" s="3" t="str">
        <f>IF(BG39="NA","NA",G39)</f>
        <v>NA</v>
      </c>
      <c r="BI39" s="3" t="str">
        <f t="shared" si="18"/>
        <v>NA</v>
      </c>
      <c r="BJ39" s="3" t="s">
        <v>59</v>
      </c>
      <c r="BK39" s="2">
        <v>0</v>
      </c>
      <c r="BL39" s="3" t="str">
        <f t="shared" si="10"/>
        <v>NA</v>
      </c>
      <c r="BM39" s="3" t="str">
        <f t="shared" si="11"/>
        <v>NA</v>
      </c>
      <c r="BN39" s="3" t="str">
        <f>IF(AH39="NA",IF(H39="","",CONCATENATE(H$1," ",G39," ",E39,"?")),IF(H39="","",CONCATENATE(H$1," ",G39," ",AH39," ",X39,"?")))</f>
        <v>Wo schwimmt Kim?</v>
      </c>
      <c r="BO39" s="3" t="str">
        <f>IF(AH39="NA",IF(I39="","",CONCATENATE(I$1," ",G39," ",E39,"?")),IF(I39="","",CONCATENATE(I$1," ",G39," ",AH39," ",X39,"?")))</f>
        <v/>
      </c>
      <c r="BP39" s="3" t="str">
        <f>IF(AH39="NA",IF(J39="","",CONCATENATE(J$1," ",G39," ",E39,"?")),IF(J39="","",CONCATENATE(J$1," ",G39," ",AH39," ",X39,"?")))</f>
        <v/>
      </c>
      <c r="BQ39" s="3" t="str">
        <f t="shared" si="12"/>
        <v>Wo schwimmt Kim?</v>
      </c>
      <c r="BR39" s="3" t="str">
        <f>IF(AH39="NA",IF(R39="","",CONCATENATE(R$1," ",O39," ",E39," ",V39,"?")),IF(R39="","",CONCATENATE(R$1," ",O39," ",AH39," ",X39," ",V39,"?")))</f>
        <v>Was möchte Kim verlassen?</v>
      </c>
      <c r="BS39" s="3" t="str">
        <f>IF(AH39="NA",IF(S39="","",CONCATENATE(S$1," ",O39," ",E39," ",V39,"?")),IF(S39="","",CONCATENATE(S$1," ",O39," ",AH39," ",X39," ",V39,"?")))</f>
        <v/>
      </c>
      <c r="BT39" s="3" t="str">
        <f t="shared" si="13"/>
        <v>Was möchte Kim verlassen?</v>
      </c>
    </row>
    <row r="40" spans="1:72" s="14" customFormat="1" ht="14.25" customHeight="1" x14ac:dyDescent="0.35">
      <c r="A40" s="3" t="str">
        <f>CONCATENATE("L",B40,"_S",C40,"_I",W40,"_P",AX40)</f>
        <v>L_S39_I81_Pf</v>
      </c>
      <c r="C40" s="3">
        <v>39</v>
      </c>
      <c r="D40" s="3" t="str">
        <f>CONCATENATE(E40," ",G40," ",L40," ",N40," ",O40," ",P40," ",Q40," ",T40," ",U40)</f>
        <v>Sidney stolpert aus der Kneipe. Sie hat das neue Craftbier genossen.</v>
      </c>
      <c r="E40" s="3" t="str">
        <f t="shared" si="0"/>
        <v>Sidney</v>
      </c>
      <c r="F40" s="3" t="str">
        <f t="shared" si="1"/>
        <v>Adrian</v>
      </c>
      <c r="G40" s="3" t="s">
        <v>292</v>
      </c>
      <c r="J40" s="3" t="s">
        <v>910</v>
      </c>
      <c r="K40" s="2" t="s">
        <v>944</v>
      </c>
      <c r="L40" s="3" t="str">
        <f>CONCATENATE(H40,I40,J40," ",K40,".")</f>
        <v>aus der Kneipe.</v>
      </c>
      <c r="M40" s="3" t="str">
        <f t="shared" si="14"/>
        <v>aus der Kneipe</v>
      </c>
      <c r="N40" s="3" t="str">
        <f t="shared" si="2"/>
        <v>Sie</v>
      </c>
      <c r="O40" s="3" t="s">
        <v>65</v>
      </c>
      <c r="P40" s="3" t="s">
        <v>122</v>
      </c>
      <c r="Q40" s="3" t="s">
        <v>293</v>
      </c>
      <c r="R40" s="3" t="s">
        <v>294</v>
      </c>
      <c r="T40" s="3" t="str">
        <f t="shared" si="3"/>
        <v>Craftbier</v>
      </c>
      <c r="U40" s="3" t="str">
        <f t="shared" si="15"/>
        <v>genossen.</v>
      </c>
      <c r="V40" s="3" t="s">
        <v>184</v>
      </c>
      <c r="W40" s="3">
        <v>81</v>
      </c>
      <c r="X40" s="3" t="s">
        <v>290</v>
      </c>
      <c r="Y40" s="3" t="s">
        <v>83</v>
      </c>
      <c r="Z40" s="3">
        <v>4.7428571430000002</v>
      </c>
      <c r="AA40" s="3">
        <v>1.421326165</v>
      </c>
      <c r="AB40" s="3">
        <v>4</v>
      </c>
      <c r="AC40" s="2" t="s">
        <v>83</v>
      </c>
      <c r="AD40" s="8" t="s">
        <v>58</v>
      </c>
      <c r="AE40" s="7" t="s">
        <v>59</v>
      </c>
      <c r="AF40" s="6">
        <v>1940000000</v>
      </c>
      <c r="AG40" s="6" t="s">
        <v>59</v>
      </c>
      <c r="AH40" s="6" t="s">
        <v>59</v>
      </c>
      <c r="AI40" s="3">
        <v>31</v>
      </c>
      <c r="AJ40" s="3" t="s">
        <v>291</v>
      </c>
      <c r="AK40" s="3" t="s">
        <v>57</v>
      </c>
      <c r="AL40" s="3">
        <v>1.371428571</v>
      </c>
      <c r="AM40" s="3">
        <v>0.73106345900000003</v>
      </c>
      <c r="AN40" s="3">
        <v>1</v>
      </c>
      <c r="AO40" s="2" t="s">
        <v>57</v>
      </c>
      <c r="AP40" s="1" t="s">
        <v>60</v>
      </c>
      <c r="AQ40" s="7" t="s">
        <v>59</v>
      </c>
      <c r="AR40" s="10" t="s">
        <v>59</v>
      </c>
      <c r="AS40" s="6" t="s">
        <v>59</v>
      </c>
      <c r="AT40" s="6" t="s">
        <v>59</v>
      </c>
      <c r="AU40" s="6" t="s">
        <v>895</v>
      </c>
      <c r="AV40" s="6" t="s">
        <v>896</v>
      </c>
      <c r="AW40" s="6">
        <v>1</v>
      </c>
      <c r="AX40" s="18" t="str">
        <f t="shared" si="4"/>
        <v>f</v>
      </c>
      <c r="AY40" s="3" t="str">
        <f>CONCATENATE("Wer"," ",G40," ",M40,"?")</f>
        <v>Wer stolpert aus der Kneipe?</v>
      </c>
      <c r="AZ40" s="3" t="str">
        <f>CONCATENATE($AZ$1," ","tat", " ",E40,"?")</f>
        <v>Was tat Sidney?</v>
      </c>
      <c r="BA40" s="3" t="str">
        <f t="shared" si="5"/>
        <v>Woher stolpert Sidney?</v>
      </c>
      <c r="BB40" s="3" t="str">
        <f t="shared" si="6"/>
        <v>Was hat Sidney genossen?</v>
      </c>
      <c r="BC40" s="3" t="s">
        <v>881</v>
      </c>
      <c r="BD40" s="3" t="str">
        <f>BA40</f>
        <v>Woher stolpert Sidney?</v>
      </c>
      <c r="BE40" s="3">
        <v>1</v>
      </c>
      <c r="BF40" s="3">
        <f t="shared" si="7"/>
        <v>1</v>
      </c>
      <c r="BG40" s="3" t="str">
        <f t="shared" si="8"/>
        <v>Woher stolpert Sidney?</v>
      </c>
      <c r="BH40" s="3" t="str">
        <f>IF(BG40="NA","NA",M40)</f>
        <v>aus der Kneipe</v>
      </c>
      <c r="BI40" s="3" t="str">
        <f t="shared" si="18"/>
        <v>aus der Kneipe</v>
      </c>
      <c r="BJ40" s="3" t="s">
        <v>295</v>
      </c>
      <c r="BK40" s="2">
        <v>1</v>
      </c>
      <c r="BL40" s="3" t="str">
        <f t="shared" si="10"/>
        <v>aus der Kneipe</v>
      </c>
      <c r="BM40" s="3" t="str">
        <f t="shared" si="11"/>
        <v>aus der Bar</v>
      </c>
      <c r="BN40" s="3" t="str">
        <f>IF(AH40="NA",IF(H40="","",CONCATENATE(H$1," ",G40," ",E40,"?")),IF(H40="","",CONCATENATE(H$1," ",G40," ",AH40," ",X40,"?")))</f>
        <v/>
      </c>
      <c r="BO40" s="3" t="str">
        <f>IF(AH40="NA",IF(I40="","",CONCATENATE(I$1," ",G40," ",E40,"?")),IF(I40="","",CONCATENATE(I$1," ",G40," ",AH40," ",X40,"?")))</f>
        <v/>
      </c>
      <c r="BP40" s="3" t="str">
        <f>IF(AH40="NA",IF(J40="","",CONCATENATE(J$1," ",G40," ",E40,"?")),IF(J40="","",CONCATENATE(J$1," ",G40," ",AH40," ",X40,"?")))</f>
        <v>Woher stolpert Sidney?</v>
      </c>
      <c r="BQ40" s="3" t="str">
        <f t="shared" si="12"/>
        <v>Woher stolpert Sidney?</v>
      </c>
      <c r="BR40" s="3" t="str">
        <f>IF(AH40="NA",IF(R40="","",CONCATENATE(R$1," ",O40," ",E40," ",V40,"?")),IF(R40="","",CONCATENATE(R$1," ",O40," ",AH40," ",X40," ",V40,"?")))</f>
        <v>Was hat Sidney genossen?</v>
      </c>
      <c r="BS40" s="3" t="str">
        <f>IF(AH40="NA",IF(S40="","",CONCATENATE(S$1," ",O40," ",E40," ",V40,"?")),IF(S40="","",CONCATENATE(S$1," ",O40," ",AH40," ",X40," ",V40,"?")))</f>
        <v/>
      </c>
      <c r="BT40" s="3" t="str">
        <f t="shared" si="13"/>
        <v>Was hat Sidney genossen?</v>
      </c>
    </row>
    <row r="41" spans="1:72" s="14" customFormat="1" ht="14.25" customHeight="1" x14ac:dyDescent="0.35">
      <c r="A41" s="3" t="str">
        <f>CONCATENATE("L",B41,"_S",C41,"_I",W41,"_P",AX41)</f>
        <v>L_S40_I82_Pm</v>
      </c>
      <c r="C41" s="3">
        <v>40</v>
      </c>
      <c r="D41" s="3" t="str">
        <f>CONCATENATE(E41," ",G41," ",L41," ",N41," ",O41," ",P41," ",Q41," ",T41," ",U41)</f>
        <v>Elia klettert in der Kletterhalle. Er möchte einen sexy Sommerbody bekommen.</v>
      </c>
      <c r="E41" s="3" t="str">
        <f t="shared" si="0"/>
        <v>Elia</v>
      </c>
      <c r="F41" s="3" t="str">
        <f t="shared" si="1"/>
        <v>Benno</v>
      </c>
      <c r="G41" s="3" t="s">
        <v>298</v>
      </c>
      <c r="H41" s="3" t="s">
        <v>64</v>
      </c>
      <c r="K41" s="3" t="s">
        <v>945</v>
      </c>
      <c r="L41" s="3" t="str">
        <f>CONCATENATE(H41,I41,J41," ",K41,".")</f>
        <v>in der Kletterhalle.</v>
      </c>
      <c r="M41" s="3" t="str">
        <f t="shared" si="14"/>
        <v>in der Kletterhalle</v>
      </c>
      <c r="N41" s="3" t="str">
        <f t="shared" si="2"/>
        <v>Er</v>
      </c>
      <c r="O41" s="3" t="s">
        <v>52</v>
      </c>
      <c r="P41" s="3" t="s">
        <v>66</v>
      </c>
      <c r="Q41" s="3" t="s">
        <v>299</v>
      </c>
      <c r="R41" s="3" t="s">
        <v>300</v>
      </c>
      <c r="T41" s="3" t="str">
        <f t="shared" si="3"/>
        <v>Sommerbody</v>
      </c>
      <c r="U41" s="3" t="str">
        <f t="shared" si="15"/>
        <v>bekommen.</v>
      </c>
      <c r="V41" s="3" t="s">
        <v>118</v>
      </c>
      <c r="W41" s="3">
        <v>82</v>
      </c>
      <c r="X41" s="3" t="s">
        <v>296</v>
      </c>
      <c r="Y41" s="3" t="s">
        <v>83</v>
      </c>
      <c r="Z41" s="3">
        <v>4.7428571430000002</v>
      </c>
      <c r="AA41" s="3">
        <v>1.66879416</v>
      </c>
      <c r="AB41" s="3">
        <v>4</v>
      </c>
      <c r="AC41" s="2" t="s">
        <v>83</v>
      </c>
      <c r="AD41" s="8" t="s">
        <v>58</v>
      </c>
      <c r="AE41" s="6">
        <v>51</v>
      </c>
      <c r="AF41" s="6">
        <v>118000000</v>
      </c>
      <c r="AG41" s="6" t="s">
        <v>59</v>
      </c>
      <c r="AH41" s="6" t="s">
        <v>59</v>
      </c>
      <c r="AI41" s="3">
        <v>32</v>
      </c>
      <c r="AJ41" s="3" t="s">
        <v>297</v>
      </c>
      <c r="AK41" s="3" t="s">
        <v>57</v>
      </c>
      <c r="AL41" s="3">
        <v>1.4</v>
      </c>
      <c r="AM41" s="3">
        <v>0.69451633599999996</v>
      </c>
      <c r="AN41" s="3">
        <v>1</v>
      </c>
      <c r="AO41" s="2" t="s">
        <v>57</v>
      </c>
      <c r="AP41" s="1" t="s">
        <v>60</v>
      </c>
      <c r="AQ41" s="7" t="s">
        <v>59</v>
      </c>
      <c r="AR41" s="10" t="s">
        <v>59</v>
      </c>
      <c r="AS41" s="6" t="s">
        <v>59</v>
      </c>
      <c r="AT41" s="6" t="s">
        <v>59</v>
      </c>
      <c r="AU41" s="6" t="s">
        <v>895</v>
      </c>
      <c r="AV41" s="6" t="s">
        <v>896</v>
      </c>
      <c r="AW41" s="6">
        <v>0</v>
      </c>
      <c r="AX41" s="18" t="str">
        <f t="shared" si="4"/>
        <v>m</v>
      </c>
      <c r="AY41" s="3" t="str">
        <f>CONCATENATE("Wer"," ",G41," ",M41,"?")</f>
        <v>Wer klettert in der Kletterhalle?</v>
      </c>
      <c r="AZ41" s="3" t="str">
        <f>CONCATENATE($AZ$1," ","tat", " ",E41,"?")</f>
        <v>Was tat Elia?</v>
      </c>
      <c r="BA41" s="3" t="str">
        <f t="shared" si="5"/>
        <v>Wo klettert Elia?</v>
      </c>
      <c r="BB41" s="3" t="str">
        <f t="shared" si="6"/>
        <v>Was möchte Elia bekommen?</v>
      </c>
      <c r="BC41" s="2" t="s">
        <v>882</v>
      </c>
      <c r="BD41" s="3" t="str">
        <f>BB41</f>
        <v>Was möchte Elia bekommen?</v>
      </c>
      <c r="BE41" s="3">
        <v>1</v>
      </c>
      <c r="BF41" s="3">
        <f t="shared" si="7"/>
        <v>1</v>
      </c>
      <c r="BG41" s="3" t="str">
        <f t="shared" si="8"/>
        <v>Was möchte Elia bekommen?</v>
      </c>
      <c r="BH41" s="3" t="str">
        <f>IF(BG41="NA","NA",CONCATENATE(P41," ",Q41," ",T41))</f>
        <v>einen sexy Sommerbody</v>
      </c>
      <c r="BI41" s="3" t="str">
        <f t="shared" si="18"/>
        <v>einen sexy Sommerbody</v>
      </c>
      <c r="BJ41" s="3" t="s">
        <v>301</v>
      </c>
      <c r="BK41" s="2">
        <v>1</v>
      </c>
      <c r="BL41" s="3" t="str">
        <f t="shared" si="10"/>
        <v>einen sexy Sommerbody</v>
      </c>
      <c r="BM41" s="3" t="str">
        <f t="shared" si="11"/>
        <v>den sexy Sommerbody</v>
      </c>
      <c r="BN41" s="3" t="str">
        <f>IF(AH41="NA",IF(H41="","",CONCATENATE(H$1," ",G41," ",E41,"?")),IF(H41="","",CONCATENATE(H$1," ",G41," ",AH41," ",X41,"?")))</f>
        <v>Wo klettert Elia?</v>
      </c>
      <c r="BO41" s="3" t="str">
        <f>IF(AH41="NA",IF(I41="","",CONCATENATE(I$1," ",G41," ",E41,"?")),IF(I41="","",CONCATENATE(I$1," ",G41," ",AH41," ",X41,"?")))</f>
        <v/>
      </c>
      <c r="BP41" s="3" t="str">
        <f>IF(AH41="NA",IF(J41="","",CONCATENATE(J$1," ",G41," ",E41,"?")),IF(J41="","",CONCATENATE(J$1," ",G41," ",AH41," ",X41,"?")))</f>
        <v/>
      </c>
      <c r="BQ41" s="3" t="str">
        <f t="shared" si="12"/>
        <v>Wo klettert Elia?</v>
      </c>
      <c r="BR41" s="3" t="str">
        <f>IF(AH41="NA",IF(R41="","",CONCATENATE(R$1," ",O41," ",E41," ",V41,"?")),IF(R41="","",CONCATENATE(R$1," ",O41," ",AH41," ",X41," ",V41,"?")))</f>
        <v>Was möchte Elia bekommen?</v>
      </c>
      <c r="BS41" s="3" t="str">
        <f>IF(AH41="NA",IF(S41="","",CONCATENATE(S$1," ",O41," ",E41," ",V41,"?")),IF(S41="","",CONCATENATE(S$1," ",O41," ",AH41," ",X41," ",V41,"?")))</f>
        <v/>
      </c>
      <c r="BT41" s="3" t="str">
        <f t="shared" si="13"/>
        <v>Was möchte Elia bekommen?</v>
      </c>
    </row>
    <row r="42" spans="1:72" s="14" customFormat="1" ht="14.25" customHeight="1" x14ac:dyDescent="0.35">
      <c r="A42" s="3" t="str">
        <f>CONCATENATE("L",B42,"_S",C42,"_I",W42,"_P",AX42)</f>
        <v>L_S41_I124_Pm</v>
      </c>
      <c r="C42" s="3">
        <v>41</v>
      </c>
      <c r="D42" s="3" t="str">
        <f>CONCATENATE(E42," ",G42," ",L42," ",N42," ",O42," ",P42," ",Q42," ",T42," ",U42)</f>
        <v>Antonia rennt zum Briefkasten. Er hat den hübschen Postboten gesehen.</v>
      </c>
      <c r="E42" s="3" t="str">
        <f t="shared" si="0"/>
        <v>Antonia</v>
      </c>
      <c r="F42" s="3" t="str">
        <f t="shared" si="1"/>
        <v>Linus</v>
      </c>
      <c r="G42" s="3" t="s">
        <v>304</v>
      </c>
      <c r="H42" s="3" t="s">
        <v>917</v>
      </c>
      <c r="K42" s="3" t="s">
        <v>946</v>
      </c>
      <c r="L42" s="3" t="str">
        <f>CONCATENATE(H42,I42,J42," ",K42,".")</f>
        <v>zum Briefkasten.</v>
      </c>
      <c r="M42" s="3" t="str">
        <f t="shared" si="14"/>
        <v>zum Briefkasten</v>
      </c>
      <c r="N42" s="3" t="str">
        <f t="shared" si="2"/>
        <v>Er</v>
      </c>
      <c r="O42" s="3" t="s">
        <v>65</v>
      </c>
      <c r="P42" s="3" t="s">
        <v>115</v>
      </c>
      <c r="Q42" s="3" t="s">
        <v>305</v>
      </c>
      <c r="S42" s="3" t="s">
        <v>306</v>
      </c>
      <c r="T42" s="3" t="str">
        <f t="shared" si="3"/>
        <v>Postboten</v>
      </c>
      <c r="U42" s="3" t="str">
        <f t="shared" si="15"/>
        <v>gesehen.</v>
      </c>
      <c r="V42" s="3" t="s">
        <v>146</v>
      </c>
      <c r="W42" s="3">
        <v>124</v>
      </c>
      <c r="X42" s="3" t="s">
        <v>302</v>
      </c>
      <c r="Y42" s="3" t="s">
        <v>70</v>
      </c>
      <c r="Z42" s="3">
        <v>6.8285714290000001</v>
      </c>
      <c r="AA42" s="3">
        <v>0.38238526</v>
      </c>
      <c r="AB42" s="3">
        <v>7</v>
      </c>
      <c r="AC42" s="2" t="s">
        <v>70</v>
      </c>
      <c r="AD42" s="8" t="s">
        <v>58</v>
      </c>
      <c r="AE42" s="6">
        <v>58</v>
      </c>
      <c r="AF42" s="6">
        <v>1310000000</v>
      </c>
      <c r="AG42" s="6" t="s">
        <v>59</v>
      </c>
      <c r="AH42" s="6" t="s">
        <v>59</v>
      </c>
      <c r="AI42" s="3">
        <v>43</v>
      </c>
      <c r="AJ42" s="3" t="s">
        <v>303</v>
      </c>
      <c r="AK42" s="3" t="s">
        <v>57</v>
      </c>
      <c r="AL42" s="3">
        <v>1.571428571</v>
      </c>
      <c r="AM42" s="3">
        <v>0.88403201600000003</v>
      </c>
      <c r="AN42" s="3">
        <v>1</v>
      </c>
      <c r="AO42" s="2" t="s">
        <v>57</v>
      </c>
      <c r="AP42" s="1" t="s">
        <v>60</v>
      </c>
      <c r="AQ42" s="7" t="s">
        <v>59</v>
      </c>
      <c r="AR42" s="10" t="s">
        <v>59</v>
      </c>
      <c r="AS42" s="6" t="s">
        <v>59</v>
      </c>
      <c r="AT42" s="6" t="s">
        <v>59</v>
      </c>
      <c r="AU42" s="6" t="s">
        <v>895</v>
      </c>
      <c r="AV42" s="6" t="s">
        <v>896</v>
      </c>
      <c r="AW42" s="6">
        <v>0</v>
      </c>
      <c r="AX42" s="18" t="str">
        <f t="shared" si="4"/>
        <v>m</v>
      </c>
      <c r="AY42" s="3" t="str">
        <f>CONCATENATE("Wer"," ",G42," ",M42,"?")</f>
        <v>Wer rennt zum Briefkasten?</v>
      </c>
      <c r="AZ42" s="3" t="str">
        <f>CONCATENATE($AZ$1," ","tat", " ",E42,"?")</f>
        <v>Was tat Antonia?</v>
      </c>
      <c r="BA42" s="3" t="str">
        <f t="shared" si="5"/>
        <v>Wo rennt Antonia?</v>
      </c>
      <c r="BB42" s="3" t="str">
        <f t="shared" si="6"/>
        <v>Wen hat Antonia gesehen?</v>
      </c>
      <c r="BC42" s="3" t="s">
        <v>880</v>
      </c>
      <c r="BD42" s="3" t="str">
        <f>AY42</f>
        <v>Wer rennt zum Briefkasten?</v>
      </c>
      <c r="BE42" s="3">
        <v>3</v>
      </c>
      <c r="BF42" s="3">
        <f t="shared" si="7"/>
        <v>0</v>
      </c>
      <c r="BG42" s="3" t="str">
        <f t="shared" si="8"/>
        <v>NA</v>
      </c>
      <c r="BH42" s="3" t="str">
        <f>IF(BG42="NA","NA",E42)</f>
        <v>NA</v>
      </c>
      <c r="BI42" s="3" t="str">
        <f t="shared" si="18"/>
        <v>NA</v>
      </c>
      <c r="BJ42" s="3" t="s">
        <v>59</v>
      </c>
      <c r="BK42" s="2">
        <v>0</v>
      </c>
      <c r="BL42" s="3" t="str">
        <f t="shared" si="10"/>
        <v>NA</v>
      </c>
      <c r="BM42" s="3" t="str">
        <f t="shared" si="11"/>
        <v>NA</v>
      </c>
      <c r="BN42" s="3" t="str">
        <f>IF(AH42="NA",IF(H42="","",CONCATENATE(H$1," ",G42," ",E42,"?")),IF(H42="","",CONCATENATE(H$1," ",G42," ",AH42," ",X42,"?")))</f>
        <v>Wo rennt Antonia?</v>
      </c>
      <c r="BO42" s="3" t="str">
        <f>IF(AH42="NA",IF(I42="","",CONCATENATE(I$1," ",G42," ",E42,"?")),IF(I42="","",CONCATENATE(I$1," ",G42," ",AH42," ",X42,"?")))</f>
        <v/>
      </c>
      <c r="BP42" s="3" t="str">
        <f>IF(AH42="NA",IF(J42="","",CONCATENATE(J$1," ",G42," ",E42,"?")),IF(J42="","",CONCATENATE(J$1," ",G42," ",AH42," ",X42,"?")))</f>
        <v/>
      </c>
      <c r="BQ42" s="3" t="str">
        <f t="shared" si="12"/>
        <v>Wo rennt Antonia?</v>
      </c>
      <c r="BR42" s="3" t="str">
        <f>IF(AH42="NA",IF(R42="","",CONCATENATE(R$1," ",O42," ",E42," ",V42,"?")),IF(R42="","",CONCATENATE(R$1," ",O42," ",AH42," ",X42," ",V42,"?")))</f>
        <v/>
      </c>
      <c r="BS42" s="3" t="str">
        <f>IF(AH42="NA",IF(S42="","",CONCATENATE(S$1," ",O42," ",E42," ",V42,"?")),IF(S42="","",CONCATENATE(S$1," ",O42," ",AH42," ",X42," ",V42,"?")))</f>
        <v>Wen hat Antonia gesehen?</v>
      </c>
      <c r="BT42" s="3" t="str">
        <f t="shared" si="13"/>
        <v>Wen hat Antonia gesehen?</v>
      </c>
    </row>
    <row r="43" spans="1:72" s="14" customFormat="1" ht="14.25" customHeight="1" x14ac:dyDescent="0.35">
      <c r="A43" s="3" t="str">
        <f>CONCATENATE("L",B43,"_S",C43,"_I",W43,"_P",AX43)</f>
        <v>L_S42_I125_Pf</v>
      </c>
      <c r="C43" s="3">
        <v>42</v>
      </c>
      <c r="D43" s="3" t="str">
        <f>CONCATENATE(E43," ",G43," ",L43," ",N43," ",O43," ",P43," ",Q43," ",T43," ",U43)</f>
        <v>Marie springt in den Pool. Sie hat ein ertrinkendes Kind gesichtet.</v>
      </c>
      <c r="E43" s="3" t="str">
        <f t="shared" si="0"/>
        <v>Marie</v>
      </c>
      <c r="F43" s="3" t="str">
        <f t="shared" si="1"/>
        <v>Emil</v>
      </c>
      <c r="G43" s="3" t="s">
        <v>238</v>
      </c>
      <c r="I43" s="3" t="s">
        <v>947</v>
      </c>
      <c r="K43" s="3" t="s">
        <v>948</v>
      </c>
      <c r="L43" s="3" t="str">
        <f>CONCATENATE(H43,I43,J43," ",K43,".")</f>
        <v>in den Pool.</v>
      </c>
      <c r="M43" s="3" t="str">
        <f t="shared" si="14"/>
        <v>in den Pool</v>
      </c>
      <c r="N43" s="3" t="str">
        <f t="shared" si="2"/>
        <v>Sie</v>
      </c>
      <c r="O43" s="3" t="s">
        <v>65</v>
      </c>
      <c r="P43" s="3" t="s">
        <v>107</v>
      </c>
      <c r="Q43" s="3" t="s">
        <v>309</v>
      </c>
      <c r="S43" s="3" t="s">
        <v>310</v>
      </c>
      <c r="T43" s="3" t="str">
        <f t="shared" si="3"/>
        <v>Kind</v>
      </c>
      <c r="U43" s="3" t="str">
        <f t="shared" si="15"/>
        <v>gesichtet.</v>
      </c>
      <c r="V43" s="3" t="s">
        <v>311</v>
      </c>
      <c r="W43" s="3">
        <v>125</v>
      </c>
      <c r="X43" s="3" t="s">
        <v>307</v>
      </c>
      <c r="Y43" s="3" t="s">
        <v>70</v>
      </c>
      <c r="Z43" s="3">
        <v>6.8285714290000001</v>
      </c>
      <c r="AA43" s="3">
        <v>0.38238526</v>
      </c>
      <c r="AB43" s="3">
        <v>7</v>
      </c>
      <c r="AC43" s="2" t="s">
        <v>70</v>
      </c>
      <c r="AD43" s="8" t="s">
        <v>58</v>
      </c>
      <c r="AE43" s="7" t="s">
        <v>59</v>
      </c>
      <c r="AF43" s="6">
        <v>4810000000</v>
      </c>
      <c r="AG43" s="6" t="s">
        <v>59</v>
      </c>
      <c r="AH43" s="6" t="s">
        <v>59</v>
      </c>
      <c r="AI43" s="3">
        <v>44</v>
      </c>
      <c r="AJ43" s="3" t="s">
        <v>308</v>
      </c>
      <c r="AK43" s="3" t="s">
        <v>57</v>
      </c>
      <c r="AL43" s="3">
        <v>1.628571429</v>
      </c>
      <c r="AM43" s="3">
        <v>1.2387307139999999</v>
      </c>
      <c r="AN43" s="3">
        <v>1</v>
      </c>
      <c r="AO43" s="2" t="s">
        <v>57</v>
      </c>
      <c r="AP43" s="1" t="s">
        <v>60</v>
      </c>
      <c r="AQ43" s="7" t="s">
        <v>59</v>
      </c>
      <c r="AR43" s="10" t="s">
        <v>59</v>
      </c>
      <c r="AS43" s="6" t="s">
        <v>59</v>
      </c>
      <c r="AT43" s="6" t="s">
        <v>59</v>
      </c>
      <c r="AU43" s="6" t="s">
        <v>895</v>
      </c>
      <c r="AV43" s="6" t="s">
        <v>896</v>
      </c>
      <c r="AW43" s="6">
        <v>1</v>
      </c>
      <c r="AX43" s="18" t="str">
        <f t="shared" si="4"/>
        <v>f</v>
      </c>
      <c r="AY43" s="3" t="str">
        <f>CONCATENATE("Wer"," ",G43," ",M43,"?")</f>
        <v>Wer springt in den Pool?</v>
      </c>
      <c r="AZ43" s="3" t="str">
        <f>CONCATENATE($AZ$1," ","tat", " ",E43,"?")</f>
        <v>Was tat Marie?</v>
      </c>
      <c r="BA43" s="3" t="str">
        <f t="shared" si="5"/>
        <v>Wohin springt Marie?</v>
      </c>
      <c r="BB43" s="3" t="str">
        <f t="shared" si="6"/>
        <v>Wen hat Marie gesichtet?</v>
      </c>
      <c r="BC43" s="3" t="s">
        <v>15</v>
      </c>
      <c r="BD43" s="3" t="str">
        <f>AZ43</f>
        <v>Was tat Marie?</v>
      </c>
      <c r="BE43" s="3">
        <v>3</v>
      </c>
      <c r="BF43" s="3">
        <f t="shared" si="7"/>
        <v>0</v>
      </c>
      <c r="BG43" s="3" t="str">
        <f t="shared" si="8"/>
        <v>NA</v>
      </c>
      <c r="BH43" s="3" t="str">
        <f>IF(BG43="NA","NA",G43)</f>
        <v>NA</v>
      </c>
      <c r="BI43" s="3" t="str">
        <f t="shared" si="18"/>
        <v>NA</v>
      </c>
      <c r="BJ43" s="3" t="s">
        <v>59</v>
      </c>
      <c r="BK43" s="2">
        <v>1</v>
      </c>
      <c r="BL43" s="3" t="str">
        <f t="shared" si="10"/>
        <v>NA</v>
      </c>
      <c r="BM43" s="3" t="str">
        <f t="shared" si="11"/>
        <v>NA</v>
      </c>
      <c r="BN43" s="3" t="str">
        <f>IF(AH43="NA",IF(H43="","",CONCATENATE(H$1," ",G43," ",E43,"?")),IF(H43="","",CONCATENATE(H$1," ",G43," ",AH43," ",X43,"?")))</f>
        <v/>
      </c>
      <c r="BO43" s="3" t="str">
        <f>IF(AH43="NA",IF(I43="","",CONCATENATE(I$1," ",G43," ",E43,"?")),IF(I43="","",CONCATENATE(I$1," ",G43," ",AH43," ",X43,"?")))</f>
        <v>Wohin springt Marie?</v>
      </c>
      <c r="BP43" s="3" t="str">
        <f>IF(AH43="NA",IF(J43="","",CONCATENATE(J$1," ",G43," ",E43,"?")),IF(J43="","",CONCATENATE(J$1," ",G43," ",AH43," ",X43,"?")))</f>
        <v/>
      </c>
      <c r="BQ43" s="3" t="str">
        <f t="shared" si="12"/>
        <v>Wohin springt Marie?</v>
      </c>
      <c r="BR43" s="3" t="str">
        <f>IF(AH43="NA",IF(R43="","",CONCATENATE(R$1," ",O43," ",E43," ",V43,"?")),IF(R43="","",CONCATENATE(R$1," ",O43," ",AH43," ",X43," ",V43,"?")))</f>
        <v/>
      </c>
      <c r="BS43" s="3" t="str">
        <f>IF(AH43="NA",IF(S43="","",CONCATENATE(S$1," ",O43," ",E43," ",V43,"?")),IF(S43="","",CONCATENATE(S$1," ",O43," ",AH43," ",X43," ",V43,"?")))</f>
        <v>Wen hat Marie gesichtet?</v>
      </c>
      <c r="BT43" s="3" t="str">
        <f t="shared" si="13"/>
        <v>Wen hat Marie gesichtet?</v>
      </c>
    </row>
    <row r="44" spans="1:72" s="14" customFormat="1" ht="14.25" customHeight="1" x14ac:dyDescent="0.35">
      <c r="A44" s="3" t="str">
        <f>CONCATENATE("L",B44,"_S",C44,"_I",W44,"_P",AX44)</f>
        <v>L_S43_I126_Pf</v>
      </c>
      <c r="C44" s="3">
        <v>43</v>
      </c>
      <c r="D44" s="3" t="str">
        <f>CONCATENATE(E44," ",G44," ",L44," ",N44," ",O44," ",P44," ",Q44," ",T44," ",U44)</f>
        <v>Fiona kommt aus der Kita. Sie hat die beiden Zwillinge dabei.</v>
      </c>
      <c r="E44" s="3" t="str">
        <f t="shared" si="0"/>
        <v>Fiona</v>
      </c>
      <c r="F44" s="3" t="str">
        <f t="shared" si="1"/>
        <v>Kilian</v>
      </c>
      <c r="G44" s="3" t="s">
        <v>256</v>
      </c>
      <c r="J44" s="3" t="s">
        <v>910</v>
      </c>
      <c r="K44" s="3" t="s">
        <v>949</v>
      </c>
      <c r="L44" s="3" t="str">
        <f>CONCATENATE(H44,I44,J44," ",K44,".")</f>
        <v>aus der Kita.</v>
      </c>
      <c r="M44" s="3" t="str">
        <f t="shared" si="14"/>
        <v>aus der Kita</v>
      </c>
      <c r="N44" s="3" t="str">
        <f t="shared" si="2"/>
        <v>Sie</v>
      </c>
      <c r="O44" s="3" t="s">
        <v>65</v>
      </c>
      <c r="P44" s="3" t="s">
        <v>53</v>
      </c>
      <c r="Q44" s="3" t="s">
        <v>314</v>
      </c>
      <c r="S44" s="3" t="s">
        <v>315</v>
      </c>
      <c r="T44" s="3" t="str">
        <f t="shared" si="3"/>
        <v>Zwillinge</v>
      </c>
      <c r="U44" s="3" t="str">
        <f t="shared" si="15"/>
        <v>dabei.</v>
      </c>
      <c r="V44" s="3" t="s">
        <v>316</v>
      </c>
      <c r="W44" s="3">
        <v>126</v>
      </c>
      <c r="X44" s="3" t="s">
        <v>312</v>
      </c>
      <c r="Y44" s="3" t="s">
        <v>70</v>
      </c>
      <c r="Z44" s="3">
        <v>6.8285714290000001</v>
      </c>
      <c r="AA44" s="3">
        <v>0.45281565400000001</v>
      </c>
      <c r="AB44" s="3">
        <v>7</v>
      </c>
      <c r="AC44" s="2" t="s">
        <v>70</v>
      </c>
      <c r="AD44" s="8" t="s">
        <v>58</v>
      </c>
      <c r="AE44" s="7" t="s">
        <v>59</v>
      </c>
      <c r="AF44" s="6">
        <v>1800000000</v>
      </c>
      <c r="AG44" s="6" t="s">
        <v>59</v>
      </c>
      <c r="AH44" s="6" t="s">
        <v>59</v>
      </c>
      <c r="AI44" s="3">
        <v>45</v>
      </c>
      <c r="AJ44" s="3" t="s">
        <v>313</v>
      </c>
      <c r="AK44" s="3" t="s">
        <v>57</v>
      </c>
      <c r="AL44" s="3">
        <v>1.657142857</v>
      </c>
      <c r="AM44" s="3">
        <v>0.96840855299999995</v>
      </c>
      <c r="AN44" s="3">
        <v>1</v>
      </c>
      <c r="AO44" s="2" t="s">
        <v>57</v>
      </c>
      <c r="AP44" s="1" t="s">
        <v>60</v>
      </c>
      <c r="AQ44" s="7" t="s">
        <v>59</v>
      </c>
      <c r="AR44" s="10" t="s">
        <v>59</v>
      </c>
      <c r="AS44" s="6" t="s">
        <v>59</v>
      </c>
      <c r="AT44" s="6" t="s">
        <v>59</v>
      </c>
      <c r="AU44" s="6" t="s">
        <v>895</v>
      </c>
      <c r="AV44" s="6" t="s">
        <v>896</v>
      </c>
      <c r="AW44" s="6">
        <v>1</v>
      </c>
      <c r="AX44" s="18" t="str">
        <f t="shared" si="4"/>
        <v>f</v>
      </c>
      <c r="AY44" s="3" t="str">
        <f>CONCATENATE("Wer"," ",G44," ",M44,"?")</f>
        <v>Wer kommt aus der Kita?</v>
      </c>
      <c r="AZ44" s="3" t="str">
        <f>CONCATENATE($AZ$1," ","tat", " ",E44,"?")</f>
        <v>Was tat Fiona?</v>
      </c>
      <c r="BA44" s="3" t="str">
        <f t="shared" si="5"/>
        <v>Woher kommt Fiona?</v>
      </c>
      <c r="BB44" s="3" t="str">
        <f t="shared" si="6"/>
        <v>Wen hat Fiona dabei?</v>
      </c>
      <c r="BC44" s="3" t="s">
        <v>881</v>
      </c>
      <c r="BD44" s="3" t="str">
        <f>BA44</f>
        <v>Woher kommt Fiona?</v>
      </c>
      <c r="BE44" s="3">
        <v>1</v>
      </c>
      <c r="BF44" s="3">
        <f t="shared" si="7"/>
        <v>1</v>
      </c>
      <c r="BG44" s="3" t="str">
        <f t="shared" si="8"/>
        <v>Woher kommt Fiona?</v>
      </c>
      <c r="BH44" s="3" t="str">
        <f>IF(BG44="NA","NA",M44)</f>
        <v>aus der Kita</v>
      </c>
      <c r="BI44" s="3" t="str">
        <f t="shared" si="18"/>
        <v>aus der Kita</v>
      </c>
      <c r="BJ44" s="3" t="s">
        <v>317</v>
      </c>
      <c r="BK44" s="2">
        <v>1</v>
      </c>
      <c r="BL44" s="3" t="str">
        <f t="shared" si="10"/>
        <v>aus der Kita</v>
      </c>
      <c r="BM44" s="3" t="str">
        <f t="shared" si="11"/>
        <v>aus der Schule</v>
      </c>
      <c r="BN44" s="3" t="str">
        <f>IF(AH44="NA",IF(H44="","",CONCATENATE(H$1," ",G44," ",E44,"?")),IF(H44="","",CONCATENATE(H$1," ",G44," ",AH44," ",X44,"?")))</f>
        <v/>
      </c>
      <c r="BO44" s="3" t="str">
        <f>IF(AH44="NA",IF(I44="","",CONCATENATE(I$1," ",G44," ",E44,"?")),IF(I44="","",CONCATENATE(I$1," ",G44," ",AH44," ",X44,"?")))</f>
        <v/>
      </c>
      <c r="BP44" s="3" t="str">
        <f>IF(AH44="NA",IF(J44="","",CONCATENATE(J$1," ",G44," ",E44,"?")),IF(J44="","",CONCATENATE(J$1," ",G44," ",AH44," ",X44,"?")))</f>
        <v>Woher kommt Fiona?</v>
      </c>
      <c r="BQ44" s="3" t="str">
        <f t="shared" si="12"/>
        <v>Woher kommt Fiona?</v>
      </c>
      <c r="BR44" s="3" t="str">
        <f>IF(AH44="NA",IF(R44="","",CONCATENATE(R$1," ",O44," ",E44," ",V44,"?")),IF(R44="","",CONCATENATE(R$1," ",O44," ",AH44," ",X44," ",V44,"?")))</f>
        <v/>
      </c>
      <c r="BS44" s="3" t="str">
        <f>IF(AH44="NA",IF(S44="","",CONCATENATE(S$1," ",O44," ",E44," ",V44,"?")),IF(S44="","",CONCATENATE(S$1," ",O44," ",AH44," ",X44," ",V44,"?")))</f>
        <v>Wen hat Fiona dabei?</v>
      </c>
      <c r="BT44" s="3" t="str">
        <f t="shared" si="13"/>
        <v>Wen hat Fiona dabei?</v>
      </c>
    </row>
    <row r="45" spans="1:72" s="14" customFormat="1" ht="14.25" customHeight="1" x14ac:dyDescent="0.35">
      <c r="A45" s="3" t="str">
        <f>CONCATENATE("L",B45,"_S",C45,"_I",W45,"_P",AX45)</f>
        <v>L_S44_I127_Pf</v>
      </c>
      <c r="C45" s="3">
        <v>44</v>
      </c>
      <c r="D45" s="3" t="str">
        <f>CONCATENATE(E45," ",G45," ",L45," ",N45," ",O45," ",P45," ",Q45," ",T45," ",U45)</f>
        <v>Hanna faulenzt im Sessel. Sie hat einen harten Arbeitstag gehabt.</v>
      </c>
      <c r="E45" s="3" t="str">
        <f t="shared" si="0"/>
        <v>Hanna</v>
      </c>
      <c r="F45" s="3" t="str">
        <f t="shared" si="1"/>
        <v>Mats</v>
      </c>
      <c r="G45" s="3" t="s">
        <v>320</v>
      </c>
      <c r="H45" s="3" t="s">
        <v>919</v>
      </c>
      <c r="K45" s="3" t="s">
        <v>950</v>
      </c>
      <c r="L45" s="3" t="str">
        <f>CONCATENATE(H45,I45,J45," ",K45,".")</f>
        <v>im Sessel.</v>
      </c>
      <c r="M45" s="3" t="str">
        <f t="shared" si="14"/>
        <v>im Sessel</v>
      </c>
      <c r="N45" s="3" t="str">
        <f t="shared" si="2"/>
        <v>Sie</v>
      </c>
      <c r="O45" s="3" t="s">
        <v>65</v>
      </c>
      <c r="P45" s="3" t="s">
        <v>66</v>
      </c>
      <c r="Q45" s="3" t="s">
        <v>321</v>
      </c>
      <c r="R45" s="3" t="s">
        <v>322</v>
      </c>
      <c r="T45" s="3" t="str">
        <f t="shared" si="3"/>
        <v>Arbeitstag</v>
      </c>
      <c r="U45" s="3" t="str">
        <f t="shared" si="15"/>
        <v>gehabt.</v>
      </c>
      <c r="V45" s="3" t="s">
        <v>82</v>
      </c>
      <c r="W45" s="3">
        <v>127</v>
      </c>
      <c r="X45" s="3" t="s">
        <v>318</v>
      </c>
      <c r="Y45" s="3" t="s">
        <v>70</v>
      </c>
      <c r="Z45" s="3">
        <v>6.8285714290000001</v>
      </c>
      <c r="AA45" s="3">
        <v>0.45281565400000001</v>
      </c>
      <c r="AB45" s="3">
        <v>7</v>
      </c>
      <c r="AC45" s="2" t="s">
        <v>70</v>
      </c>
      <c r="AD45" s="8" t="s">
        <v>58</v>
      </c>
      <c r="AE45" s="7" t="s">
        <v>59</v>
      </c>
      <c r="AF45" s="6">
        <v>2090000000</v>
      </c>
      <c r="AG45" s="6" t="s">
        <v>59</v>
      </c>
      <c r="AH45" s="6" t="s">
        <v>59</v>
      </c>
      <c r="AI45" s="3">
        <v>46</v>
      </c>
      <c r="AJ45" s="3" t="s">
        <v>319</v>
      </c>
      <c r="AK45" s="3" t="s">
        <v>57</v>
      </c>
      <c r="AL45" s="3">
        <v>1.657142857</v>
      </c>
      <c r="AM45" s="3">
        <v>1.0273568930000001</v>
      </c>
      <c r="AN45" s="3">
        <v>1</v>
      </c>
      <c r="AO45" s="2" t="s">
        <v>57</v>
      </c>
      <c r="AP45" s="1" t="s">
        <v>60</v>
      </c>
      <c r="AQ45" s="7" t="s">
        <v>59</v>
      </c>
      <c r="AR45" s="10" t="s">
        <v>59</v>
      </c>
      <c r="AS45" s="6" t="s">
        <v>59</v>
      </c>
      <c r="AT45" s="6" t="s">
        <v>59</v>
      </c>
      <c r="AU45" s="6" t="s">
        <v>895</v>
      </c>
      <c r="AV45" s="6" t="s">
        <v>896</v>
      </c>
      <c r="AW45" s="6">
        <v>1</v>
      </c>
      <c r="AX45" s="18" t="str">
        <f t="shared" si="4"/>
        <v>f</v>
      </c>
      <c r="AY45" s="3" t="str">
        <f>CONCATENATE("Wer"," ",G45," ",M45,"?")</f>
        <v>Wer faulenzt im Sessel?</v>
      </c>
      <c r="AZ45" s="3" t="str">
        <f>CONCATENATE($AZ$1," ","tat", " ",E45,"?")</f>
        <v>Was tat Hanna?</v>
      </c>
      <c r="BA45" s="3" t="str">
        <f t="shared" si="5"/>
        <v>Wo faulenzt Hanna?</v>
      </c>
      <c r="BB45" s="3" t="str">
        <f t="shared" si="6"/>
        <v>Was hat Hanna gehabt?</v>
      </c>
      <c r="BC45" s="2" t="s">
        <v>882</v>
      </c>
      <c r="BD45" s="3" t="str">
        <f>BB45</f>
        <v>Was hat Hanna gehabt?</v>
      </c>
      <c r="BE45" s="3">
        <v>2</v>
      </c>
      <c r="BF45" s="3">
        <f t="shared" si="7"/>
        <v>0</v>
      </c>
      <c r="BG45" s="3" t="str">
        <f t="shared" si="8"/>
        <v>NA</v>
      </c>
      <c r="BH45" s="3" t="str">
        <f>IF(BG45="NA","NA",CONCATENATE(P45," ",Q45," ",T45))</f>
        <v>NA</v>
      </c>
      <c r="BI45" s="3" t="str">
        <f t="shared" si="18"/>
        <v>NA</v>
      </c>
      <c r="BJ45" s="3" t="s">
        <v>59</v>
      </c>
      <c r="BK45" s="2">
        <v>1</v>
      </c>
      <c r="BL45" s="3" t="str">
        <f t="shared" si="10"/>
        <v>NA</v>
      </c>
      <c r="BM45" s="3" t="str">
        <f t="shared" si="11"/>
        <v>NA</v>
      </c>
      <c r="BN45" s="3" t="str">
        <f>IF(AH45="NA",IF(H45="","",CONCATENATE(H$1," ",G45," ",E45,"?")),IF(H45="","",CONCATENATE(H$1," ",G45," ",AH45," ",X45,"?")))</f>
        <v>Wo faulenzt Hanna?</v>
      </c>
      <c r="BO45" s="3" t="str">
        <f>IF(AH45="NA",IF(I45="","",CONCATENATE(I$1," ",G45," ",E45,"?")),IF(I45="","",CONCATENATE(I$1," ",G45," ",AH45," ",X45,"?")))</f>
        <v/>
      </c>
      <c r="BP45" s="3" t="str">
        <f>IF(AH45="NA",IF(J45="","",CONCATENATE(J$1," ",G45," ",E45,"?")),IF(J45="","",CONCATENATE(J$1," ",G45," ",AH45," ",X45,"?")))</f>
        <v/>
      </c>
      <c r="BQ45" s="3" t="str">
        <f t="shared" si="12"/>
        <v>Wo faulenzt Hanna?</v>
      </c>
      <c r="BR45" s="3" t="str">
        <f>IF(AH45="NA",IF(R45="","",CONCATENATE(R$1," ",O45," ",E45," ",V45,"?")),IF(R45="","",CONCATENATE(R$1," ",O45," ",AH45," ",X45," ",V45,"?")))</f>
        <v>Was hat Hanna gehabt?</v>
      </c>
      <c r="BS45" s="3" t="str">
        <f>IF(AH45="NA",IF(S45="","",CONCATENATE(S$1," ",O45," ",E45," ",V45,"?")),IF(S45="","",CONCATENATE(S$1," ",O45," ",AH45," ",X45," ",V45,"?")))</f>
        <v/>
      </c>
      <c r="BT45" s="3" t="str">
        <f t="shared" si="13"/>
        <v>Was hat Hanna gehabt?</v>
      </c>
    </row>
    <row r="46" spans="1:72" s="14" customFormat="1" ht="14.25" customHeight="1" x14ac:dyDescent="0.35">
      <c r="A46" s="3" t="str">
        <f>CONCATENATE("L",B46,"_S",C46,"_I",W46,"_P",AX46)</f>
        <v>L_S45_I128_Pm</v>
      </c>
      <c r="C46" s="3">
        <v>45</v>
      </c>
      <c r="D46" s="3" t="str">
        <f>CONCATENATE(E46," ",G46," ",L46," ",N46," ",O46," ",P46," ",Q46," ",T46," ",U46)</f>
        <v>Julia erwacht am Bahnhof. Er ist mit dem Nachtzug gefahren.</v>
      </c>
      <c r="E46" s="3" t="str">
        <f t="shared" si="0"/>
        <v>Julia</v>
      </c>
      <c r="F46" s="3" t="str">
        <f t="shared" si="1"/>
        <v>Damian</v>
      </c>
      <c r="G46" s="3" t="s">
        <v>178</v>
      </c>
      <c r="H46" s="3" t="s">
        <v>250</v>
      </c>
      <c r="K46" s="3" t="s">
        <v>325</v>
      </c>
      <c r="L46" s="3" t="str">
        <f>CONCATENATE(H46,I46,J46," ",K46,".")</f>
        <v>am Bahnhof.</v>
      </c>
      <c r="M46" s="3" t="str">
        <f t="shared" si="14"/>
        <v>am Bahnhof</v>
      </c>
      <c r="N46" s="3" t="str">
        <f t="shared" si="2"/>
        <v>Er</v>
      </c>
      <c r="O46" s="3" t="s">
        <v>326</v>
      </c>
      <c r="P46" s="3" t="s">
        <v>137</v>
      </c>
      <c r="Q46" s="3" t="s">
        <v>327</v>
      </c>
      <c r="R46" s="3" t="s">
        <v>328</v>
      </c>
      <c r="T46" s="3" t="str">
        <f t="shared" si="3"/>
        <v>Nachtzug</v>
      </c>
      <c r="U46" s="3" t="str">
        <f t="shared" si="15"/>
        <v>gefahren.</v>
      </c>
      <c r="V46" s="3" t="s">
        <v>329</v>
      </c>
      <c r="W46" s="3">
        <v>128</v>
      </c>
      <c r="X46" s="3" t="s">
        <v>323</v>
      </c>
      <c r="Y46" s="3" t="s">
        <v>70</v>
      </c>
      <c r="Z46" s="3">
        <v>6.8285714290000001</v>
      </c>
      <c r="AA46" s="3">
        <v>0.45281565400000001</v>
      </c>
      <c r="AB46" s="3">
        <v>7</v>
      </c>
      <c r="AC46" s="2" t="s">
        <v>70</v>
      </c>
      <c r="AD46" s="8" t="s">
        <v>58</v>
      </c>
      <c r="AE46" s="7" t="s">
        <v>59</v>
      </c>
      <c r="AF46" s="6">
        <v>4040000000</v>
      </c>
      <c r="AG46" s="6" t="s">
        <v>59</v>
      </c>
      <c r="AH46" s="6" t="s">
        <v>59</v>
      </c>
      <c r="AI46" s="3">
        <v>47</v>
      </c>
      <c r="AJ46" s="3" t="s">
        <v>324</v>
      </c>
      <c r="AK46" s="3" t="s">
        <v>57</v>
      </c>
      <c r="AL46" s="3">
        <v>1.7428571429999999</v>
      </c>
      <c r="AM46" s="3">
        <v>0.91853006400000003</v>
      </c>
      <c r="AN46" s="3">
        <v>1</v>
      </c>
      <c r="AO46" s="2" t="s">
        <v>57</v>
      </c>
      <c r="AP46" s="1" t="s">
        <v>60</v>
      </c>
      <c r="AQ46" s="7" t="s">
        <v>59</v>
      </c>
      <c r="AR46" s="10" t="s">
        <v>59</v>
      </c>
      <c r="AS46" s="6" t="s">
        <v>59</v>
      </c>
      <c r="AT46" s="6" t="s">
        <v>59</v>
      </c>
      <c r="AU46" s="6" t="s">
        <v>895</v>
      </c>
      <c r="AV46" s="6" t="s">
        <v>896</v>
      </c>
      <c r="AW46" s="6">
        <v>0</v>
      </c>
      <c r="AX46" s="18" t="str">
        <f t="shared" si="4"/>
        <v>m</v>
      </c>
      <c r="AY46" s="3" t="str">
        <f>CONCATENATE("Wer"," ",G46," ",M46,"?")</f>
        <v>Wer erwacht am Bahnhof?</v>
      </c>
      <c r="AZ46" s="3" t="str">
        <f>CONCATENATE($AZ$1," ","tat", " ",E46,"?")</f>
        <v>Was tat Julia?</v>
      </c>
      <c r="BA46" s="3" t="str">
        <f t="shared" si="5"/>
        <v>Wo erwacht Julia?</v>
      </c>
      <c r="BB46" s="3" t="str">
        <f t="shared" si="6"/>
        <v>Was ist Julia gefahren?</v>
      </c>
      <c r="BC46" s="3" t="s">
        <v>880</v>
      </c>
      <c r="BD46" s="3" t="str">
        <f>AY46</f>
        <v>Wer erwacht am Bahnhof?</v>
      </c>
      <c r="BE46" s="3">
        <v>2</v>
      </c>
      <c r="BF46" s="3">
        <f t="shared" si="7"/>
        <v>0</v>
      </c>
      <c r="BG46" s="3" t="str">
        <f t="shared" si="8"/>
        <v>NA</v>
      </c>
      <c r="BH46" s="3" t="str">
        <f>IF(BG46="NA","NA",E46)</f>
        <v>NA</v>
      </c>
      <c r="BI46" s="3" t="str">
        <f t="shared" si="18"/>
        <v>NA</v>
      </c>
      <c r="BJ46" s="3" t="s">
        <v>59</v>
      </c>
      <c r="BK46" s="2">
        <v>1</v>
      </c>
      <c r="BL46" s="3" t="str">
        <f t="shared" si="10"/>
        <v>NA</v>
      </c>
      <c r="BM46" s="3" t="str">
        <f t="shared" si="11"/>
        <v>NA</v>
      </c>
      <c r="BN46" s="3" t="str">
        <f>IF(AH46="NA",IF(H46="","",CONCATENATE(H$1," ",G46," ",E46,"?")),IF(H46="","",CONCATENATE(H$1," ",G46," ",AH46," ",X46,"?")))</f>
        <v>Wo erwacht Julia?</v>
      </c>
      <c r="BO46" s="3" t="str">
        <f>IF(AH46="NA",IF(I46="","",CONCATENATE(I$1," ",G46," ",E46,"?")),IF(I46="","",CONCATENATE(I$1," ",G46," ",AH46," ",X46,"?")))</f>
        <v/>
      </c>
      <c r="BP46" s="3" t="str">
        <f>IF(AH46="NA",IF(J46="","",CONCATENATE(J$1," ",G46," ",E46,"?")),IF(J46="","",CONCATENATE(J$1," ",G46," ",AH46," ",X46,"?")))</f>
        <v/>
      </c>
      <c r="BQ46" s="3" t="str">
        <f t="shared" si="12"/>
        <v>Wo erwacht Julia?</v>
      </c>
      <c r="BR46" s="3" t="str">
        <f>IF(AH46="NA",IF(R46="","",CONCATENATE(R$1," ",O46," ",E46," ",V46,"?")),IF(R46="","",CONCATENATE(R$1," ",O46," ",AH46," ",X46," ",V46,"?")))</f>
        <v>Was ist Julia gefahren?</v>
      </c>
      <c r="BS46" s="3" t="str">
        <f>IF(AH46="NA",IF(S46="","",CONCATENATE(S$1," ",O46," ",E46," ",V46,"?")),IF(S46="","",CONCATENATE(S$1," ",O46," ",AH46," ",X46," ",V46,"?")))</f>
        <v/>
      </c>
      <c r="BT46" s="3" t="str">
        <f t="shared" si="13"/>
        <v>Was ist Julia gefahren?</v>
      </c>
    </row>
    <row r="47" spans="1:72" s="14" customFormat="1" ht="14.25" customHeight="1" x14ac:dyDescent="0.35">
      <c r="A47" s="3" t="str">
        <f>CONCATENATE("L",B47,"_S",C47,"_I",W47,"_P",AX47)</f>
        <v>L_S46_I129_Pm</v>
      </c>
      <c r="C47" s="3">
        <v>46</v>
      </c>
      <c r="D47" s="3" t="str">
        <f>CONCATENATE(E47," ",G47," ",L47," ",N47," ",O47," ",P47," ",Q47," ",T47," ",U47)</f>
        <v>Frieda kommt von der Toilette. Er hat die aktuelle Zeitung ausgelesen.</v>
      </c>
      <c r="E47" s="3" t="str">
        <f t="shared" si="0"/>
        <v>Frieda</v>
      </c>
      <c r="F47" s="3" t="str">
        <f t="shared" si="1"/>
        <v>Marlon</v>
      </c>
      <c r="G47" s="3" t="s">
        <v>256</v>
      </c>
      <c r="J47" s="3" t="s">
        <v>179</v>
      </c>
      <c r="K47" s="3" t="s">
        <v>951</v>
      </c>
      <c r="L47" s="3" t="str">
        <f>CONCATENATE(H47,I47,J47," ",K47,".")</f>
        <v>von der Toilette.</v>
      </c>
      <c r="M47" s="3" t="str">
        <f t="shared" si="14"/>
        <v>von der Toilette</v>
      </c>
      <c r="N47" s="3" t="str">
        <f t="shared" si="2"/>
        <v>Er</v>
      </c>
      <c r="O47" s="3" t="s">
        <v>65</v>
      </c>
      <c r="P47" s="3" t="s">
        <v>53</v>
      </c>
      <c r="Q47" s="3" t="s">
        <v>332</v>
      </c>
      <c r="R47" s="3" t="s">
        <v>333</v>
      </c>
      <c r="T47" s="3" t="str">
        <f t="shared" si="3"/>
        <v>Zeitung</v>
      </c>
      <c r="U47" s="3" t="str">
        <f t="shared" si="15"/>
        <v>ausgelesen.</v>
      </c>
      <c r="V47" s="3" t="s">
        <v>334</v>
      </c>
      <c r="W47" s="3">
        <v>129</v>
      </c>
      <c r="X47" s="3" t="s">
        <v>330</v>
      </c>
      <c r="Y47" s="3" t="s">
        <v>70</v>
      </c>
      <c r="Z47" s="3">
        <v>6.8285714290000001</v>
      </c>
      <c r="AA47" s="3">
        <v>0.51367844600000001</v>
      </c>
      <c r="AB47" s="3">
        <v>7</v>
      </c>
      <c r="AC47" s="2" t="s">
        <v>70</v>
      </c>
      <c r="AD47" s="8" t="s">
        <v>58</v>
      </c>
      <c r="AE47" s="2"/>
      <c r="AF47" s="11">
        <v>36900000</v>
      </c>
      <c r="AG47" s="6" t="s">
        <v>59</v>
      </c>
      <c r="AH47" s="6" t="s">
        <v>59</v>
      </c>
      <c r="AI47" s="3">
        <v>48</v>
      </c>
      <c r="AJ47" s="3" t="s">
        <v>331</v>
      </c>
      <c r="AK47" s="3" t="s">
        <v>57</v>
      </c>
      <c r="AL47" s="3">
        <v>1.7428571429999999</v>
      </c>
      <c r="AM47" s="3">
        <v>1.093909802</v>
      </c>
      <c r="AN47" s="3">
        <v>1</v>
      </c>
      <c r="AO47" s="2" t="s">
        <v>57</v>
      </c>
      <c r="AP47" s="1" t="s">
        <v>60</v>
      </c>
      <c r="AQ47" s="7" t="s">
        <v>59</v>
      </c>
      <c r="AR47" s="10" t="s">
        <v>59</v>
      </c>
      <c r="AS47" s="6" t="s">
        <v>59</v>
      </c>
      <c r="AT47" s="6" t="s">
        <v>59</v>
      </c>
      <c r="AU47" s="6" t="s">
        <v>895</v>
      </c>
      <c r="AV47" s="6" t="s">
        <v>896</v>
      </c>
      <c r="AW47" s="6">
        <v>0</v>
      </c>
      <c r="AX47" s="18" t="str">
        <f t="shared" si="4"/>
        <v>m</v>
      </c>
      <c r="AY47" s="3" t="str">
        <f>CONCATENATE("Wer"," ",G47," ",M47,"?")</f>
        <v>Wer kommt von der Toilette?</v>
      </c>
      <c r="AZ47" s="3" t="str">
        <f>CONCATENATE($AZ$1," ","tat", " ",E47,"?")</f>
        <v>Was tat Frieda?</v>
      </c>
      <c r="BA47" s="3" t="str">
        <f t="shared" si="5"/>
        <v>Woher kommt Frieda?</v>
      </c>
      <c r="BB47" s="3" t="str">
        <f t="shared" si="6"/>
        <v>Was hat Frieda ausgelesen?</v>
      </c>
      <c r="BC47" s="3" t="s">
        <v>15</v>
      </c>
      <c r="BD47" s="3" t="str">
        <f>AZ47</f>
        <v>Was tat Frieda?</v>
      </c>
      <c r="BE47" s="3">
        <v>1</v>
      </c>
      <c r="BF47" s="3">
        <f t="shared" si="7"/>
        <v>1</v>
      </c>
      <c r="BG47" s="3" t="str">
        <f t="shared" si="8"/>
        <v>Was tat Frieda?</v>
      </c>
      <c r="BH47" s="3" t="str">
        <f>IF(BG47="NA","NA",G47)</f>
        <v>kommt</v>
      </c>
      <c r="BI47" s="3" t="s">
        <v>335</v>
      </c>
      <c r="BJ47" s="3" t="s">
        <v>336</v>
      </c>
      <c r="BK47" s="2">
        <v>1</v>
      </c>
      <c r="BL47" s="3" t="str">
        <f t="shared" si="10"/>
        <v>kommen</v>
      </c>
      <c r="BM47" s="3" t="str">
        <f t="shared" si="11"/>
        <v>gehen</v>
      </c>
      <c r="BN47" s="3" t="str">
        <f>IF(AH47="NA",IF(H47="","",CONCATENATE(H$1," ",G47," ",E47,"?")),IF(H47="","",CONCATENATE(H$1," ",G47," ",AH47," ",X47,"?")))</f>
        <v/>
      </c>
      <c r="BO47" s="3" t="str">
        <f>IF(AH47="NA",IF(I47="","",CONCATENATE(I$1," ",G47," ",E47,"?")),IF(I47="","",CONCATENATE(I$1," ",G47," ",AH47," ",X47,"?")))</f>
        <v/>
      </c>
      <c r="BP47" s="3" t="str">
        <f>IF(AH47="NA",IF(J47="","",CONCATENATE(J$1," ",G47," ",E47,"?")),IF(J47="","",CONCATENATE(J$1," ",G47," ",AH47," ",X47,"?")))</f>
        <v>Woher kommt Frieda?</v>
      </c>
      <c r="BQ47" s="3" t="str">
        <f t="shared" si="12"/>
        <v>Woher kommt Frieda?</v>
      </c>
      <c r="BR47" s="3" t="str">
        <f>IF(AH47="NA",IF(R47="","",CONCATENATE(R$1," ",O47," ",E47," ",V47,"?")),IF(R47="","",CONCATENATE(R$1," ",O47," ",AH47," ",X47," ",V47,"?")))</f>
        <v>Was hat Frieda ausgelesen?</v>
      </c>
      <c r="BS47" s="3" t="str">
        <f>IF(AH47="NA",IF(S47="","",CONCATENATE(S$1," ",O47," ",E47," ",V47,"?")),IF(S47="","",CONCATENATE(S$1," ",O47," ",AH47," ",X47," ",V47,"?")))</f>
        <v/>
      </c>
      <c r="BT47" s="3" t="str">
        <f t="shared" si="13"/>
        <v>Was hat Frieda ausgelesen?</v>
      </c>
    </row>
    <row r="48" spans="1:72" s="14" customFormat="1" ht="14.25" customHeight="1" x14ac:dyDescent="0.35">
      <c r="A48" s="3" t="str">
        <f>CONCATENATE("L",B48,"_S",C48,"_I",W48,"_P",AX48)</f>
        <v>L_S47_I130_Pm</v>
      </c>
      <c r="C48" s="3">
        <v>47</v>
      </c>
      <c r="D48" s="3" t="str">
        <f>CONCATENATE(E48," ",G48," ",L48," ",N48," ",O48," ",P48," ",Q48," ",T48," ",U48)</f>
        <v>Emilia klettert vom Balkon. Er hat die teure Vase zerdeppert.</v>
      </c>
      <c r="E48" s="3" t="str">
        <f t="shared" si="0"/>
        <v>Emilia</v>
      </c>
      <c r="F48" s="3" t="str">
        <f t="shared" si="1"/>
        <v>Noah</v>
      </c>
      <c r="G48" s="3" t="s">
        <v>298</v>
      </c>
      <c r="J48" s="3" t="s">
        <v>934</v>
      </c>
      <c r="K48" s="3" t="s">
        <v>952</v>
      </c>
      <c r="L48" s="3" t="str">
        <f>CONCATENATE(H48,I48,J48," ",K48,".")</f>
        <v>vom Balkon.</v>
      </c>
      <c r="M48" s="3" t="str">
        <f t="shared" si="14"/>
        <v>vom Balkon</v>
      </c>
      <c r="N48" s="3" t="str">
        <f t="shared" si="2"/>
        <v>Er</v>
      </c>
      <c r="O48" s="3" t="s">
        <v>65</v>
      </c>
      <c r="P48" s="3" t="s">
        <v>53</v>
      </c>
      <c r="Q48" s="3" t="s">
        <v>339</v>
      </c>
      <c r="R48" s="3" t="s">
        <v>340</v>
      </c>
      <c r="T48" s="3" t="str">
        <f t="shared" si="3"/>
        <v>Vase</v>
      </c>
      <c r="U48" s="3" t="str">
        <f t="shared" si="15"/>
        <v>zerdeppert.</v>
      </c>
      <c r="V48" s="3" t="s">
        <v>341</v>
      </c>
      <c r="W48" s="3">
        <v>130</v>
      </c>
      <c r="X48" s="3" t="s">
        <v>337</v>
      </c>
      <c r="Y48" s="3" t="s">
        <v>70</v>
      </c>
      <c r="Z48" s="3">
        <v>6.8571428570000004</v>
      </c>
      <c r="AA48" s="3">
        <v>0.35503580099999998</v>
      </c>
      <c r="AB48" s="3">
        <v>7</v>
      </c>
      <c r="AC48" s="2" t="s">
        <v>70</v>
      </c>
      <c r="AD48" s="8" t="s">
        <v>58</v>
      </c>
      <c r="AE48" s="7" t="s">
        <v>59</v>
      </c>
      <c r="AF48" s="6">
        <v>1940000000</v>
      </c>
      <c r="AG48" s="6" t="s">
        <v>59</v>
      </c>
      <c r="AH48" s="6" t="s">
        <v>59</v>
      </c>
      <c r="AI48" s="3">
        <v>49</v>
      </c>
      <c r="AJ48" s="3" t="s">
        <v>338</v>
      </c>
      <c r="AK48" s="3" t="s">
        <v>83</v>
      </c>
      <c r="AL48" s="3">
        <v>1.8571428569999999</v>
      </c>
      <c r="AM48" s="3">
        <v>1.115211854</v>
      </c>
      <c r="AN48" s="3">
        <v>1</v>
      </c>
      <c r="AO48" s="2" t="s">
        <v>57</v>
      </c>
      <c r="AP48" s="1" t="s">
        <v>60</v>
      </c>
      <c r="AQ48" s="7" t="s">
        <v>59</v>
      </c>
      <c r="AR48" s="10" t="s">
        <v>59</v>
      </c>
      <c r="AS48" s="6" t="s">
        <v>59</v>
      </c>
      <c r="AT48" s="6" t="s">
        <v>59</v>
      </c>
      <c r="AU48" s="6" t="s">
        <v>895</v>
      </c>
      <c r="AV48" s="6" t="s">
        <v>896</v>
      </c>
      <c r="AW48" s="6">
        <v>0</v>
      </c>
      <c r="AX48" s="18" t="str">
        <f t="shared" si="4"/>
        <v>m</v>
      </c>
      <c r="AY48" s="3" t="str">
        <f>CONCATENATE("Wer"," ",G48," ",M48,"?")</f>
        <v>Wer klettert vom Balkon?</v>
      </c>
      <c r="AZ48" s="3" t="str">
        <f>CONCATENATE($AZ$1," ","tat", " ",E48,"?")</f>
        <v>Was tat Emilia?</v>
      </c>
      <c r="BA48" s="3" t="str">
        <f t="shared" si="5"/>
        <v>Woher klettert Emilia?</v>
      </c>
      <c r="BB48" s="3" t="str">
        <f t="shared" si="6"/>
        <v>Was hat Emilia zerdeppert?</v>
      </c>
      <c r="BC48" s="3" t="s">
        <v>881</v>
      </c>
      <c r="BD48" s="3" t="str">
        <f>BA48</f>
        <v>Woher klettert Emilia?</v>
      </c>
      <c r="BE48" s="3">
        <v>2</v>
      </c>
      <c r="BF48" s="3">
        <f t="shared" si="7"/>
        <v>0</v>
      </c>
      <c r="BG48" s="3" t="str">
        <f t="shared" si="8"/>
        <v>NA</v>
      </c>
      <c r="BH48" s="3" t="str">
        <f>IF(BG48="NA","NA",M48)</f>
        <v>NA</v>
      </c>
      <c r="BI48" s="3" t="str">
        <f t="shared" ref="BI48:BI54" si="19">BH48</f>
        <v>NA</v>
      </c>
      <c r="BJ48" s="3" t="s">
        <v>59</v>
      </c>
      <c r="BK48" s="2">
        <v>0</v>
      </c>
      <c r="BL48" s="3" t="str">
        <f t="shared" si="10"/>
        <v>NA</v>
      </c>
      <c r="BM48" s="3" t="str">
        <f t="shared" si="11"/>
        <v>NA</v>
      </c>
      <c r="BN48" s="3" t="str">
        <f>IF(AH48="NA",IF(H48="","",CONCATENATE(H$1," ",G48," ",E48,"?")),IF(H48="","",CONCATENATE(H$1," ",G48," ",AH48," ",X48,"?")))</f>
        <v/>
      </c>
      <c r="BO48" s="3" t="str">
        <f>IF(AH48="NA",IF(I48="","",CONCATENATE(I$1," ",G48," ",E48,"?")),IF(I48="","",CONCATENATE(I$1," ",G48," ",AH48," ",X48,"?")))</f>
        <v/>
      </c>
      <c r="BP48" s="3" t="str">
        <f>IF(AH48="NA",IF(J48="","",CONCATENATE(J$1," ",G48," ",E48,"?")),IF(J48="","",CONCATENATE(J$1," ",G48," ",AH48," ",X48,"?")))</f>
        <v>Woher klettert Emilia?</v>
      </c>
      <c r="BQ48" s="3" t="str">
        <f t="shared" si="12"/>
        <v>Woher klettert Emilia?</v>
      </c>
      <c r="BR48" s="3" t="str">
        <f>IF(AH48="NA",IF(R48="","",CONCATENATE(R$1," ",O48," ",E48," ",V48,"?")),IF(R48="","",CONCATENATE(R$1," ",O48," ",AH48," ",X48," ",V48,"?")))</f>
        <v>Was hat Emilia zerdeppert?</v>
      </c>
      <c r="BS48" s="3" t="str">
        <f>IF(AH48="NA",IF(S48="","",CONCATENATE(S$1," ",O48," ",E48," ",V48,"?")),IF(S48="","",CONCATENATE(S$1," ",O48," ",AH48," ",X48," ",V48,"?")))</f>
        <v/>
      </c>
      <c r="BT48" s="3" t="str">
        <f t="shared" si="13"/>
        <v>Was hat Emilia zerdeppert?</v>
      </c>
    </row>
    <row r="49" spans="1:72" s="14" customFormat="1" ht="14.25" customHeight="1" x14ac:dyDescent="0.35">
      <c r="A49" s="3" t="str">
        <f>CONCATENATE("L",B49,"_S",C49,"_I",W49,"_P",AX49)</f>
        <v>L_S48_I131_Pf</v>
      </c>
      <c r="C49" s="3">
        <v>48</v>
      </c>
      <c r="D49" s="3" t="str">
        <f>CONCATENATE(E49," ",G49," ",L49," ",N49," ",O49," ",P49," ",Q49," ",T49," ",U49)</f>
        <v>Lina schläft im Betrieb. Sie möchte das große Projekt beenden.</v>
      </c>
      <c r="E49" s="3" t="str">
        <f t="shared" si="0"/>
        <v>Lina</v>
      </c>
      <c r="F49" s="3" t="str">
        <f t="shared" si="1"/>
        <v>Gabriel</v>
      </c>
      <c r="G49" s="3" t="s">
        <v>344</v>
      </c>
      <c r="H49" s="3" t="s">
        <v>919</v>
      </c>
      <c r="K49" s="3" t="s">
        <v>953</v>
      </c>
      <c r="L49" s="3" t="str">
        <f>CONCATENATE(H49,I49,J49," ",K49,".")</f>
        <v>im Betrieb.</v>
      </c>
      <c r="M49" s="3" t="str">
        <f t="shared" si="14"/>
        <v>im Betrieb</v>
      </c>
      <c r="N49" s="3" t="str">
        <f t="shared" si="2"/>
        <v>Sie</v>
      </c>
      <c r="O49" s="3" t="s">
        <v>52</v>
      </c>
      <c r="P49" s="3" t="s">
        <v>122</v>
      </c>
      <c r="Q49" s="3" t="s">
        <v>251</v>
      </c>
      <c r="R49" s="3" t="s">
        <v>345</v>
      </c>
      <c r="T49" s="3" t="str">
        <f t="shared" si="3"/>
        <v>Projekt</v>
      </c>
      <c r="U49" s="3" t="str">
        <f t="shared" si="15"/>
        <v>beenden.</v>
      </c>
      <c r="V49" s="3" t="s">
        <v>346</v>
      </c>
      <c r="W49" s="3">
        <v>131</v>
      </c>
      <c r="X49" s="3" t="s">
        <v>342</v>
      </c>
      <c r="Y49" s="3" t="s">
        <v>70</v>
      </c>
      <c r="Z49" s="3">
        <v>6.8571428570000004</v>
      </c>
      <c r="AA49" s="3">
        <v>0.35503580099999998</v>
      </c>
      <c r="AB49" s="3">
        <v>7</v>
      </c>
      <c r="AC49" s="2" t="s">
        <v>70</v>
      </c>
      <c r="AD49" s="8" t="s">
        <v>58</v>
      </c>
      <c r="AE49" s="7" t="s">
        <v>59</v>
      </c>
      <c r="AF49" s="6">
        <v>2320000000</v>
      </c>
      <c r="AG49" s="6" t="s">
        <v>59</v>
      </c>
      <c r="AH49" s="6" t="s">
        <v>59</v>
      </c>
      <c r="AI49" s="3">
        <v>50</v>
      </c>
      <c r="AJ49" s="3" t="s">
        <v>343</v>
      </c>
      <c r="AK49" s="3" t="s">
        <v>57</v>
      </c>
      <c r="AL49" s="3">
        <v>1.8571428569999999</v>
      </c>
      <c r="AM49" s="3">
        <v>1.3750477459999999</v>
      </c>
      <c r="AN49" s="3">
        <v>1</v>
      </c>
      <c r="AO49" s="2" t="s">
        <v>57</v>
      </c>
      <c r="AP49" s="1" t="s">
        <v>60</v>
      </c>
      <c r="AQ49" s="7" t="s">
        <v>59</v>
      </c>
      <c r="AR49" s="10" t="s">
        <v>59</v>
      </c>
      <c r="AS49" s="6" t="s">
        <v>59</v>
      </c>
      <c r="AT49" s="6" t="s">
        <v>59</v>
      </c>
      <c r="AU49" s="6" t="s">
        <v>895</v>
      </c>
      <c r="AV49" s="6" t="s">
        <v>896</v>
      </c>
      <c r="AW49" s="6">
        <v>1</v>
      </c>
      <c r="AX49" s="18" t="str">
        <f t="shared" si="4"/>
        <v>f</v>
      </c>
      <c r="AY49" s="3" t="str">
        <f>CONCATENATE("Wer"," ",G49," ",M49,"?")</f>
        <v>Wer schläft im Betrieb?</v>
      </c>
      <c r="AZ49" s="3" t="str">
        <f>CONCATENATE($AZ$1," ","tat", " ",E49,"?")</f>
        <v>Was tat Lina?</v>
      </c>
      <c r="BA49" s="3" t="str">
        <f t="shared" si="5"/>
        <v>Wo schläft Lina?</v>
      </c>
      <c r="BB49" s="3" t="str">
        <f t="shared" si="6"/>
        <v>Was möchte Lina beenden?</v>
      </c>
      <c r="BC49" s="2" t="s">
        <v>882</v>
      </c>
      <c r="BD49" s="3" t="str">
        <f>BB49</f>
        <v>Was möchte Lina beenden?</v>
      </c>
      <c r="BE49" s="3">
        <v>2</v>
      </c>
      <c r="BF49" s="3">
        <f t="shared" si="7"/>
        <v>0</v>
      </c>
      <c r="BG49" s="3" t="str">
        <f t="shared" si="8"/>
        <v>NA</v>
      </c>
      <c r="BH49" s="3" t="str">
        <f>IF(BG49="NA","NA",CONCATENATE(P49," ",Q49," ",T49))</f>
        <v>NA</v>
      </c>
      <c r="BI49" s="3" t="str">
        <f t="shared" si="19"/>
        <v>NA</v>
      </c>
      <c r="BJ49" s="3" t="s">
        <v>59</v>
      </c>
      <c r="BK49" s="2">
        <v>0</v>
      </c>
      <c r="BL49" s="3" t="str">
        <f t="shared" si="10"/>
        <v>NA</v>
      </c>
      <c r="BM49" s="3" t="str">
        <f t="shared" si="11"/>
        <v>NA</v>
      </c>
      <c r="BN49" s="3" t="str">
        <f>IF(AH49="NA",IF(H49="","",CONCATENATE(H$1," ",G49," ",E49,"?")),IF(H49="","",CONCATENATE(H$1," ",G49," ",AH49," ",X49,"?")))</f>
        <v>Wo schläft Lina?</v>
      </c>
      <c r="BO49" s="3" t="str">
        <f>IF(AH49="NA",IF(I49="","",CONCATENATE(I$1," ",G49," ",E49,"?")),IF(I49="","",CONCATENATE(I$1," ",G49," ",AH49," ",X49,"?")))</f>
        <v/>
      </c>
      <c r="BP49" s="3" t="str">
        <f>IF(AH49="NA",IF(J49="","",CONCATENATE(J$1," ",G49," ",E49,"?")),IF(J49="","",CONCATENATE(J$1," ",G49," ",AH49," ",X49,"?")))</f>
        <v/>
      </c>
      <c r="BQ49" s="3" t="str">
        <f t="shared" si="12"/>
        <v>Wo schläft Lina?</v>
      </c>
      <c r="BR49" s="3" t="str">
        <f>IF(AH49="NA",IF(R49="","",CONCATENATE(R$1," ",O49," ",E49," ",V49,"?")),IF(R49="","",CONCATENATE(R$1," ",O49," ",AH49," ",X49," ",V49,"?")))</f>
        <v>Was möchte Lina beenden?</v>
      </c>
      <c r="BS49" s="3" t="str">
        <f>IF(AH49="NA",IF(S49="","",CONCATENATE(S$1," ",O49," ",E49," ",V49,"?")),IF(S49="","",CONCATENATE(S$1," ",O49," ",AH49," ",X49," ",V49,"?")))</f>
        <v/>
      </c>
      <c r="BT49" s="3" t="str">
        <f t="shared" si="13"/>
        <v>Was möchte Lina beenden?</v>
      </c>
    </row>
    <row r="50" spans="1:72" s="14" customFormat="1" ht="14.25" customHeight="1" x14ac:dyDescent="0.35">
      <c r="A50" s="3" t="str">
        <f>CONCATENATE("L",B50,"_S",C50,"_I",W50,"_P",AX50)</f>
        <v>L_S49_I132_Pm</v>
      </c>
      <c r="C50" s="3">
        <v>49</v>
      </c>
      <c r="D50" s="3" t="str">
        <f>CONCATENATE(E50," ",G50," ",L50," ",N50," ",O50," ",P50," ",Q50," ",T50," ",U50)</f>
        <v>Carla eilt auf das Amt. Er hatte eine essenzielle Anlage vergessen.</v>
      </c>
      <c r="E50" s="3" t="str">
        <f t="shared" si="0"/>
        <v>Carla</v>
      </c>
      <c r="F50" s="3" t="str">
        <f t="shared" si="1"/>
        <v>Dylan</v>
      </c>
      <c r="G50" s="3" t="s">
        <v>349</v>
      </c>
      <c r="I50" s="3" t="s">
        <v>350</v>
      </c>
      <c r="K50" s="3" t="s">
        <v>351</v>
      </c>
      <c r="L50" s="3" t="str">
        <f>CONCATENATE(H50,I50,J50," ",K50,".")</f>
        <v>auf das Amt.</v>
      </c>
      <c r="M50" s="3" t="str">
        <f t="shared" si="14"/>
        <v>auf das Amt</v>
      </c>
      <c r="N50" s="3" t="str">
        <f t="shared" si="2"/>
        <v>Er</v>
      </c>
      <c r="O50" s="3" t="s">
        <v>181</v>
      </c>
      <c r="P50" s="3" t="s">
        <v>143</v>
      </c>
      <c r="Q50" s="3" t="s">
        <v>352</v>
      </c>
      <c r="R50" s="3" t="s">
        <v>353</v>
      </c>
      <c r="T50" s="3" t="str">
        <f t="shared" si="3"/>
        <v>Anlage</v>
      </c>
      <c r="U50" s="3" t="str">
        <f t="shared" si="15"/>
        <v>vergessen.</v>
      </c>
      <c r="V50" s="3" t="s">
        <v>96</v>
      </c>
      <c r="W50" s="3">
        <v>132</v>
      </c>
      <c r="X50" s="3" t="s">
        <v>347</v>
      </c>
      <c r="Y50" s="3" t="s">
        <v>70</v>
      </c>
      <c r="Z50" s="3">
        <v>6.8571428570000004</v>
      </c>
      <c r="AA50" s="3">
        <v>0.42996970800000001</v>
      </c>
      <c r="AB50" s="3">
        <v>7</v>
      </c>
      <c r="AC50" s="2" t="s">
        <v>70</v>
      </c>
      <c r="AD50" s="8" t="s">
        <v>58</v>
      </c>
      <c r="AE50" s="6">
        <v>153</v>
      </c>
      <c r="AF50" s="6">
        <v>2590000000</v>
      </c>
      <c r="AG50" s="6" t="s">
        <v>59</v>
      </c>
      <c r="AH50" s="6" t="s">
        <v>59</v>
      </c>
      <c r="AI50" s="3">
        <v>51</v>
      </c>
      <c r="AJ50" s="3" t="s">
        <v>348</v>
      </c>
      <c r="AK50" s="3" t="s">
        <v>83</v>
      </c>
      <c r="AL50" s="3">
        <v>1.9714285709999999</v>
      </c>
      <c r="AM50" s="3">
        <v>1.224401758</v>
      </c>
      <c r="AN50" s="3">
        <v>1</v>
      </c>
      <c r="AO50" s="2" t="s">
        <v>57</v>
      </c>
      <c r="AP50" s="1" t="s">
        <v>60</v>
      </c>
      <c r="AQ50" s="7" t="s">
        <v>59</v>
      </c>
      <c r="AR50" s="10" t="s">
        <v>59</v>
      </c>
      <c r="AS50" s="6" t="s">
        <v>59</v>
      </c>
      <c r="AT50" s="6" t="s">
        <v>59</v>
      </c>
      <c r="AU50" s="6" t="s">
        <v>895</v>
      </c>
      <c r="AV50" s="6" t="s">
        <v>896</v>
      </c>
      <c r="AW50" s="6">
        <v>0</v>
      </c>
      <c r="AX50" s="18" t="str">
        <f t="shared" si="4"/>
        <v>m</v>
      </c>
      <c r="AY50" s="3" t="str">
        <f>CONCATENATE("Wer"," ",G50," ",M50,"?")</f>
        <v>Wer eilt auf das Amt?</v>
      </c>
      <c r="AZ50" s="3" t="str">
        <f>CONCATENATE($AZ$1," ","tat", " ",E50,"?")</f>
        <v>Was tat Carla?</v>
      </c>
      <c r="BA50" s="3" t="str">
        <f t="shared" si="5"/>
        <v>Wohin eilt Carla?</v>
      </c>
      <c r="BB50" s="3" t="str">
        <f t="shared" si="6"/>
        <v>Was hatte Carla vergessen?</v>
      </c>
      <c r="BC50" s="3" t="s">
        <v>880</v>
      </c>
      <c r="BD50" s="3" t="str">
        <f>AY50</f>
        <v>Wer eilt auf das Amt?</v>
      </c>
      <c r="BE50" s="3">
        <v>1</v>
      </c>
      <c r="BF50" s="3">
        <f t="shared" si="7"/>
        <v>1</v>
      </c>
      <c r="BG50" s="3" t="str">
        <f t="shared" si="8"/>
        <v>Wer eilt auf das Amt?</v>
      </c>
      <c r="BH50" s="3" t="str">
        <f>IF(BG50="NA","NA",E50)</f>
        <v>Carla</v>
      </c>
      <c r="BI50" s="3" t="str">
        <f t="shared" si="19"/>
        <v>Carla</v>
      </c>
      <c r="BJ50" s="3" t="str">
        <f>F50</f>
        <v>Dylan</v>
      </c>
      <c r="BK50" s="2">
        <v>1</v>
      </c>
      <c r="BL50" s="3" t="str">
        <f t="shared" si="10"/>
        <v>Carla</v>
      </c>
      <c r="BM50" s="3" t="str">
        <f t="shared" si="11"/>
        <v>Dylan</v>
      </c>
      <c r="BN50" s="3" t="str">
        <f>IF(AH50="NA",IF(H50="","",CONCATENATE(H$1," ",G50," ",E50,"?")),IF(H50="","",CONCATENATE(H$1," ",G50," ",AH50," ",X50,"?")))</f>
        <v/>
      </c>
      <c r="BO50" s="3" t="str">
        <f>IF(AH50="NA",IF(I50="","",CONCATENATE(I$1," ",G50," ",E50,"?")),IF(I50="","",CONCATENATE(I$1," ",G50," ",AH50," ",X50,"?")))</f>
        <v>Wohin eilt Carla?</v>
      </c>
      <c r="BP50" s="3" t="str">
        <f>IF(AH50="NA",IF(J50="","",CONCATENATE(J$1," ",G50," ",E50,"?")),IF(J50="","",CONCATENATE(J$1," ",G50," ",AH50," ",X50,"?")))</f>
        <v/>
      </c>
      <c r="BQ50" s="3" t="str">
        <f t="shared" si="12"/>
        <v>Wohin eilt Carla?</v>
      </c>
      <c r="BR50" s="3" t="str">
        <f>IF(AH50="NA",IF(R50="","",CONCATENATE(R$1," ",O50," ",E50," ",V50,"?")),IF(R50="","",CONCATENATE(R$1," ",O50," ",AH50," ",X50," ",V50,"?")))</f>
        <v>Was hatte Carla vergessen?</v>
      </c>
      <c r="BS50" s="3" t="str">
        <f>IF(AH50="NA",IF(S50="","",CONCATENATE(S$1," ",O50," ",E50," ",V50,"?")),IF(S50="","",CONCATENATE(S$1," ",O50," ",AH50," ",X50," ",V50,"?")))</f>
        <v/>
      </c>
      <c r="BT50" s="3" t="str">
        <f t="shared" si="13"/>
        <v>Was hatte Carla vergessen?</v>
      </c>
    </row>
    <row r="51" spans="1:72" s="14" customFormat="1" ht="14.25" customHeight="1" x14ac:dyDescent="0.35">
      <c r="A51" s="3" t="str">
        <f>CONCATENATE("L",B51,"_S",C51,"_I",W51,"_P",AX51)</f>
        <v>L_S50_I133_Pf</v>
      </c>
      <c r="C51" s="3">
        <v>50</v>
      </c>
      <c r="D51" s="3" t="str">
        <f>CONCATENATE(E51," ",G51," ",L51," ",N51," ",O51," ",P51," ",Q51," ",T51," ",U51)</f>
        <v>Martha schleicht ins Haus. Sie möchte die schlafenden Nachbarn nicht wecken.</v>
      </c>
      <c r="E51" s="3" t="str">
        <f t="shared" si="0"/>
        <v>Martha</v>
      </c>
      <c r="F51" s="3" t="str">
        <f t="shared" si="1"/>
        <v>Kai</v>
      </c>
      <c r="G51" s="3" t="s">
        <v>356</v>
      </c>
      <c r="I51" s="3" t="s">
        <v>893</v>
      </c>
      <c r="K51" s="3" t="s">
        <v>954</v>
      </c>
      <c r="L51" s="3" t="str">
        <f>CONCATENATE(H51,I51,J51," ",K51,".")</f>
        <v>ins Haus.</v>
      </c>
      <c r="M51" s="3" t="str">
        <f t="shared" si="14"/>
        <v>ins Haus</v>
      </c>
      <c r="N51" s="3" t="str">
        <f t="shared" si="2"/>
        <v>Sie</v>
      </c>
      <c r="O51" s="3" t="s">
        <v>52</v>
      </c>
      <c r="P51" s="3" t="s">
        <v>53</v>
      </c>
      <c r="Q51" s="3" t="s">
        <v>357</v>
      </c>
      <c r="S51" s="3" t="s">
        <v>358</v>
      </c>
      <c r="T51" s="3" t="str">
        <f t="shared" si="3"/>
        <v>Nachbarn</v>
      </c>
      <c r="U51" s="3" t="str">
        <f t="shared" si="15"/>
        <v>nicht wecken.</v>
      </c>
      <c r="V51" s="3" t="s">
        <v>359</v>
      </c>
      <c r="W51" s="3">
        <v>133</v>
      </c>
      <c r="X51" s="3" t="s">
        <v>354</v>
      </c>
      <c r="Y51" s="3" t="s">
        <v>70</v>
      </c>
      <c r="Z51" s="3">
        <v>6.8571428570000004</v>
      </c>
      <c r="AA51" s="3">
        <v>0.42996970800000001</v>
      </c>
      <c r="AB51" s="3">
        <v>7</v>
      </c>
      <c r="AC51" s="2" t="s">
        <v>70</v>
      </c>
      <c r="AD51" s="8" t="s">
        <v>58</v>
      </c>
      <c r="AE51" s="7" t="s">
        <v>59</v>
      </c>
      <c r="AF51" s="6">
        <v>2400000000</v>
      </c>
      <c r="AG51" s="6" t="s">
        <v>59</v>
      </c>
      <c r="AH51" s="6" t="s">
        <v>59</v>
      </c>
      <c r="AI51" s="3">
        <v>52</v>
      </c>
      <c r="AJ51" s="3" t="s">
        <v>355</v>
      </c>
      <c r="AK51" s="3" t="s">
        <v>83</v>
      </c>
      <c r="AL51" s="3">
        <v>2.1428571430000001</v>
      </c>
      <c r="AM51" s="3">
        <v>1.4580982199999999</v>
      </c>
      <c r="AN51" s="3">
        <v>1</v>
      </c>
      <c r="AO51" s="2" t="s">
        <v>83</v>
      </c>
      <c r="AP51" s="1" t="s">
        <v>60</v>
      </c>
      <c r="AQ51" s="7" t="s">
        <v>59</v>
      </c>
      <c r="AR51" s="10" t="s">
        <v>59</v>
      </c>
      <c r="AS51" s="6" t="s">
        <v>59</v>
      </c>
      <c r="AT51" s="6" t="s">
        <v>59</v>
      </c>
      <c r="AU51" s="6" t="s">
        <v>895</v>
      </c>
      <c r="AV51" s="6" t="s">
        <v>896</v>
      </c>
      <c r="AW51" s="6">
        <v>1</v>
      </c>
      <c r="AX51" s="18" t="str">
        <f t="shared" si="4"/>
        <v>f</v>
      </c>
      <c r="AY51" s="3" t="str">
        <f>CONCATENATE("Wer"," ",G51," ",M51,"?")</f>
        <v>Wer schleicht ins Haus?</v>
      </c>
      <c r="AZ51" s="3" t="str">
        <f>CONCATENATE($AZ$1," ","tat", " ",E51,"?")</f>
        <v>Was tat Martha?</v>
      </c>
      <c r="BA51" s="3" t="str">
        <f t="shared" si="5"/>
        <v>Wohin schleicht Martha?</v>
      </c>
      <c r="BB51" s="3" t="str">
        <f t="shared" si="6"/>
        <v>Wen möchte Martha nicht wecken?</v>
      </c>
      <c r="BC51" s="3" t="s">
        <v>15</v>
      </c>
      <c r="BD51" s="3" t="str">
        <f>AZ51</f>
        <v>Was tat Martha?</v>
      </c>
      <c r="BE51" s="3">
        <v>3</v>
      </c>
      <c r="BF51" s="3">
        <f t="shared" si="7"/>
        <v>0</v>
      </c>
      <c r="BG51" s="3" t="str">
        <f t="shared" si="8"/>
        <v>NA</v>
      </c>
      <c r="BH51" s="3" t="str">
        <f>IF(BG51="NA","NA",G51)</f>
        <v>NA</v>
      </c>
      <c r="BI51" s="3" t="str">
        <f t="shared" si="19"/>
        <v>NA</v>
      </c>
      <c r="BJ51" s="3" t="s">
        <v>59</v>
      </c>
      <c r="BK51" s="2">
        <v>0</v>
      </c>
      <c r="BL51" s="3" t="str">
        <f t="shared" si="10"/>
        <v>NA</v>
      </c>
      <c r="BM51" s="3" t="str">
        <f t="shared" si="11"/>
        <v>NA</v>
      </c>
      <c r="BN51" s="3" t="str">
        <f>IF(AH51="NA",IF(H51="","",CONCATENATE(H$1," ",G51," ",E51,"?")),IF(H51="","",CONCATENATE(H$1," ",G51," ",AH51," ",X51,"?")))</f>
        <v/>
      </c>
      <c r="BO51" s="3" t="str">
        <f>IF(AH51="NA",IF(I51="","",CONCATENATE(I$1," ",G51," ",E51,"?")),IF(I51="","",CONCATENATE(I$1," ",G51," ",AH51," ",X51,"?")))</f>
        <v>Wohin schleicht Martha?</v>
      </c>
      <c r="BP51" s="3" t="str">
        <f>IF(AH51="NA",IF(J51="","",CONCATENATE(J$1," ",G51," ",E51,"?")),IF(J51="","",CONCATENATE(J$1," ",G51," ",AH51," ",X51,"?")))</f>
        <v/>
      </c>
      <c r="BQ51" s="3" t="str">
        <f t="shared" si="12"/>
        <v>Wohin schleicht Martha?</v>
      </c>
      <c r="BR51" s="3" t="str">
        <f>IF(AH51="NA",IF(R51="","",CONCATENATE(R$1," ",O51," ",E51," ",V51,"?")),IF(R51="","",CONCATENATE(R$1," ",O51," ",AH51," ",X51," ",V51,"?")))</f>
        <v/>
      </c>
      <c r="BS51" s="3" t="str">
        <f>IF(AH51="NA",IF(S51="","",CONCATENATE(S$1," ",O51," ",E51," ",V51,"?")),IF(S51="","",CONCATENATE(S$1," ",O51," ",AH51," ",X51," ",V51,"?")))</f>
        <v>Wen möchte Martha nicht wecken?</v>
      </c>
      <c r="BT51" s="3" t="str">
        <f t="shared" si="13"/>
        <v>Wen möchte Martha nicht wecken?</v>
      </c>
    </row>
    <row r="52" spans="1:72" s="14" customFormat="1" ht="14.25" customHeight="1" x14ac:dyDescent="0.35">
      <c r="A52" s="3" t="str">
        <f>CONCATENATE("L",B52,"_S",C52,"_I",W52,"_P",AX52)</f>
        <v>L_S51_I134_Pf</v>
      </c>
      <c r="C52" s="3">
        <v>51</v>
      </c>
      <c r="D52" s="3" t="str">
        <f>CONCATENATE(E52," ",G52," ",L52," ",N52," ",O52," ",P52," ",Q52," ",T52," ",U52)</f>
        <v>Lena stolpert in die Bar. Sie hat die erste Anzahlung erhalten.</v>
      </c>
      <c r="E52" s="3" t="str">
        <f t="shared" si="0"/>
        <v>Lena</v>
      </c>
      <c r="F52" s="3" t="str">
        <f t="shared" si="1"/>
        <v>Merle</v>
      </c>
      <c r="G52" s="3" t="s">
        <v>292</v>
      </c>
      <c r="I52" s="3" t="s">
        <v>903</v>
      </c>
      <c r="K52" s="3" t="s">
        <v>955</v>
      </c>
      <c r="L52" s="3" t="str">
        <f>CONCATENATE(H52,I52,J52," ",K52,".")</f>
        <v>in die Bar.</v>
      </c>
      <c r="M52" s="3" t="str">
        <f t="shared" si="14"/>
        <v>in die Bar</v>
      </c>
      <c r="N52" s="3" t="str">
        <f t="shared" si="2"/>
        <v>Sie</v>
      </c>
      <c r="O52" s="3" t="s">
        <v>65</v>
      </c>
      <c r="P52" s="3" t="s">
        <v>53</v>
      </c>
      <c r="Q52" s="3" t="s">
        <v>362</v>
      </c>
      <c r="R52" s="3" t="s">
        <v>363</v>
      </c>
      <c r="T52" s="3" t="str">
        <f t="shared" si="3"/>
        <v>Anzahlung</v>
      </c>
      <c r="U52" s="3" t="str">
        <f t="shared" si="15"/>
        <v>erhalten.</v>
      </c>
      <c r="V52" s="3" t="s">
        <v>364</v>
      </c>
      <c r="W52" s="3">
        <v>134</v>
      </c>
      <c r="X52" s="3" t="s">
        <v>360</v>
      </c>
      <c r="Y52" s="3" t="s">
        <v>70</v>
      </c>
      <c r="Z52" s="3">
        <v>6.8857142859999998</v>
      </c>
      <c r="AA52" s="3">
        <v>0.322802851</v>
      </c>
      <c r="AB52" s="3">
        <v>7</v>
      </c>
      <c r="AC52" s="2" t="s">
        <v>70</v>
      </c>
      <c r="AD52" s="8" t="s">
        <v>58</v>
      </c>
      <c r="AE52" s="7" t="s">
        <v>59</v>
      </c>
      <c r="AF52" s="6">
        <v>2250000000</v>
      </c>
      <c r="AG52" s="6" t="s">
        <v>59</v>
      </c>
      <c r="AH52" s="6" t="s">
        <v>59</v>
      </c>
      <c r="AI52" s="3">
        <v>102</v>
      </c>
      <c r="AJ52" s="3" t="s">
        <v>361</v>
      </c>
      <c r="AK52" s="3" t="s">
        <v>83</v>
      </c>
      <c r="AL52" s="3">
        <v>6.542857143</v>
      </c>
      <c r="AM52" s="3">
        <v>0.78000215500000003</v>
      </c>
      <c r="AN52" s="3">
        <v>7</v>
      </c>
      <c r="AO52" s="2" t="s">
        <v>70</v>
      </c>
      <c r="AP52" s="1" t="s">
        <v>60</v>
      </c>
      <c r="AQ52" s="7" t="s">
        <v>59</v>
      </c>
      <c r="AR52" s="10" t="s">
        <v>59</v>
      </c>
      <c r="AS52" s="6" t="s">
        <v>59</v>
      </c>
      <c r="AT52" s="6" t="s">
        <v>59</v>
      </c>
      <c r="AU52" s="6" t="s">
        <v>895</v>
      </c>
      <c r="AV52" s="6" t="s">
        <v>896</v>
      </c>
      <c r="AW52" s="6">
        <v>1</v>
      </c>
      <c r="AX52" s="18" t="str">
        <f t="shared" si="4"/>
        <v>f</v>
      </c>
      <c r="AY52" s="3" t="str">
        <f>CONCATENATE("Wer"," ",G52," ",M52,"?")</f>
        <v>Wer stolpert in die Bar?</v>
      </c>
      <c r="AZ52" s="3" t="str">
        <f>CONCATENATE($AZ$1," ","tat", " ",E52,"?")</f>
        <v>Was tat Lena?</v>
      </c>
      <c r="BA52" s="3" t="str">
        <f t="shared" si="5"/>
        <v>Wohin stolpert Lena?</v>
      </c>
      <c r="BB52" s="3" t="str">
        <f t="shared" si="6"/>
        <v>Was hat Lena erhalten?</v>
      </c>
      <c r="BC52" s="3" t="s">
        <v>881</v>
      </c>
      <c r="BD52" s="3" t="str">
        <f>BA52</f>
        <v>Wohin stolpert Lena?</v>
      </c>
      <c r="BE52" s="3">
        <v>1</v>
      </c>
      <c r="BF52" s="3">
        <f t="shared" si="7"/>
        <v>1</v>
      </c>
      <c r="BG52" s="3" t="str">
        <f t="shared" si="8"/>
        <v>Wohin stolpert Lena?</v>
      </c>
      <c r="BH52" s="3" t="str">
        <f>IF(BG52="NA","NA",M52)</f>
        <v>in die Bar</v>
      </c>
      <c r="BI52" s="3" t="str">
        <f t="shared" si="19"/>
        <v>in die Bar</v>
      </c>
      <c r="BJ52" s="3" t="s">
        <v>365</v>
      </c>
      <c r="BK52" s="2">
        <v>1</v>
      </c>
      <c r="BL52" s="3" t="str">
        <f t="shared" si="10"/>
        <v>in die Bar</v>
      </c>
      <c r="BM52" s="3" t="str">
        <f t="shared" si="11"/>
        <v>in die Kneipe</v>
      </c>
      <c r="BN52" s="3" t="str">
        <f>IF(AH52="NA",IF(H52="","",CONCATENATE(H$1," ",G52," ",E52,"?")),IF(H52="","",CONCATENATE(H$1," ",G52," ",AH52," ",X52,"?")))</f>
        <v/>
      </c>
      <c r="BO52" s="3" t="str">
        <f>IF(AH52="NA",IF(I52="","",CONCATENATE(I$1," ",G52," ",E52,"?")),IF(I52="","",CONCATENATE(I$1," ",G52," ",AH52," ",X52,"?")))</f>
        <v>Wohin stolpert Lena?</v>
      </c>
      <c r="BP52" s="3" t="str">
        <f>IF(AH52="NA",IF(J52="","",CONCATENATE(J$1," ",G52," ",E52,"?")),IF(J52="","",CONCATENATE(J$1," ",G52," ",AH52," ",X52,"?")))</f>
        <v/>
      </c>
      <c r="BQ52" s="3" t="str">
        <f t="shared" si="12"/>
        <v>Wohin stolpert Lena?</v>
      </c>
      <c r="BR52" s="3" t="str">
        <f>IF(AH52="NA",IF(R52="","",CONCATENATE(R$1," ",O52," ",E52," ",V52,"?")),IF(R52="","",CONCATENATE(R$1," ",O52," ",AH52," ",X52," ",V52,"?")))</f>
        <v>Was hat Lena erhalten?</v>
      </c>
      <c r="BS52" s="3" t="str">
        <f>IF(AH52="NA",IF(S52="","",CONCATENATE(S$1," ",O52," ",E52," ",V52,"?")),IF(S52="","",CONCATENATE(S$1," ",O52," ",AH52," ",X52," ",V52,"?")))</f>
        <v/>
      </c>
      <c r="BT52" s="3" t="str">
        <f t="shared" si="13"/>
        <v>Was hat Lena erhalten?</v>
      </c>
    </row>
    <row r="53" spans="1:72" s="14" customFormat="1" ht="14.25" customHeight="1" x14ac:dyDescent="0.35">
      <c r="A53" s="3" t="str">
        <f>CONCATENATE("L",B53,"_S",C53,"_I",W53,"_P",AX53)</f>
        <v>L_S52_I135_Pm</v>
      </c>
      <c r="C53" s="3">
        <v>52</v>
      </c>
      <c r="D53" s="3" t="str">
        <f>CONCATENATE(E53," ",G53," ",L53," ",N53," ",O53," ",P53," ",Q53," ",T53," ",U53)</f>
        <v>Leonie flüchtet von der Baustelle. Er hat ein wichtiges Warnschild übersehen.</v>
      </c>
      <c r="E53" s="3" t="str">
        <f t="shared" si="0"/>
        <v>Leonie</v>
      </c>
      <c r="F53" s="3" t="str">
        <f t="shared" si="1"/>
        <v>Lotte</v>
      </c>
      <c r="G53" s="3" t="s">
        <v>130</v>
      </c>
      <c r="J53" s="3" t="s">
        <v>179</v>
      </c>
      <c r="K53" s="3" t="s">
        <v>956</v>
      </c>
      <c r="L53" s="3" t="str">
        <f>CONCATENATE(H53,I53,J53," ",K53,".")</f>
        <v>von der Baustelle.</v>
      </c>
      <c r="M53" s="3" t="str">
        <f t="shared" si="14"/>
        <v>von der Baustelle</v>
      </c>
      <c r="N53" s="3" t="str">
        <f t="shared" si="2"/>
        <v>Er</v>
      </c>
      <c r="O53" s="3" t="s">
        <v>65</v>
      </c>
      <c r="P53" s="3" t="s">
        <v>107</v>
      </c>
      <c r="Q53" s="3" t="s">
        <v>368</v>
      </c>
      <c r="R53" s="3" t="s">
        <v>369</v>
      </c>
      <c r="T53" s="3" t="str">
        <f t="shared" si="3"/>
        <v>Warnschild</v>
      </c>
      <c r="U53" s="3" t="str">
        <f t="shared" si="15"/>
        <v>übersehen.</v>
      </c>
      <c r="V53" s="3" t="s">
        <v>200</v>
      </c>
      <c r="W53" s="3">
        <v>135</v>
      </c>
      <c r="X53" s="3" t="s">
        <v>366</v>
      </c>
      <c r="Y53" s="3" t="s">
        <v>70</v>
      </c>
      <c r="Z53" s="3">
        <v>6.8857142859999998</v>
      </c>
      <c r="AA53" s="3">
        <v>0.322802851</v>
      </c>
      <c r="AB53" s="3">
        <v>7</v>
      </c>
      <c r="AC53" s="2" t="s">
        <v>70</v>
      </c>
      <c r="AD53" s="8" t="s">
        <v>58</v>
      </c>
      <c r="AE53" s="7" t="s">
        <v>59</v>
      </c>
      <c r="AF53" s="6">
        <v>48000000</v>
      </c>
      <c r="AG53" s="6" t="s">
        <v>59</v>
      </c>
      <c r="AH53" s="6" t="s">
        <v>59</v>
      </c>
      <c r="AI53" s="3">
        <v>103</v>
      </c>
      <c r="AJ53" s="3" t="s">
        <v>367</v>
      </c>
      <c r="AK53" s="3" t="s">
        <v>70</v>
      </c>
      <c r="AL53" s="3">
        <v>6.542857143</v>
      </c>
      <c r="AM53" s="3">
        <v>0.81683957500000004</v>
      </c>
      <c r="AN53" s="3">
        <v>7</v>
      </c>
      <c r="AO53" s="2" t="s">
        <v>70</v>
      </c>
      <c r="AP53" s="1" t="s">
        <v>60</v>
      </c>
      <c r="AQ53" s="7" t="s">
        <v>59</v>
      </c>
      <c r="AR53" s="10" t="s">
        <v>59</v>
      </c>
      <c r="AS53" s="6" t="s">
        <v>59</v>
      </c>
      <c r="AT53" s="6" t="s">
        <v>59</v>
      </c>
      <c r="AU53" s="6" t="s">
        <v>895</v>
      </c>
      <c r="AV53" s="6" t="s">
        <v>896</v>
      </c>
      <c r="AW53" s="6">
        <v>0</v>
      </c>
      <c r="AX53" s="18" t="str">
        <f t="shared" si="4"/>
        <v>m</v>
      </c>
      <c r="AY53" s="3" t="str">
        <f>CONCATENATE("Wer"," ",G53," ",M53,"?")</f>
        <v>Wer flüchtet von der Baustelle?</v>
      </c>
      <c r="AZ53" s="3" t="str">
        <f>CONCATENATE($AZ$1," ","tat", " ",E53,"?")</f>
        <v>Was tat Leonie?</v>
      </c>
      <c r="BA53" s="3" t="str">
        <f t="shared" si="5"/>
        <v>Woher flüchtet Leonie?</v>
      </c>
      <c r="BB53" s="3" t="str">
        <f t="shared" si="6"/>
        <v>Was hat Leonie übersehen?</v>
      </c>
      <c r="BC53" s="2" t="s">
        <v>882</v>
      </c>
      <c r="BD53" s="3" t="str">
        <f>BB53</f>
        <v>Was hat Leonie übersehen?</v>
      </c>
      <c r="BE53" s="3">
        <v>2</v>
      </c>
      <c r="BF53" s="3">
        <f t="shared" si="7"/>
        <v>0</v>
      </c>
      <c r="BG53" s="3" t="str">
        <f t="shared" si="8"/>
        <v>NA</v>
      </c>
      <c r="BH53" s="3" t="str">
        <f>IF(BG53="NA","NA",CONCATENATE(P53," ",Q53," ",T53))</f>
        <v>NA</v>
      </c>
      <c r="BI53" s="3" t="str">
        <f t="shared" si="19"/>
        <v>NA</v>
      </c>
      <c r="BJ53" s="3" t="s">
        <v>59</v>
      </c>
      <c r="BK53" s="2">
        <v>0</v>
      </c>
      <c r="BL53" s="3" t="str">
        <f t="shared" si="10"/>
        <v>NA</v>
      </c>
      <c r="BM53" s="3" t="str">
        <f t="shared" si="11"/>
        <v>NA</v>
      </c>
      <c r="BN53" s="3" t="str">
        <f>IF(AH53="NA",IF(H53="","",CONCATENATE(H$1," ",G53," ",E53,"?")),IF(H53="","",CONCATENATE(H$1," ",G53," ",AH53," ",X53,"?")))</f>
        <v/>
      </c>
      <c r="BO53" s="3" t="str">
        <f>IF(AH53="NA",IF(I53="","",CONCATENATE(I$1," ",G53," ",E53,"?")),IF(I53="","",CONCATENATE(I$1," ",G53," ",AH53," ",X53,"?")))</f>
        <v/>
      </c>
      <c r="BP53" s="3" t="str">
        <f>IF(AH53="NA",IF(J53="","",CONCATENATE(J$1," ",G53," ",E53,"?")),IF(J53="","",CONCATENATE(J$1," ",G53," ",AH53," ",X53,"?")))</f>
        <v>Woher flüchtet Leonie?</v>
      </c>
      <c r="BQ53" s="3" t="str">
        <f t="shared" si="12"/>
        <v>Woher flüchtet Leonie?</v>
      </c>
      <c r="BR53" s="3" t="str">
        <f>IF(AH53="NA",IF(R53="","",CONCATENATE(R$1," ",O53," ",E53," ",V53,"?")),IF(R53="","",CONCATENATE(R$1," ",O53," ",AH53," ",X53," ",V53,"?")))</f>
        <v>Was hat Leonie übersehen?</v>
      </c>
      <c r="BS53" s="3" t="str">
        <f>IF(AH53="NA",IF(S53="","",CONCATENATE(S$1," ",O53," ",E53," ",V53,"?")),IF(S53="","",CONCATENATE(S$1," ",O53," ",AH53," ",X53," ",V53,"?")))</f>
        <v/>
      </c>
      <c r="BT53" s="3" t="str">
        <f t="shared" si="13"/>
        <v>Was hat Leonie übersehen?</v>
      </c>
    </row>
    <row r="54" spans="1:72" s="14" customFormat="1" ht="14.25" customHeight="1" x14ac:dyDescent="0.35">
      <c r="A54" s="3" t="str">
        <f>CONCATENATE("L",B54,"_S",C54,"_I",W54,"_P",AX54)</f>
        <v>L_S53_I136_Pf</v>
      </c>
      <c r="C54" s="3">
        <v>53</v>
      </c>
      <c r="D54" s="3" t="str">
        <f>CONCATENATE(E54," ",G54," ",L54," ",N54," ",O54," ",P54," ",Q54," ",T54," ",U54)</f>
        <v>Mia kommt vom Kiosk. Sie hat ein leckeres Snickers gekauft.</v>
      </c>
      <c r="E54" s="3" t="str">
        <f t="shared" si="0"/>
        <v>Mia</v>
      </c>
      <c r="F54" s="3" t="str">
        <f t="shared" si="1"/>
        <v>Yvonne</v>
      </c>
      <c r="G54" s="3" t="s">
        <v>256</v>
      </c>
      <c r="J54" s="3" t="s">
        <v>934</v>
      </c>
      <c r="K54" s="3" t="s">
        <v>957</v>
      </c>
      <c r="L54" s="3" t="str">
        <f>CONCATENATE(H54,I54,J54," ",K54,".")</f>
        <v>vom Kiosk.</v>
      </c>
      <c r="M54" s="3" t="str">
        <f t="shared" si="14"/>
        <v>vom Kiosk</v>
      </c>
      <c r="N54" s="3" t="str">
        <f t="shared" si="2"/>
        <v>Sie</v>
      </c>
      <c r="O54" s="3" t="s">
        <v>65</v>
      </c>
      <c r="P54" s="3" t="s">
        <v>107</v>
      </c>
      <c r="Q54" s="3" t="s">
        <v>372</v>
      </c>
      <c r="R54" s="3" t="s">
        <v>373</v>
      </c>
      <c r="T54" s="3" t="str">
        <f t="shared" si="3"/>
        <v>Snickers</v>
      </c>
      <c r="U54" s="3" t="str">
        <f t="shared" si="15"/>
        <v>gekauft.</v>
      </c>
      <c r="V54" s="3" t="s">
        <v>374</v>
      </c>
      <c r="W54" s="3">
        <v>136</v>
      </c>
      <c r="X54" s="3" t="s">
        <v>370</v>
      </c>
      <c r="Y54" s="3" t="s">
        <v>70</v>
      </c>
      <c r="Z54" s="3">
        <v>6.8857142859999998</v>
      </c>
      <c r="AA54" s="3">
        <v>0.322802851</v>
      </c>
      <c r="AB54" s="3">
        <v>7</v>
      </c>
      <c r="AC54" s="2" t="s">
        <v>70</v>
      </c>
      <c r="AD54" s="8" t="s">
        <v>58</v>
      </c>
      <c r="AE54" s="7" t="s">
        <v>59</v>
      </c>
      <c r="AF54" s="6">
        <v>3100000000</v>
      </c>
      <c r="AG54" s="6" t="s">
        <v>59</v>
      </c>
      <c r="AH54" s="6" t="s">
        <v>59</v>
      </c>
      <c r="AI54" s="3">
        <v>104</v>
      </c>
      <c r="AJ54" s="3" t="s">
        <v>371</v>
      </c>
      <c r="AK54" s="3" t="s">
        <v>70</v>
      </c>
      <c r="AL54" s="3">
        <v>6.542857143</v>
      </c>
      <c r="AM54" s="3">
        <v>0.85208592299999997</v>
      </c>
      <c r="AN54" s="3">
        <v>7</v>
      </c>
      <c r="AO54" s="2" t="s">
        <v>70</v>
      </c>
      <c r="AP54" s="1" t="s">
        <v>60</v>
      </c>
      <c r="AQ54" s="7" t="s">
        <v>59</v>
      </c>
      <c r="AR54" s="10" t="s">
        <v>59</v>
      </c>
      <c r="AS54" s="6" t="s">
        <v>59</v>
      </c>
      <c r="AT54" s="6" t="s">
        <v>59</v>
      </c>
      <c r="AU54" s="6" t="s">
        <v>895</v>
      </c>
      <c r="AV54" s="6" t="s">
        <v>896</v>
      </c>
      <c r="AW54" s="6">
        <v>1</v>
      </c>
      <c r="AX54" s="18" t="str">
        <f t="shared" si="4"/>
        <v>f</v>
      </c>
      <c r="AY54" s="3" t="str">
        <f>CONCATENATE("Wer"," ",G54," ",M54,"?")</f>
        <v>Wer kommt vom Kiosk?</v>
      </c>
      <c r="AZ54" s="3" t="str">
        <f>CONCATENATE($AZ$1," ","tat", " ",E54,"?")</f>
        <v>Was tat Mia?</v>
      </c>
      <c r="BA54" s="3" t="str">
        <f t="shared" si="5"/>
        <v>Woher kommt Mia?</v>
      </c>
      <c r="BB54" s="3" t="str">
        <f t="shared" si="6"/>
        <v>Was hat Mia gekauft?</v>
      </c>
      <c r="BC54" s="3" t="s">
        <v>880</v>
      </c>
      <c r="BD54" s="3" t="str">
        <f>AY54</f>
        <v>Wer kommt vom Kiosk?</v>
      </c>
      <c r="BE54" s="3">
        <v>3</v>
      </c>
      <c r="BF54" s="3">
        <f t="shared" si="7"/>
        <v>0</v>
      </c>
      <c r="BG54" s="3" t="str">
        <f t="shared" si="8"/>
        <v>NA</v>
      </c>
      <c r="BH54" s="3" t="str">
        <f>IF(BG54="NA","NA",E54)</f>
        <v>NA</v>
      </c>
      <c r="BI54" s="3" t="str">
        <f t="shared" si="19"/>
        <v>NA</v>
      </c>
      <c r="BJ54" s="3" t="s">
        <v>59</v>
      </c>
      <c r="BK54" s="2">
        <v>1</v>
      </c>
      <c r="BL54" s="3" t="str">
        <f t="shared" si="10"/>
        <v>NA</v>
      </c>
      <c r="BM54" s="3" t="str">
        <f t="shared" si="11"/>
        <v>NA</v>
      </c>
      <c r="BN54" s="3" t="str">
        <f>IF(AH54="NA",IF(H54="","",CONCATENATE(H$1," ",G54," ",E54,"?")),IF(H54="","",CONCATENATE(H$1," ",G54," ",AH54," ",X54,"?")))</f>
        <v/>
      </c>
      <c r="BO54" s="3" t="str">
        <f>IF(AH54="NA",IF(I54="","",CONCATENATE(I$1," ",G54," ",E54,"?")),IF(I54="","",CONCATENATE(I$1," ",G54," ",AH54," ",X54,"?")))</f>
        <v/>
      </c>
      <c r="BP54" s="3" t="str">
        <f>IF(AH54="NA",IF(J54="","",CONCATENATE(J$1," ",G54," ",E54,"?")),IF(J54="","",CONCATENATE(J$1," ",G54," ",AH54," ",X54,"?")))</f>
        <v>Woher kommt Mia?</v>
      </c>
      <c r="BQ54" s="3" t="str">
        <f t="shared" si="12"/>
        <v>Woher kommt Mia?</v>
      </c>
      <c r="BR54" s="3" t="str">
        <f>IF(AH54="NA",IF(R54="","",CONCATENATE(R$1," ",O54," ",E54," ",V54,"?")),IF(R54="","",CONCATENATE(R$1," ",O54," ",AH54," ",X54," ",V54,"?")))</f>
        <v>Was hat Mia gekauft?</v>
      </c>
      <c r="BS54" s="3" t="str">
        <f>IF(AH54="NA",IF(S54="","",CONCATENATE(S$1," ",O54," ",E54," ",V54,"?")),IF(S54="","",CONCATENATE(S$1," ",O54," ",AH54," ",X54," ",V54,"?")))</f>
        <v/>
      </c>
      <c r="BT54" s="3" t="str">
        <f t="shared" si="13"/>
        <v>Was hat Mia gekauft?</v>
      </c>
    </row>
    <row r="55" spans="1:72" s="14" customFormat="1" ht="14.25" customHeight="1" x14ac:dyDescent="0.35">
      <c r="A55" s="3" t="str">
        <f>CONCATENATE("L",B55,"_S",C55,"_I",W55,"_P",AX55)</f>
        <v>L_S54_I137_Pf</v>
      </c>
      <c r="C55" s="3">
        <v>54</v>
      </c>
      <c r="D55" s="3" t="str">
        <f>CONCATENATE(E55," ",G55," ",L55," ",N55," ",O55," ",P55," ",Q55," ",T55," ",U55)</f>
        <v>Rosa fliegt aus dem Rathaus. Sie hat das goldene Buch beschmutzt.</v>
      </c>
      <c r="E55" s="3" t="str">
        <f t="shared" si="0"/>
        <v>Rosa</v>
      </c>
      <c r="F55" s="3" t="str">
        <f t="shared" si="1"/>
        <v>Ida</v>
      </c>
      <c r="G55" s="3" t="s">
        <v>377</v>
      </c>
      <c r="J55" s="3" t="s">
        <v>901</v>
      </c>
      <c r="K55" s="3" t="s">
        <v>958</v>
      </c>
      <c r="L55" s="3" t="str">
        <f>CONCATENATE(H55,I55,J55," ",K55,".")</f>
        <v>aus dem Rathaus.</v>
      </c>
      <c r="M55" s="3" t="str">
        <f t="shared" si="14"/>
        <v>aus dem Rathaus</v>
      </c>
      <c r="N55" s="3" t="str">
        <f t="shared" si="2"/>
        <v>Sie</v>
      </c>
      <c r="O55" s="3" t="s">
        <v>65</v>
      </c>
      <c r="P55" s="3" t="s">
        <v>122</v>
      </c>
      <c r="Q55" s="3" t="s">
        <v>378</v>
      </c>
      <c r="R55" s="3" t="s">
        <v>379</v>
      </c>
      <c r="T55" s="3" t="str">
        <f t="shared" si="3"/>
        <v>Buch</v>
      </c>
      <c r="U55" s="3" t="str">
        <f t="shared" si="15"/>
        <v>beschmutzt.</v>
      </c>
      <c r="V55" s="3" t="s">
        <v>380</v>
      </c>
      <c r="W55" s="3">
        <v>137</v>
      </c>
      <c r="X55" s="3" t="s">
        <v>375</v>
      </c>
      <c r="Y55" s="3" t="s">
        <v>70</v>
      </c>
      <c r="Z55" s="3">
        <v>6.8857142859999998</v>
      </c>
      <c r="AA55" s="3">
        <v>0.40376380499999998</v>
      </c>
      <c r="AB55" s="3">
        <v>7</v>
      </c>
      <c r="AC55" s="2" t="s">
        <v>70</v>
      </c>
      <c r="AD55" s="8" t="s">
        <v>58</v>
      </c>
      <c r="AE55" s="7" t="s">
        <v>59</v>
      </c>
      <c r="AF55" s="6">
        <v>4220000000</v>
      </c>
      <c r="AG55" s="6" t="s">
        <v>59</v>
      </c>
      <c r="AH55" s="6" t="s">
        <v>59</v>
      </c>
      <c r="AI55" s="3">
        <v>105</v>
      </c>
      <c r="AJ55" s="3" t="s">
        <v>376</v>
      </c>
      <c r="AK55" s="3" t="s">
        <v>70</v>
      </c>
      <c r="AL55" s="3">
        <v>6.5714285710000002</v>
      </c>
      <c r="AM55" s="3">
        <v>0.73906595600000002</v>
      </c>
      <c r="AN55" s="3">
        <v>7</v>
      </c>
      <c r="AO55" s="2" t="s">
        <v>70</v>
      </c>
      <c r="AP55" s="1" t="s">
        <v>60</v>
      </c>
      <c r="AQ55" s="7" t="s">
        <v>59</v>
      </c>
      <c r="AR55" s="10" t="s">
        <v>59</v>
      </c>
      <c r="AS55" s="6" t="s">
        <v>59</v>
      </c>
      <c r="AT55" s="6" t="s">
        <v>59</v>
      </c>
      <c r="AU55" s="6" t="s">
        <v>895</v>
      </c>
      <c r="AV55" s="6" t="s">
        <v>896</v>
      </c>
      <c r="AW55" s="6">
        <v>1</v>
      </c>
      <c r="AX55" s="18" t="str">
        <f t="shared" si="4"/>
        <v>f</v>
      </c>
      <c r="AY55" s="3" t="str">
        <f>CONCATENATE("Wer"," ",G55," ",M55,"?")</f>
        <v>Wer fliegt aus dem Rathaus?</v>
      </c>
      <c r="AZ55" s="3" t="str">
        <f>CONCATENATE($AZ$1," ","tat", " ",E55,"?")</f>
        <v>Was tat Rosa?</v>
      </c>
      <c r="BA55" s="3" t="str">
        <f t="shared" si="5"/>
        <v>Woher fliegt Rosa?</v>
      </c>
      <c r="BB55" s="3" t="str">
        <f t="shared" si="6"/>
        <v>Was hat Rosa beschmutzt?</v>
      </c>
      <c r="BC55" s="3" t="s">
        <v>15</v>
      </c>
      <c r="BD55" s="3" t="str">
        <f>AZ55</f>
        <v>Was tat Rosa?</v>
      </c>
      <c r="BE55" s="3">
        <v>1</v>
      </c>
      <c r="BF55" s="3">
        <f t="shared" si="7"/>
        <v>1</v>
      </c>
      <c r="BG55" s="3" t="str">
        <f t="shared" si="8"/>
        <v>Was tat Rosa?</v>
      </c>
      <c r="BH55" s="3" t="str">
        <f>IF(BG55="NA","NA",G55)</f>
        <v>fliegt</v>
      </c>
      <c r="BI55" s="3" t="s">
        <v>381</v>
      </c>
      <c r="BJ55" s="3" t="s">
        <v>382</v>
      </c>
      <c r="BK55" s="2">
        <v>0</v>
      </c>
      <c r="BL55" s="3" t="str">
        <f t="shared" si="10"/>
        <v>segeln</v>
      </c>
      <c r="BM55" s="3" t="str">
        <f t="shared" si="11"/>
        <v>fliegen</v>
      </c>
      <c r="BN55" s="3" t="str">
        <f>IF(AH55="NA",IF(H55="","",CONCATENATE(H$1," ",G55," ",E55,"?")),IF(H55="","",CONCATENATE(H$1," ",G55," ",AH55," ",X55,"?")))</f>
        <v/>
      </c>
      <c r="BO55" s="3" t="str">
        <f>IF(AH55="NA",IF(I55="","",CONCATENATE(I$1," ",G55," ",E55,"?")),IF(I55="","",CONCATENATE(I$1," ",G55," ",AH55," ",X55,"?")))</f>
        <v/>
      </c>
      <c r="BP55" s="3" t="str">
        <f>IF(AH55="NA",IF(J55="","",CONCATENATE(J$1," ",G55," ",E55,"?")),IF(J55="","",CONCATENATE(J$1," ",G55," ",AH55," ",X55,"?")))</f>
        <v>Woher fliegt Rosa?</v>
      </c>
      <c r="BQ55" s="3" t="str">
        <f t="shared" si="12"/>
        <v>Woher fliegt Rosa?</v>
      </c>
      <c r="BR55" s="3" t="str">
        <f>IF(AH55="NA",IF(R55="","",CONCATENATE(R$1," ",O55," ",E55," ",V55,"?")),IF(R55="","",CONCATENATE(R$1," ",O55," ",AH55," ",X55," ",V55,"?")))</f>
        <v>Was hat Rosa beschmutzt?</v>
      </c>
      <c r="BS55" s="3" t="str">
        <f>IF(AH55="NA",IF(S55="","",CONCATENATE(S$1," ",O55," ",E55," ",V55,"?")),IF(S55="","",CONCATENATE(S$1," ",O55," ",AH55," ",X55," ",V55,"?")))</f>
        <v/>
      </c>
      <c r="BT55" s="3" t="str">
        <f t="shared" si="13"/>
        <v>Was hat Rosa beschmutzt?</v>
      </c>
    </row>
    <row r="56" spans="1:72" s="14" customFormat="1" ht="14.25" customHeight="1" x14ac:dyDescent="0.35">
      <c r="A56" s="3" t="str">
        <f>CONCATENATE("L",B56,"_S",C56,"_I",W56,"_P",AX56)</f>
        <v>L_S55_I138_Pm</v>
      </c>
      <c r="C56" s="3">
        <v>55</v>
      </c>
      <c r="D56" s="3" t="str">
        <f>CONCATENATE(E56," ",G56," ",L56," ",N56," ",O56," ",P56," ",Q56," ",T56," ",U56)</f>
        <v>Anna sitzt beim Abendessen. Er muss die immergleichen Diskussionen ertragen.</v>
      </c>
      <c r="E56" s="3" t="str">
        <f t="shared" si="0"/>
        <v>Anna</v>
      </c>
      <c r="F56" s="3" t="str">
        <f t="shared" si="1"/>
        <v>Josephine</v>
      </c>
      <c r="G56" s="3" t="s">
        <v>385</v>
      </c>
      <c r="H56" s="3" t="s">
        <v>959</v>
      </c>
      <c r="K56" s="3" t="s">
        <v>960</v>
      </c>
      <c r="L56" s="3" t="str">
        <f>CONCATENATE(H56,I56,J56," ",K56,".")</f>
        <v>beim Abendessen.</v>
      </c>
      <c r="M56" s="3" t="str">
        <f t="shared" si="14"/>
        <v>beim Abendessen</v>
      </c>
      <c r="N56" s="3" t="str">
        <f t="shared" si="2"/>
        <v>Er</v>
      </c>
      <c r="O56" s="3" t="s">
        <v>114</v>
      </c>
      <c r="P56" s="3" t="s">
        <v>53</v>
      </c>
      <c r="Q56" s="3" t="s">
        <v>386</v>
      </c>
      <c r="R56" s="3" t="s">
        <v>387</v>
      </c>
      <c r="T56" s="3" t="str">
        <f t="shared" si="3"/>
        <v>Diskussionen</v>
      </c>
      <c r="U56" s="3" t="str">
        <f t="shared" si="15"/>
        <v>ertragen.</v>
      </c>
      <c r="V56" s="3" t="s">
        <v>388</v>
      </c>
      <c r="W56" s="3">
        <v>138</v>
      </c>
      <c r="X56" s="3" t="s">
        <v>383</v>
      </c>
      <c r="Y56" s="3" t="s">
        <v>70</v>
      </c>
      <c r="Z56" s="3">
        <v>6.914285714</v>
      </c>
      <c r="AA56" s="3">
        <v>0.28402864100000003</v>
      </c>
      <c r="AB56" s="3">
        <v>7</v>
      </c>
      <c r="AC56" s="2" t="s">
        <v>70</v>
      </c>
      <c r="AD56" s="8" t="s">
        <v>58</v>
      </c>
      <c r="AE56" s="6">
        <v>3187</v>
      </c>
      <c r="AF56" s="6">
        <v>4380000000</v>
      </c>
      <c r="AG56" s="6" t="s">
        <v>59</v>
      </c>
      <c r="AH56" s="6" t="s">
        <v>59</v>
      </c>
      <c r="AI56" s="3">
        <v>106</v>
      </c>
      <c r="AJ56" s="3" t="s">
        <v>384</v>
      </c>
      <c r="AK56" s="3" t="s">
        <v>70</v>
      </c>
      <c r="AL56" s="3">
        <v>6.5714285710000002</v>
      </c>
      <c r="AM56" s="3">
        <v>1.1449560560000001</v>
      </c>
      <c r="AN56" s="3">
        <v>7</v>
      </c>
      <c r="AO56" s="2" t="s">
        <v>70</v>
      </c>
      <c r="AP56" s="1" t="s">
        <v>60</v>
      </c>
      <c r="AQ56" s="7" t="s">
        <v>59</v>
      </c>
      <c r="AR56" s="10" t="s">
        <v>59</v>
      </c>
      <c r="AS56" s="6" t="s">
        <v>59</v>
      </c>
      <c r="AT56" s="6" t="s">
        <v>59</v>
      </c>
      <c r="AU56" s="6" t="s">
        <v>895</v>
      </c>
      <c r="AV56" s="6" t="s">
        <v>896</v>
      </c>
      <c r="AW56" s="6">
        <v>0</v>
      </c>
      <c r="AX56" s="18" t="str">
        <f t="shared" si="4"/>
        <v>m</v>
      </c>
      <c r="AY56" s="3" t="str">
        <f>CONCATENATE("Wer"," ",G56," ",M56,"?")</f>
        <v>Wer sitzt beim Abendessen?</v>
      </c>
      <c r="AZ56" s="3" t="str">
        <f>CONCATENATE($AZ$1," ","tat", " ",E56,"?")</f>
        <v>Was tat Anna?</v>
      </c>
      <c r="BA56" s="3" t="str">
        <f t="shared" si="5"/>
        <v>Wo sitzt Anna?</v>
      </c>
      <c r="BB56" s="3" t="str">
        <f t="shared" si="6"/>
        <v>Was muss Anna ertragen?</v>
      </c>
      <c r="BC56" s="3" t="s">
        <v>881</v>
      </c>
      <c r="BD56" s="3" t="str">
        <f>BA56</f>
        <v>Wo sitzt Anna?</v>
      </c>
      <c r="BE56" s="3">
        <v>4</v>
      </c>
      <c r="BF56" s="3">
        <f t="shared" si="7"/>
        <v>0</v>
      </c>
      <c r="BG56" s="3" t="str">
        <f t="shared" si="8"/>
        <v>NA</v>
      </c>
      <c r="BH56" s="3" t="str">
        <f>IF(BG56="NA","NA",M56)</f>
        <v>NA</v>
      </c>
      <c r="BI56" s="3" t="str">
        <f t="shared" ref="BI56:BI66" si="20">BH56</f>
        <v>NA</v>
      </c>
      <c r="BJ56" s="3" t="s">
        <v>59</v>
      </c>
      <c r="BK56" s="2">
        <v>1</v>
      </c>
      <c r="BL56" s="3" t="str">
        <f t="shared" si="10"/>
        <v>NA</v>
      </c>
      <c r="BM56" s="3" t="str">
        <f t="shared" si="11"/>
        <v>NA</v>
      </c>
      <c r="BN56" s="3" t="str">
        <f>IF(AH56="NA",IF(H56="","",CONCATENATE(H$1," ",G56," ",E56,"?")),IF(H56="","",CONCATENATE(H$1," ",G56," ",AH56," ",X56,"?")))</f>
        <v>Wo sitzt Anna?</v>
      </c>
      <c r="BO56" s="3" t="str">
        <f>IF(AH56="NA",IF(I56="","",CONCATENATE(I$1," ",G56," ",E56,"?")),IF(I56="","",CONCATENATE(I$1," ",G56," ",AH56," ",X56,"?")))</f>
        <v/>
      </c>
      <c r="BP56" s="3" t="str">
        <f>IF(AH56="NA",IF(J56="","",CONCATENATE(J$1," ",G56," ",E56,"?")),IF(J56="","",CONCATENATE(J$1," ",G56," ",AH56," ",X56,"?")))</f>
        <v/>
      </c>
      <c r="BQ56" s="3" t="str">
        <f t="shared" si="12"/>
        <v>Wo sitzt Anna?</v>
      </c>
      <c r="BR56" s="3" t="str">
        <f>IF(AH56="NA",IF(R56="","",CONCATENATE(R$1," ",O56," ",E56," ",V56,"?")),IF(R56="","",CONCATENATE(R$1," ",O56," ",AH56," ",X56," ",V56,"?")))</f>
        <v>Was muss Anna ertragen?</v>
      </c>
      <c r="BS56" s="3" t="str">
        <f>IF(AH56="NA",IF(S56="","",CONCATENATE(S$1," ",O56," ",E56," ",V56,"?")),IF(S56="","",CONCATENATE(S$1," ",O56," ",AH56," ",X56," ",V56,"?")))</f>
        <v/>
      </c>
      <c r="BT56" s="3" t="str">
        <f t="shared" si="13"/>
        <v>Was muss Anna ertragen?</v>
      </c>
    </row>
    <row r="57" spans="1:72" s="14" customFormat="1" ht="14.25" customHeight="1" x14ac:dyDescent="0.35">
      <c r="A57" s="3" t="str">
        <f>CONCATENATE("L",B57,"_S",C57,"_I",W57,"_P",AX57)</f>
        <v>L_S56_I139_Pf</v>
      </c>
      <c r="C57" s="3">
        <v>56</v>
      </c>
      <c r="D57" s="3" t="str">
        <f>CONCATENATE(E57," ",G57," ",L57," ",N57," ",O57," ",P57," ",Q57," ",T57," ",U57)</f>
        <v>Clara kriecht ins Bad. Sie hat ein leckeres Bier getrunken.</v>
      </c>
      <c r="E57" s="3" t="str">
        <f t="shared" si="0"/>
        <v>Clara</v>
      </c>
      <c r="F57" s="3" t="str">
        <f t="shared" si="1"/>
        <v>Amelie</v>
      </c>
      <c r="G57" s="3" t="s">
        <v>391</v>
      </c>
      <c r="I57" s="3" t="s">
        <v>893</v>
      </c>
      <c r="K57" s="3" t="s">
        <v>961</v>
      </c>
      <c r="L57" s="3" t="str">
        <f>CONCATENATE(H57,I57,J57," ",K57,".")</f>
        <v>ins Bad.</v>
      </c>
      <c r="M57" s="3" t="str">
        <f t="shared" si="14"/>
        <v>ins Bad</v>
      </c>
      <c r="N57" s="3" t="str">
        <f t="shared" si="2"/>
        <v>Sie</v>
      </c>
      <c r="O57" s="3" t="s">
        <v>65</v>
      </c>
      <c r="P57" s="3" t="s">
        <v>107</v>
      </c>
      <c r="Q57" s="3" t="s">
        <v>372</v>
      </c>
      <c r="R57" s="3" t="s">
        <v>392</v>
      </c>
      <c r="T57" s="3" t="str">
        <f t="shared" si="3"/>
        <v>Bier</v>
      </c>
      <c r="U57" s="3" t="str">
        <f t="shared" si="15"/>
        <v>getrunken.</v>
      </c>
      <c r="V57" s="3" t="s">
        <v>393</v>
      </c>
      <c r="W57" s="2">
        <v>139</v>
      </c>
      <c r="X57" s="2" t="s">
        <v>389</v>
      </c>
      <c r="Y57" s="2" t="s">
        <v>70</v>
      </c>
      <c r="Z57" s="3">
        <v>6.914285714</v>
      </c>
      <c r="AA57" s="3">
        <v>0.28402864100000003</v>
      </c>
      <c r="AB57" s="3">
        <v>7</v>
      </c>
      <c r="AC57" s="2" t="s">
        <v>70</v>
      </c>
      <c r="AD57" s="8" t="s">
        <v>58</v>
      </c>
      <c r="AE57" s="6">
        <v>451</v>
      </c>
      <c r="AF57" s="6">
        <v>3310000000</v>
      </c>
      <c r="AG57" s="6" t="s">
        <v>59</v>
      </c>
      <c r="AH57" s="6" t="s">
        <v>59</v>
      </c>
      <c r="AI57" s="3">
        <v>107</v>
      </c>
      <c r="AJ57" s="3" t="s">
        <v>390</v>
      </c>
      <c r="AK57" s="3" t="s">
        <v>70</v>
      </c>
      <c r="AL57" s="3">
        <v>6.6</v>
      </c>
      <c r="AM57" s="3">
        <v>1.1167178799999999</v>
      </c>
      <c r="AN57" s="3">
        <v>7</v>
      </c>
      <c r="AO57" s="2" t="s">
        <v>70</v>
      </c>
      <c r="AP57" s="1" t="s">
        <v>60</v>
      </c>
      <c r="AQ57" s="7" t="s">
        <v>59</v>
      </c>
      <c r="AR57" s="10" t="s">
        <v>59</v>
      </c>
      <c r="AS57" s="6" t="s">
        <v>59</v>
      </c>
      <c r="AT57" s="6" t="s">
        <v>59</v>
      </c>
      <c r="AU57" s="6" t="s">
        <v>895</v>
      </c>
      <c r="AV57" s="6" t="s">
        <v>896</v>
      </c>
      <c r="AW57" s="6">
        <v>1</v>
      </c>
      <c r="AX57" s="18" t="str">
        <f t="shared" si="4"/>
        <v>f</v>
      </c>
      <c r="AY57" s="3" t="str">
        <f>CONCATENATE("Wer"," ",G57," ",M57,"?")</f>
        <v>Wer kriecht ins Bad?</v>
      </c>
      <c r="AZ57" s="3" t="str">
        <f>CONCATENATE($AZ$1," ","tat", " ",E57,"?")</f>
        <v>Was tat Clara?</v>
      </c>
      <c r="BA57" s="3" t="str">
        <f t="shared" si="5"/>
        <v>Wohin kriecht Clara?</v>
      </c>
      <c r="BB57" s="3" t="str">
        <f t="shared" si="6"/>
        <v>Was hat Clara getrunken?</v>
      </c>
      <c r="BC57" s="2" t="s">
        <v>882</v>
      </c>
      <c r="BD57" s="3" t="str">
        <f>BB57</f>
        <v>Was hat Clara getrunken?</v>
      </c>
      <c r="BE57" s="3">
        <v>2</v>
      </c>
      <c r="BF57" s="3">
        <f t="shared" si="7"/>
        <v>0</v>
      </c>
      <c r="BG57" s="3" t="str">
        <f t="shared" si="8"/>
        <v>NA</v>
      </c>
      <c r="BH57" s="3" t="str">
        <f>IF(BG57="NA","NA",CONCATENATE(P57," ",Q57," ",T57))</f>
        <v>NA</v>
      </c>
      <c r="BI57" s="3" t="str">
        <f t="shared" si="20"/>
        <v>NA</v>
      </c>
      <c r="BJ57" s="3" t="s">
        <v>59</v>
      </c>
      <c r="BK57" s="2">
        <v>1</v>
      </c>
      <c r="BL57" s="3" t="str">
        <f t="shared" si="10"/>
        <v>NA</v>
      </c>
      <c r="BM57" s="3" t="str">
        <f t="shared" si="11"/>
        <v>NA</v>
      </c>
      <c r="BN57" s="3" t="str">
        <f>IF(AH57="NA",IF(H57="","",CONCATENATE(H$1," ",G57," ",E57,"?")),IF(H57="","",CONCATENATE(H$1," ",G57," ",AH57," ",X57,"?")))</f>
        <v/>
      </c>
      <c r="BO57" s="3" t="str">
        <f>IF(AH57="NA",IF(I57="","",CONCATENATE(I$1," ",G57," ",E57,"?")),IF(I57="","",CONCATENATE(I$1," ",G57," ",AH57," ",X57,"?")))</f>
        <v>Wohin kriecht Clara?</v>
      </c>
      <c r="BP57" s="3" t="str">
        <f>IF(AH57="NA",IF(J57="","",CONCATENATE(J$1," ",G57," ",E57,"?")),IF(J57="","",CONCATENATE(J$1," ",G57," ",AH57," ",X57,"?")))</f>
        <v/>
      </c>
      <c r="BQ57" s="3" t="str">
        <f t="shared" si="12"/>
        <v>Wohin kriecht Clara?</v>
      </c>
      <c r="BR57" s="3" t="str">
        <f>IF(AH57="NA",IF(R57="","",CONCATENATE(R$1," ",O57," ",E57," ",V57,"?")),IF(R57="","",CONCATENATE(R$1," ",O57," ",AH57," ",X57," ",V57,"?")))</f>
        <v>Was hat Clara getrunken?</v>
      </c>
      <c r="BS57" s="3" t="str">
        <f>IF(AH57="NA",IF(S57="","",CONCATENATE(S$1," ",O57," ",E57," ",V57,"?")),IF(S57="","",CONCATENATE(S$1," ",O57," ",AH57," ",X57," ",V57,"?")))</f>
        <v/>
      </c>
      <c r="BT57" s="2" t="str">
        <f t="shared" si="13"/>
        <v>Was hat Clara getrunken?</v>
      </c>
    </row>
    <row r="58" spans="1:72" s="14" customFormat="1" ht="14.25" customHeight="1" x14ac:dyDescent="0.35">
      <c r="A58" s="3" t="str">
        <f>CONCATENATE("L",B58,"_S",C58,"_I",W58,"_P",AX58)</f>
        <v>L_S57_I140_Pf</v>
      </c>
      <c r="C58" s="3">
        <v>57</v>
      </c>
      <c r="D58" s="3" t="str">
        <f>CONCATENATE(E58," ",G58," ",L58," ",N58," ",O58," ",P58," ",Q58," ",T58," ",U58)</f>
        <v>Mathilda kommt von der Bandprobe. Sie hat ein exzellentes Solo hingelegt.</v>
      </c>
      <c r="E58" s="3" t="str">
        <f t="shared" si="0"/>
        <v>Mathilda</v>
      </c>
      <c r="F58" s="3" t="str">
        <f t="shared" si="1"/>
        <v>Carolin</v>
      </c>
      <c r="G58" s="3" t="s">
        <v>256</v>
      </c>
      <c r="J58" s="3" t="s">
        <v>179</v>
      </c>
      <c r="K58" s="3" t="s">
        <v>396</v>
      </c>
      <c r="L58" s="3" t="str">
        <f>CONCATENATE(H58,I58,J58," ",K58,".")</f>
        <v>von der Bandprobe.</v>
      </c>
      <c r="M58" s="3" t="str">
        <f t="shared" si="14"/>
        <v>von der Bandprobe</v>
      </c>
      <c r="N58" s="3" t="str">
        <f t="shared" si="2"/>
        <v>Sie</v>
      </c>
      <c r="O58" s="3" t="s">
        <v>65</v>
      </c>
      <c r="P58" s="3" t="s">
        <v>107</v>
      </c>
      <c r="Q58" s="3" t="s">
        <v>397</v>
      </c>
      <c r="R58" s="3" t="s">
        <v>398</v>
      </c>
      <c r="T58" s="3" t="str">
        <f t="shared" si="3"/>
        <v>Solo</v>
      </c>
      <c r="U58" s="3" t="str">
        <f t="shared" si="15"/>
        <v>hingelegt.</v>
      </c>
      <c r="V58" s="3" t="s">
        <v>399</v>
      </c>
      <c r="W58" s="2">
        <v>140</v>
      </c>
      <c r="X58" s="2" t="s">
        <v>394</v>
      </c>
      <c r="Y58" s="2" t="s">
        <v>70</v>
      </c>
      <c r="Z58" s="3">
        <v>6.914285714</v>
      </c>
      <c r="AA58" s="3">
        <v>0.28402864100000003</v>
      </c>
      <c r="AB58" s="3">
        <v>7</v>
      </c>
      <c r="AC58" s="2" t="s">
        <v>70</v>
      </c>
      <c r="AD58" s="8" t="s">
        <v>58</v>
      </c>
      <c r="AE58" s="7" t="s">
        <v>59</v>
      </c>
      <c r="AF58" s="6">
        <v>17000000</v>
      </c>
      <c r="AG58" s="6" t="s">
        <v>59</v>
      </c>
      <c r="AH58" s="6" t="s">
        <v>59</v>
      </c>
      <c r="AI58" s="3">
        <v>108</v>
      </c>
      <c r="AJ58" s="3" t="s">
        <v>395</v>
      </c>
      <c r="AK58" s="3" t="s">
        <v>70</v>
      </c>
      <c r="AL58" s="3">
        <v>6.628571429</v>
      </c>
      <c r="AM58" s="3">
        <v>0.77024496799999997</v>
      </c>
      <c r="AN58" s="3">
        <v>7</v>
      </c>
      <c r="AO58" s="2" t="s">
        <v>70</v>
      </c>
      <c r="AP58" s="1" t="s">
        <v>60</v>
      </c>
      <c r="AQ58" s="7" t="s">
        <v>59</v>
      </c>
      <c r="AR58" s="10" t="s">
        <v>59</v>
      </c>
      <c r="AS58" s="6" t="s">
        <v>59</v>
      </c>
      <c r="AT58" s="6" t="s">
        <v>59</v>
      </c>
      <c r="AU58" s="6" t="s">
        <v>895</v>
      </c>
      <c r="AV58" s="6" t="s">
        <v>896</v>
      </c>
      <c r="AW58" s="6">
        <v>1</v>
      </c>
      <c r="AX58" s="18" t="str">
        <f t="shared" si="4"/>
        <v>f</v>
      </c>
      <c r="AY58" s="3" t="str">
        <f>CONCATENATE("Wer"," ",G58," ",M58,"?")</f>
        <v>Wer kommt von der Bandprobe?</v>
      </c>
      <c r="AZ58" s="3" t="str">
        <f>CONCATENATE($AZ$1," ","tat", " ",E58,"?")</f>
        <v>Was tat Mathilda?</v>
      </c>
      <c r="BA58" s="3" t="str">
        <f t="shared" si="5"/>
        <v>Woher kommt Mathilda?</v>
      </c>
      <c r="BB58" s="3" t="str">
        <f t="shared" si="6"/>
        <v>Was hat Mathilda hingelegt?</v>
      </c>
      <c r="BC58" s="3" t="s">
        <v>880</v>
      </c>
      <c r="BD58" s="3" t="str">
        <f>AY58</f>
        <v>Wer kommt von der Bandprobe?</v>
      </c>
      <c r="BE58" s="3">
        <v>3</v>
      </c>
      <c r="BF58" s="3">
        <f t="shared" si="7"/>
        <v>0</v>
      </c>
      <c r="BG58" s="3" t="str">
        <f t="shared" si="8"/>
        <v>NA</v>
      </c>
      <c r="BH58" s="3" t="str">
        <f>IF(BG58="NA","NA",E58)</f>
        <v>NA</v>
      </c>
      <c r="BI58" s="3" t="str">
        <f t="shared" si="20"/>
        <v>NA</v>
      </c>
      <c r="BJ58" s="3" t="s">
        <v>59</v>
      </c>
      <c r="BK58" s="2">
        <v>0</v>
      </c>
      <c r="BL58" s="3" t="str">
        <f t="shared" si="10"/>
        <v>NA</v>
      </c>
      <c r="BM58" s="3" t="str">
        <f t="shared" si="11"/>
        <v>NA</v>
      </c>
      <c r="BN58" s="3" t="str">
        <f>IF(AH58="NA",IF(H58="","",CONCATENATE(H$1," ",G58," ",E58,"?")),IF(H58="","",CONCATENATE(H$1," ",G58," ",AH58," ",X58,"?")))</f>
        <v/>
      </c>
      <c r="BO58" s="3" t="str">
        <f>IF(AH58="NA",IF(I58="","",CONCATENATE(I$1," ",G58," ",E58,"?")),IF(I58="","",CONCATENATE(I$1," ",G58," ",AH58," ",X58,"?")))</f>
        <v/>
      </c>
      <c r="BP58" s="3" t="str">
        <f>IF(AH58="NA",IF(J58="","",CONCATENATE(J$1," ",G58," ",E58,"?")),IF(J58="","",CONCATENATE(J$1," ",G58," ",AH58," ",X58,"?")))</f>
        <v>Woher kommt Mathilda?</v>
      </c>
      <c r="BQ58" s="3" t="str">
        <f t="shared" si="12"/>
        <v>Woher kommt Mathilda?</v>
      </c>
      <c r="BR58" s="3" t="str">
        <f>IF(AH58="NA",IF(R58="","",CONCATENATE(R$1," ",O58," ",E58," ",V58,"?")),IF(R58="","",CONCATENATE(R$1," ",O58," ",AH58," ",X58," ",V58,"?")))</f>
        <v>Was hat Mathilda hingelegt?</v>
      </c>
      <c r="BS58" s="3" t="str">
        <f>IF(AH58="NA",IF(S58="","",CONCATENATE(S$1," ",O58," ",E58," ",V58,"?")),IF(S58="","",CONCATENATE(S$1," ",O58," ",AH58," ",X58," ",V58,"?")))</f>
        <v/>
      </c>
      <c r="BT58" s="2" t="str">
        <f t="shared" si="13"/>
        <v>Was hat Mathilda hingelegt?</v>
      </c>
    </row>
    <row r="59" spans="1:72" s="14" customFormat="1" ht="14.25" customHeight="1" x14ac:dyDescent="0.35">
      <c r="A59" s="3" t="str">
        <f>CONCATENATE("L",B59,"_S",C59,"_I",W59,"_P",AX59)</f>
        <v>L_S58_I141_Pf</v>
      </c>
      <c r="C59" s="3">
        <v>58</v>
      </c>
      <c r="D59" s="3" t="str">
        <f>CONCATENATE(E59," ",G59," ",L59," ",N59," ",O59," ",P59," ",Q59," ",T59," ",U59)</f>
        <v>Sophia kommt vom Klo. Sie hat die wertvolle Arbeitszeit abgesessen.</v>
      </c>
      <c r="E59" s="3" t="str">
        <f t="shared" si="0"/>
        <v>Sophia</v>
      </c>
      <c r="F59" s="3" t="str">
        <f t="shared" si="1"/>
        <v>Henriette</v>
      </c>
      <c r="G59" s="3" t="s">
        <v>256</v>
      </c>
      <c r="J59" s="3" t="s">
        <v>934</v>
      </c>
      <c r="K59" s="3" t="s">
        <v>962</v>
      </c>
      <c r="L59" s="3" t="str">
        <f>CONCATENATE(H59,I59,J59," ",K59,".")</f>
        <v>vom Klo.</v>
      </c>
      <c r="M59" s="3" t="str">
        <f t="shared" si="14"/>
        <v>vom Klo</v>
      </c>
      <c r="N59" s="3" t="str">
        <f t="shared" si="2"/>
        <v>Sie</v>
      </c>
      <c r="O59" s="3" t="s">
        <v>65</v>
      </c>
      <c r="P59" s="3" t="s">
        <v>53</v>
      </c>
      <c r="Q59" s="3" t="s">
        <v>402</v>
      </c>
      <c r="R59" s="3" t="s">
        <v>403</v>
      </c>
      <c r="T59" s="3" t="str">
        <f t="shared" si="3"/>
        <v>Arbeitszeit</v>
      </c>
      <c r="U59" s="3" t="str">
        <f t="shared" si="15"/>
        <v>abgesessen.</v>
      </c>
      <c r="V59" s="3" t="s">
        <v>404</v>
      </c>
      <c r="W59" s="2">
        <v>141</v>
      </c>
      <c r="X59" s="2" t="s">
        <v>400</v>
      </c>
      <c r="Y59" s="2" t="s">
        <v>70</v>
      </c>
      <c r="Z59" s="3">
        <v>6.914285714</v>
      </c>
      <c r="AA59" s="3">
        <v>0.28402864100000003</v>
      </c>
      <c r="AB59" s="3">
        <v>7</v>
      </c>
      <c r="AC59" s="2" t="s">
        <v>70</v>
      </c>
      <c r="AD59" s="8" t="s">
        <v>58</v>
      </c>
      <c r="AE59" s="7" t="s">
        <v>59</v>
      </c>
      <c r="AF59" s="6">
        <v>2230000000</v>
      </c>
      <c r="AG59" s="6" t="s">
        <v>59</v>
      </c>
      <c r="AH59" s="6" t="s">
        <v>59</v>
      </c>
      <c r="AI59" s="3">
        <v>109</v>
      </c>
      <c r="AJ59" s="3" t="s">
        <v>401</v>
      </c>
      <c r="AK59" s="3" t="s">
        <v>70</v>
      </c>
      <c r="AL59" s="3">
        <v>6.6571428570000002</v>
      </c>
      <c r="AM59" s="3">
        <v>0.80230759600000001</v>
      </c>
      <c r="AN59" s="3">
        <v>7</v>
      </c>
      <c r="AO59" s="2" t="s">
        <v>70</v>
      </c>
      <c r="AP59" s="1" t="s">
        <v>60</v>
      </c>
      <c r="AQ59" s="7" t="s">
        <v>59</v>
      </c>
      <c r="AR59" s="10" t="s">
        <v>59</v>
      </c>
      <c r="AS59" s="6" t="s">
        <v>59</v>
      </c>
      <c r="AT59" s="6" t="s">
        <v>59</v>
      </c>
      <c r="AU59" s="6" t="s">
        <v>895</v>
      </c>
      <c r="AV59" s="6" t="s">
        <v>896</v>
      </c>
      <c r="AW59" s="6">
        <v>1</v>
      </c>
      <c r="AX59" s="18" t="str">
        <f t="shared" si="4"/>
        <v>f</v>
      </c>
      <c r="AY59" s="3" t="str">
        <f>CONCATENATE("Wer"," ",G59," ",M59,"?")</f>
        <v>Wer kommt vom Klo?</v>
      </c>
      <c r="AZ59" s="3" t="str">
        <f>CONCATENATE($AZ$1," ","tat", " ",E59,"?")</f>
        <v>Was tat Sophia?</v>
      </c>
      <c r="BA59" s="3" t="str">
        <f t="shared" si="5"/>
        <v>Woher kommt Sophia?</v>
      </c>
      <c r="BB59" s="3" t="str">
        <f t="shared" si="6"/>
        <v>Was hat Sophia abgesessen?</v>
      </c>
      <c r="BC59" s="3" t="s">
        <v>15</v>
      </c>
      <c r="BD59" s="3" t="str">
        <f>AZ59</f>
        <v>Was tat Sophia?</v>
      </c>
      <c r="BE59" s="3">
        <v>2</v>
      </c>
      <c r="BF59" s="3">
        <f t="shared" si="7"/>
        <v>0</v>
      </c>
      <c r="BG59" s="3" t="str">
        <f t="shared" si="8"/>
        <v>NA</v>
      </c>
      <c r="BH59" s="3" t="str">
        <f>IF(BG59="NA","NA",G59)</f>
        <v>NA</v>
      </c>
      <c r="BI59" s="3" t="str">
        <f t="shared" si="20"/>
        <v>NA</v>
      </c>
      <c r="BJ59" s="3" t="s">
        <v>59</v>
      </c>
      <c r="BK59" s="2">
        <v>0</v>
      </c>
      <c r="BL59" s="3" t="str">
        <f t="shared" si="10"/>
        <v>NA</v>
      </c>
      <c r="BM59" s="3" t="str">
        <f t="shared" si="11"/>
        <v>NA</v>
      </c>
      <c r="BN59" s="3" t="str">
        <f>IF(AH59="NA",IF(H59="","",CONCATENATE(H$1," ",G59," ",E59,"?")),IF(H59="","",CONCATENATE(H$1," ",G59," ",AH59," ",X59,"?")))</f>
        <v/>
      </c>
      <c r="BO59" s="3" t="str">
        <f>IF(AH59="NA",IF(I59="","",CONCATENATE(I$1," ",G59," ",E59,"?")),IF(I59="","",CONCATENATE(I$1," ",G59," ",AH59," ",X59,"?")))</f>
        <v/>
      </c>
      <c r="BP59" s="3" t="str">
        <f>IF(AH59="NA",IF(J59="","",CONCATENATE(J$1," ",G59," ",E59,"?")),IF(J59="","",CONCATENATE(J$1," ",G59," ",AH59," ",X59,"?")))</f>
        <v>Woher kommt Sophia?</v>
      </c>
      <c r="BQ59" s="3" t="str">
        <f t="shared" si="12"/>
        <v>Woher kommt Sophia?</v>
      </c>
      <c r="BR59" s="3" t="str">
        <f>IF(AH59="NA",IF(R59="","",CONCATENATE(R$1," ",O59," ",E59," ",V59,"?")),IF(R59="","",CONCATENATE(R$1," ",O59," ",AH59," ",X59," ",V59,"?")))</f>
        <v>Was hat Sophia abgesessen?</v>
      </c>
      <c r="BS59" s="3" t="str">
        <f>IF(AH59="NA",IF(S59="","",CONCATENATE(S$1," ",O59," ",E59," ",V59,"?")),IF(S59="","",CONCATENATE(S$1," ",O59," ",AH59," ",X59," ",V59,"?")))</f>
        <v/>
      </c>
      <c r="BT59" s="2" t="str">
        <f t="shared" si="13"/>
        <v>Was hat Sophia abgesessen?</v>
      </c>
    </row>
    <row r="60" spans="1:72" s="14" customFormat="1" ht="14.25" customHeight="1" x14ac:dyDescent="0.35">
      <c r="A60" s="3" t="str">
        <f>CONCATENATE("L",B60,"_S",C60,"_I",W60,"_P",AX60)</f>
        <v>L_S59_I142_Pf</v>
      </c>
      <c r="C60" s="3">
        <v>59</v>
      </c>
      <c r="D60" s="3" t="str">
        <f>CONCATENATE(E60," ",G60," ",L60," ",N60," ",O60," ",P60," ",Q60," ",T60," ",U60)</f>
        <v>Johanna zeichnet in der Vorstadt. Sie hat ein schönes Model gefunden.</v>
      </c>
      <c r="E60" s="3" t="str">
        <f t="shared" si="0"/>
        <v>Johanna</v>
      </c>
      <c r="F60" s="3" t="str">
        <f t="shared" si="1"/>
        <v>Ella</v>
      </c>
      <c r="G60" s="3" t="s">
        <v>407</v>
      </c>
      <c r="H60" s="3" t="s">
        <v>64</v>
      </c>
      <c r="K60" s="3" t="s">
        <v>963</v>
      </c>
      <c r="L60" s="3" t="str">
        <f>CONCATENATE(H60,I60,J60," ",K60,".")</f>
        <v>in der Vorstadt.</v>
      </c>
      <c r="M60" s="3" t="str">
        <f t="shared" si="14"/>
        <v>in der Vorstadt</v>
      </c>
      <c r="N60" s="3" t="str">
        <f t="shared" si="2"/>
        <v>Sie</v>
      </c>
      <c r="O60" s="3" t="s">
        <v>65</v>
      </c>
      <c r="P60" s="3" t="s">
        <v>107</v>
      </c>
      <c r="Q60" s="3" t="s">
        <v>408</v>
      </c>
      <c r="S60" s="3" t="s">
        <v>409</v>
      </c>
      <c r="T60" s="3" t="str">
        <f t="shared" si="3"/>
        <v>Model</v>
      </c>
      <c r="U60" s="3" t="str">
        <f t="shared" si="15"/>
        <v>gefunden.</v>
      </c>
      <c r="V60" s="3" t="s">
        <v>164</v>
      </c>
      <c r="W60" s="2">
        <v>142</v>
      </c>
      <c r="X60" s="2" t="s">
        <v>405</v>
      </c>
      <c r="Y60" s="2" t="s">
        <v>70</v>
      </c>
      <c r="Z60" s="3">
        <v>6.9428571430000003</v>
      </c>
      <c r="AA60" s="3">
        <v>0.23550410799999999</v>
      </c>
      <c r="AB60" s="3">
        <v>7</v>
      </c>
      <c r="AC60" s="2" t="s">
        <v>70</v>
      </c>
      <c r="AD60" s="8" t="s">
        <v>58</v>
      </c>
      <c r="AE60" s="7" t="s">
        <v>59</v>
      </c>
      <c r="AF60" s="6">
        <v>1470000000</v>
      </c>
      <c r="AG60" s="6" t="s">
        <v>59</v>
      </c>
      <c r="AH60" s="6" t="s">
        <v>59</v>
      </c>
      <c r="AI60" s="3">
        <v>110</v>
      </c>
      <c r="AJ60" s="3" t="s">
        <v>406</v>
      </c>
      <c r="AK60" s="3" t="s">
        <v>70</v>
      </c>
      <c r="AL60" s="3">
        <v>6.6571428570000002</v>
      </c>
      <c r="AM60" s="3">
        <v>0.96840855299999995</v>
      </c>
      <c r="AN60" s="3">
        <v>7</v>
      </c>
      <c r="AO60" s="2" t="s">
        <v>70</v>
      </c>
      <c r="AP60" s="1" t="s">
        <v>60</v>
      </c>
      <c r="AQ60" s="7" t="s">
        <v>59</v>
      </c>
      <c r="AR60" s="10" t="s">
        <v>59</v>
      </c>
      <c r="AS60" s="6" t="s">
        <v>59</v>
      </c>
      <c r="AT60" s="6" t="s">
        <v>59</v>
      </c>
      <c r="AU60" s="6" t="s">
        <v>895</v>
      </c>
      <c r="AV60" s="6" t="s">
        <v>896</v>
      </c>
      <c r="AW60" s="6">
        <v>1</v>
      </c>
      <c r="AX60" s="18" t="str">
        <f t="shared" si="4"/>
        <v>f</v>
      </c>
      <c r="AY60" s="3" t="str">
        <f>CONCATENATE("Wer"," ",G60," ",M60,"?")</f>
        <v>Wer zeichnet in der Vorstadt?</v>
      </c>
      <c r="AZ60" s="3" t="str">
        <f>CONCATENATE($AZ$1," ","tat", " ",E60,"?")</f>
        <v>Was tat Johanna?</v>
      </c>
      <c r="BA60" s="3" t="str">
        <f t="shared" si="5"/>
        <v>Wo zeichnet Johanna?</v>
      </c>
      <c r="BB60" s="3" t="str">
        <f t="shared" si="6"/>
        <v>Wen hat Johanna gefunden?</v>
      </c>
      <c r="BC60" s="3" t="s">
        <v>881</v>
      </c>
      <c r="BD60" s="3" t="str">
        <f>BA60</f>
        <v>Wo zeichnet Johanna?</v>
      </c>
      <c r="BE60" s="3">
        <v>1</v>
      </c>
      <c r="BF60" s="3">
        <f t="shared" si="7"/>
        <v>1</v>
      </c>
      <c r="BG60" s="3" t="str">
        <f t="shared" si="8"/>
        <v>Wo zeichnet Johanna?</v>
      </c>
      <c r="BH60" s="3" t="str">
        <f>IF(BG60="NA","NA",M60)</f>
        <v>in der Vorstadt</v>
      </c>
      <c r="BI60" s="3" t="str">
        <f t="shared" si="20"/>
        <v>in der Vorstadt</v>
      </c>
      <c r="BJ60" s="3" t="s">
        <v>410</v>
      </c>
      <c r="BK60" s="2">
        <v>1</v>
      </c>
      <c r="BL60" s="3" t="str">
        <f t="shared" si="10"/>
        <v>in der Vorstadt</v>
      </c>
      <c r="BM60" s="3" t="str">
        <f t="shared" si="11"/>
        <v>in der Innenstadt</v>
      </c>
      <c r="BN60" s="3" t="str">
        <f>IF(AH60="NA",IF(H60="","",CONCATENATE(H$1," ",G60," ",E60,"?")),IF(H60="","",CONCATENATE(H$1," ",G60," ",AH60," ",X60,"?")))</f>
        <v>Wo zeichnet Johanna?</v>
      </c>
      <c r="BO60" s="3" t="str">
        <f>IF(AH60="NA",IF(I60="","",CONCATENATE(I$1," ",G60," ",E60,"?")),IF(I60="","",CONCATENATE(I$1," ",G60," ",AH60," ",X60,"?")))</f>
        <v/>
      </c>
      <c r="BP60" s="3" t="str">
        <f>IF(AH60="NA",IF(J60="","",CONCATENATE(J$1," ",G60," ",E60,"?")),IF(J60="","",CONCATENATE(J$1," ",G60," ",AH60," ",X60,"?")))</f>
        <v/>
      </c>
      <c r="BQ60" s="3" t="str">
        <f t="shared" si="12"/>
        <v>Wo zeichnet Johanna?</v>
      </c>
      <c r="BR60" s="3" t="str">
        <f>IF(AH60="NA",IF(R60="","",CONCATENATE(R$1," ",O60," ",E60," ",V60,"?")),IF(R60="","",CONCATENATE(R$1," ",O60," ",AH60," ",X60," ",V60,"?")))</f>
        <v/>
      </c>
      <c r="BS60" s="3" t="str">
        <f>IF(AH60="NA",IF(S60="","",CONCATENATE(S$1," ",O60," ",E60," ",V60,"?")),IF(S60="","",CONCATENATE(S$1," ",O60," ",AH60," ",X60," ",V60,"?")))</f>
        <v>Wen hat Johanna gefunden?</v>
      </c>
      <c r="BT60" s="2" t="str">
        <f t="shared" si="13"/>
        <v>Wen hat Johanna gefunden?</v>
      </c>
    </row>
    <row r="61" spans="1:72" s="14" customFormat="1" ht="14.25" customHeight="1" x14ac:dyDescent="0.35">
      <c r="A61" s="3" t="str">
        <f>CONCATENATE("L",B61,"_S",C61,"_I",W61,"_P",AX61)</f>
        <v>L_S60_I143_Pm</v>
      </c>
      <c r="C61" s="3">
        <v>60</v>
      </c>
      <c r="D61" s="3" t="str">
        <f>CONCATENATE(E61," ",G61," ",L61," ",N61," ",O61," ",P61," ",Q61," ",T61," ",U61)</f>
        <v>Katharina steigt von der Tribüne. Er hat einen ehrenvollen Orden erhalten.</v>
      </c>
      <c r="E61" s="3" t="str">
        <f t="shared" si="0"/>
        <v>Katharina</v>
      </c>
      <c r="F61" s="3" t="str">
        <f t="shared" si="1"/>
        <v>Elisabeth</v>
      </c>
      <c r="G61" s="3" t="s">
        <v>121</v>
      </c>
      <c r="J61" s="3" t="s">
        <v>179</v>
      </c>
      <c r="K61" s="3" t="s">
        <v>964</v>
      </c>
      <c r="L61" s="3" t="str">
        <f>CONCATENATE(H61,I61,J61," ",K61,".")</f>
        <v>von der Tribüne.</v>
      </c>
      <c r="M61" s="3" t="str">
        <f t="shared" si="14"/>
        <v>von der Tribüne</v>
      </c>
      <c r="N61" s="3" t="str">
        <f t="shared" si="2"/>
        <v>Er</v>
      </c>
      <c r="O61" s="3" t="s">
        <v>65</v>
      </c>
      <c r="P61" s="3" t="s">
        <v>66</v>
      </c>
      <c r="Q61" s="3" t="s">
        <v>413</v>
      </c>
      <c r="R61" s="3" t="s">
        <v>414</v>
      </c>
      <c r="T61" s="3" t="str">
        <f t="shared" si="3"/>
        <v>Orden</v>
      </c>
      <c r="U61" s="3" t="str">
        <f t="shared" si="15"/>
        <v>erhalten.</v>
      </c>
      <c r="V61" s="3" t="s">
        <v>364</v>
      </c>
      <c r="W61" s="2">
        <v>143</v>
      </c>
      <c r="X61" s="2" t="s">
        <v>411</v>
      </c>
      <c r="Y61" s="2" t="s">
        <v>70</v>
      </c>
      <c r="Z61" s="3">
        <v>6.9428571430000003</v>
      </c>
      <c r="AA61" s="3">
        <v>0.23550410799999999</v>
      </c>
      <c r="AB61" s="3">
        <v>7</v>
      </c>
      <c r="AC61" s="2" t="s">
        <v>70</v>
      </c>
      <c r="AD61" s="8" t="s">
        <v>58</v>
      </c>
      <c r="AE61" s="7" t="s">
        <v>59</v>
      </c>
      <c r="AF61" s="6">
        <v>124000000</v>
      </c>
      <c r="AG61" s="6" t="s">
        <v>59</v>
      </c>
      <c r="AH61" s="6" t="s">
        <v>59</v>
      </c>
      <c r="AI61" s="3">
        <v>111</v>
      </c>
      <c r="AJ61" s="3" t="s">
        <v>412</v>
      </c>
      <c r="AK61" s="3" t="s">
        <v>70</v>
      </c>
      <c r="AL61" s="3">
        <v>6.6571428570000002</v>
      </c>
      <c r="AM61" s="3">
        <v>1.0831016769999999</v>
      </c>
      <c r="AN61" s="3">
        <v>7</v>
      </c>
      <c r="AO61" s="2" t="s">
        <v>70</v>
      </c>
      <c r="AP61" s="1" t="s">
        <v>60</v>
      </c>
      <c r="AQ61" s="7" t="s">
        <v>59</v>
      </c>
      <c r="AR61" s="10" t="s">
        <v>59</v>
      </c>
      <c r="AS61" s="6" t="s">
        <v>59</v>
      </c>
      <c r="AT61" s="6" t="s">
        <v>59</v>
      </c>
      <c r="AU61" s="6" t="s">
        <v>895</v>
      </c>
      <c r="AV61" s="6" t="s">
        <v>896</v>
      </c>
      <c r="AW61" s="6">
        <v>0</v>
      </c>
      <c r="AX61" s="18" t="str">
        <f t="shared" si="4"/>
        <v>m</v>
      </c>
      <c r="AY61" s="3" t="str">
        <f>CONCATENATE("Wer"," ",G61," ",M61,"?")</f>
        <v>Wer steigt von der Tribüne?</v>
      </c>
      <c r="AZ61" s="3" t="str">
        <f>CONCATENATE($AZ$1," ","tat", " ",E61,"?")</f>
        <v>Was tat Katharina?</v>
      </c>
      <c r="BA61" s="3" t="str">
        <f t="shared" si="5"/>
        <v>Woher steigt Katharina?</v>
      </c>
      <c r="BB61" s="3" t="str">
        <f t="shared" si="6"/>
        <v>Was hat Katharina erhalten?</v>
      </c>
      <c r="BC61" s="2" t="s">
        <v>882</v>
      </c>
      <c r="BD61" s="3" t="str">
        <f>BB61</f>
        <v>Was hat Katharina erhalten?</v>
      </c>
      <c r="BE61" s="3">
        <v>2</v>
      </c>
      <c r="BF61" s="3">
        <f t="shared" si="7"/>
        <v>0</v>
      </c>
      <c r="BG61" s="3" t="str">
        <f t="shared" si="8"/>
        <v>NA</v>
      </c>
      <c r="BH61" s="3" t="str">
        <f>IF(BG61="NA","NA",CONCATENATE(P61," ",Q61," ",T61))</f>
        <v>NA</v>
      </c>
      <c r="BI61" s="3" t="str">
        <f t="shared" si="20"/>
        <v>NA</v>
      </c>
      <c r="BJ61" s="3" t="s">
        <v>59</v>
      </c>
      <c r="BK61" s="2">
        <v>0</v>
      </c>
      <c r="BL61" s="3" t="str">
        <f t="shared" si="10"/>
        <v>NA</v>
      </c>
      <c r="BM61" s="3" t="str">
        <f t="shared" si="11"/>
        <v>NA</v>
      </c>
      <c r="BN61" s="3" t="str">
        <f>IF(AH61="NA",IF(H61="","",CONCATENATE(H$1," ",G61," ",E61,"?")),IF(H61="","",CONCATENATE(H$1," ",G61," ",AH61," ",X61,"?")))</f>
        <v/>
      </c>
      <c r="BO61" s="3" t="str">
        <f>IF(AH61="NA",IF(I61="","",CONCATENATE(I$1," ",G61," ",E61,"?")),IF(I61="","",CONCATENATE(I$1," ",G61," ",AH61," ",X61,"?")))</f>
        <v/>
      </c>
      <c r="BP61" s="3" t="str">
        <f>IF(AH61="NA",IF(J61="","",CONCATENATE(J$1," ",G61," ",E61,"?")),IF(J61="","",CONCATENATE(J$1," ",G61," ",AH61," ",X61,"?")))</f>
        <v>Woher steigt Katharina?</v>
      </c>
      <c r="BQ61" s="3" t="str">
        <f t="shared" si="12"/>
        <v>Woher steigt Katharina?</v>
      </c>
      <c r="BR61" s="3" t="str">
        <f>IF(AH61="NA",IF(R61="","",CONCATENATE(R$1," ",O61," ",E61," ",V61,"?")),IF(R61="","",CONCATENATE(R$1," ",O61," ",AH61," ",X61," ",V61,"?")))</f>
        <v>Was hat Katharina erhalten?</v>
      </c>
      <c r="BS61" s="3" t="str">
        <f>IF(AH61="NA",IF(S61="","",CONCATENATE(S$1," ",O61," ",E61," ",V61,"?")),IF(S61="","",CONCATENATE(S$1," ",O61," ",AH61," ",X61," ",V61,"?")))</f>
        <v/>
      </c>
      <c r="BT61" s="2" t="str">
        <f t="shared" si="13"/>
        <v>Was hat Katharina erhalten?</v>
      </c>
    </row>
    <row r="62" spans="1:72" s="14" customFormat="1" ht="14.25" customHeight="1" x14ac:dyDescent="0.35">
      <c r="A62" s="3" t="str">
        <f>CONCATENATE("L",B62,"_S",C62,"_I",W62,"_P",AX62)</f>
        <v>L_S61_I144_Pf</v>
      </c>
      <c r="C62" s="3">
        <v>61</v>
      </c>
      <c r="D62" s="3" t="str">
        <f>CONCATENATE(E62," ",G62," ",L62," ",N62," ",O62," ",P62," ",Q62," ",T62," ",U62)</f>
        <v>Die Kellnerin fliegt auf die Malediven. Sie hat ein schönen Urlaub gebucht.</v>
      </c>
      <c r="E62" s="3" t="str">
        <f t="shared" si="0"/>
        <v>Die Kellnerin</v>
      </c>
      <c r="F62" s="3" t="str">
        <f t="shared" si="1"/>
        <v>Der Kellner</v>
      </c>
      <c r="G62" s="3" t="s">
        <v>377</v>
      </c>
      <c r="I62" s="3" t="s">
        <v>899</v>
      </c>
      <c r="K62" s="3" t="s">
        <v>965</v>
      </c>
      <c r="L62" s="3" t="str">
        <f>CONCATENATE(H62,I62,J62," ",K62,".")</f>
        <v>auf die Malediven.</v>
      </c>
      <c r="M62" s="3" t="str">
        <f t="shared" si="14"/>
        <v>auf die Malediven</v>
      </c>
      <c r="N62" s="3" t="str">
        <f t="shared" si="2"/>
        <v>Sie</v>
      </c>
      <c r="O62" s="3" t="s">
        <v>65</v>
      </c>
      <c r="P62" s="3" t="s">
        <v>107</v>
      </c>
      <c r="Q62" s="3" t="s">
        <v>239</v>
      </c>
      <c r="R62" s="3" t="s">
        <v>415</v>
      </c>
      <c r="T62" s="3" t="str">
        <f t="shared" si="3"/>
        <v>Urlaub</v>
      </c>
      <c r="U62" s="3" t="str">
        <f t="shared" si="15"/>
        <v>gebucht.</v>
      </c>
      <c r="V62" s="3" t="s">
        <v>416</v>
      </c>
      <c r="W62" s="3">
        <v>144</v>
      </c>
      <c r="X62" s="3" t="s">
        <v>417</v>
      </c>
      <c r="Y62" s="3" t="s">
        <v>59</v>
      </c>
      <c r="Z62" s="3">
        <v>1.375</v>
      </c>
      <c r="AA62" s="3" t="s">
        <v>59</v>
      </c>
      <c r="AB62" s="3" t="s">
        <v>59</v>
      </c>
      <c r="AC62" s="3" t="s">
        <v>70</v>
      </c>
      <c r="AD62" s="13" t="s">
        <v>418</v>
      </c>
      <c r="AE62" s="3" t="s">
        <v>59</v>
      </c>
      <c r="AF62" s="3" t="s">
        <v>59</v>
      </c>
      <c r="AG62" s="2" t="s">
        <v>419</v>
      </c>
      <c r="AH62" s="2" t="s">
        <v>53</v>
      </c>
      <c r="AI62" s="3">
        <v>1</v>
      </c>
      <c r="AJ62" s="3" t="s">
        <v>420</v>
      </c>
      <c r="AK62" s="3" t="s">
        <v>59</v>
      </c>
      <c r="AL62" s="3" t="s">
        <v>59</v>
      </c>
      <c r="AM62" s="3" t="s">
        <v>59</v>
      </c>
      <c r="AN62" s="3" t="s">
        <v>59</v>
      </c>
      <c r="AO62" s="3" t="s">
        <v>59</v>
      </c>
      <c r="AP62" s="1" t="s">
        <v>60</v>
      </c>
      <c r="AQ62" s="3" t="s">
        <v>59</v>
      </c>
      <c r="AR62" s="3" t="s">
        <v>59</v>
      </c>
      <c r="AS62" s="2" t="s">
        <v>421</v>
      </c>
      <c r="AT62" s="2" t="s">
        <v>422</v>
      </c>
      <c r="AU62" s="6" t="s">
        <v>895</v>
      </c>
      <c r="AV62" s="6" t="s">
        <v>896</v>
      </c>
      <c r="AW62" s="6">
        <v>1</v>
      </c>
      <c r="AX62" s="18" t="str">
        <f t="shared" si="4"/>
        <v>f</v>
      </c>
      <c r="AY62" s="3" t="str">
        <f>CONCATENATE("Wer"," ",G62," ",M62,"?")</f>
        <v>Wer fliegt auf die Malediven?</v>
      </c>
      <c r="AZ62" s="3" t="str">
        <f>CONCATENATE($AZ$1," ","tat", " ",E62,"?")</f>
        <v>Was tat Die Kellnerin?</v>
      </c>
      <c r="BA62" s="3" t="str">
        <f t="shared" si="5"/>
        <v>Wohin fliegt die Kellnerin?</v>
      </c>
      <c r="BB62" s="3" t="str">
        <f t="shared" si="6"/>
        <v>Was hat die Kellnerin gebucht?</v>
      </c>
      <c r="BC62" s="3" t="s">
        <v>880</v>
      </c>
      <c r="BD62" s="3" t="str">
        <f>AY62</f>
        <v>Wer fliegt auf die Malediven?</v>
      </c>
      <c r="BE62" s="3">
        <v>4</v>
      </c>
      <c r="BF62" s="3">
        <f t="shared" si="7"/>
        <v>0</v>
      </c>
      <c r="BG62" s="3" t="str">
        <f t="shared" si="8"/>
        <v>NA</v>
      </c>
      <c r="BH62" s="3" t="str">
        <f>IF(BG62="NA","NA",E62)</f>
        <v>NA</v>
      </c>
      <c r="BI62" s="3" t="str">
        <f t="shared" si="20"/>
        <v>NA</v>
      </c>
      <c r="BJ62" s="3" t="s">
        <v>59</v>
      </c>
      <c r="BK62" s="2">
        <v>0</v>
      </c>
      <c r="BL62" s="3" t="str">
        <f t="shared" si="10"/>
        <v>NA</v>
      </c>
      <c r="BM62" s="3" t="str">
        <f t="shared" si="11"/>
        <v>NA</v>
      </c>
      <c r="BN62" s="3" t="str">
        <f>IF(AH62="NA",IF(H62="","",CONCATENATE(H$1," ",G62," ",E62,"?")),IF(H62="","",CONCATENATE(H$1," ",G62," ",AH62," ",X62,"?")))</f>
        <v/>
      </c>
      <c r="BO62" s="3" t="str">
        <f>IF(AH62="NA",IF(I62="","",CONCATENATE(I$1," ",G62," ",E62,"?")),IF(I62="","",CONCATENATE(I$1," ",G62," ",AH62," ",X62,"?")))</f>
        <v>Wohin fliegt die Kellnerin?</v>
      </c>
      <c r="BP62" s="3" t="str">
        <f>IF(AH62="NA",IF(J62="","",CONCATENATE(J$1," ",G62," ",E62,"?")),IF(J62="","",CONCATENATE(J$1," ",G62," ",AH62," ",X62,"?")))</f>
        <v/>
      </c>
      <c r="BQ62" s="3" t="str">
        <f t="shared" si="12"/>
        <v>Wohin fliegt die Kellnerin?</v>
      </c>
      <c r="BR62" s="3" t="str">
        <f>IF(AH62="NA",IF(R62="","",CONCATENATE(R$1," ",O62," ",E62," ",V62,"?")),IF(R62="","",CONCATENATE(R$1," ",O62," ",AH62," ",X62," ",V62,"?")))</f>
        <v>Was hat die Kellnerin gebucht?</v>
      </c>
      <c r="BS62" s="3" t="str">
        <f>IF(AH62="NA",IF(S62="","",CONCATENATE(S$1," ",O62," ",E62," ",V62,"?")),IF(S62="","",CONCATENATE(S$1," ",O62," ",AH62," ",X62," ",V62,"?")))</f>
        <v/>
      </c>
      <c r="BT62" s="2" t="str">
        <f t="shared" si="13"/>
        <v>Was hat die Kellnerin gebucht?</v>
      </c>
    </row>
    <row r="63" spans="1:72" s="14" customFormat="1" ht="14.25" customHeight="1" x14ac:dyDescent="0.35">
      <c r="A63" s="3" t="str">
        <f>CONCATENATE("L",B63,"_S",C63,"_I",W63,"_P",AX63)</f>
        <v>L_S62_I145_Pm</v>
      </c>
      <c r="C63" s="3">
        <v>62</v>
      </c>
      <c r="D63" s="3" t="str">
        <f>CONCATENATE(E63," ",G63," ",L63," ",N63," ",O63," ",P63," ",Q63," ",T63," ",U63)</f>
        <v>Die Stabturnerin kniet in der Moschee. Er wird das übliche Gebet halten.</v>
      </c>
      <c r="E63" s="3" t="str">
        <f t="shared" si="0"/>
        <v>Die Stabturnerin</v>
      </c>
      <c r="F63" s="3" t="str">
        <f t="shared" si="1"/>
        <v>Der Stabturner</v>
      </c>
      <c r="G63" s="3" t="s">
        <v>423</v>
      </c>
      <c r="H63" s="3" t="s">
        <v>64</v>
      </c>
      <c r="K63" s="3" t="s">
        <v>966</v>
      </c>
      <c r="L63" s="3" t="str">
        <f>CONCATENATE(H63,I63,J63," ",K63,".")</f>
        <v>in der Moschee.</v>
      </c>
      <c r="M63" s="3" t="str">
        <f t="shared" si="14"/>
        <v>in der Moschee</v>
      </c>
      <c r="N63" s="3" t="str">
        <f t="shared" si="2"/>
        <v>Er</v>
      </c>
      <c r="O63" s="3" t="s">
        <v>424</v>
      </c>
      <c r="P63" s="3" t="s">
        <v>122</v>
      </c>
      <c r="Q63" s="3" t="s">
        <v>425</v>
      </c>
      <c r="R63" s="3" t="s">
        <v>426</v>
      </c>
      <c r="T63" s="3" t="str">
        <f t="shared" si="3"/>
        <v>Gebet</v>
      </c>
      <c r="U63" s="3" t="str">
        <f t="shared" si="15"/>
        <v>halten.</v>
      </c>
      <c r="V63" s="3" t="s">
        <v>427</v>
      </c>
      <c r="W63" s="3">
        <v>145</v>
      </c>
      <c r="X63" s="2" t="s">
        <v>428</v>
      </c>
      <c r="Y63" s="2" t="s">
        <v>59</v>
      </c>
      <c r="Z63" s="2">
        <v>1.4</v>
      </c>
      <c r="AA63" s="3" t="s">
        <v>59</v>
      </c>
      <c r="AB63" s="3" t="s">
        <v>59</v>
      </c>
      <c r="AC63" s="3" t="s">
        <v>70</v>
      </c>
      <c r="AD63" s="13" t="s">
        <v>418</v>
      </c>
      <c r="AE63" s="3" t="s">
        <v>59</v>
      </c>
      <c r="AF63" s="3" t="s">
        <v>59</v>
      </c>
      <c r="AG63" s="2" t="s">
        <v>419</v>
      </c>
      <c r="AH63" s="2" t="s">
        <v>53</v>
      </c>
      <c r="AI63" s="3">
        <v>2</v>
      </c>
      <c r="AJ63" s="3" t="s">
        <v>429</v>
      </c>
      <c r="AK63" s="2" t="s">
        <v>59</v>
      </c>
      <c r="AL63" s="3" t="s">
        <v>59</v>
      </c>
      <c r="AM63" s="3" t="s">
        <v>59</v>
      </c>
      <c r="AN63" s="3" t="s">
        <v>59</v>
      </c>
      <c r="AO63" s="3" t="s">
        <v>59</v>
      </c>
      <c r="AP63" s="1" t="s">
        <v>60</v>
      </c>
      <c r="AQ63" s="3" t="s">
        <v>59</v>
      </c>
      <c r="AR63" s="3" t="s">
        <v>59</v>
      </c>
      <c r="AS63" s="2" t="s">
        <v>421</v>
      </c>
      <c r="AT63" s="2" t="s">
        <v>422</v>
      </c>
      <c r="AU63" s="6" t="s">
        <v>895</v>
      </c>
      <c r="AV63" s="6" t="s">
        <v>896</v>
      </c>
      <c r="AW63" s="6">
        <v>0</v>
      </c>
      <c r="AX63" s="18" t="str">
        <f t="shared" si="4"/>
        <v>m</v>
      </c>
      <c r="AY63" s="3" t="str">
        <f>CONCATENATE("Wer"," ",G63," ",M63,"?")</f>
        <v>Wer kniet in der Moschee?</v>
      </c>
      <c r="AZ63" s="3" t="str">
        <f>CONCATENATE($AZ$1," ","tat", " ",E63,"?")</f>
        <v>Was tat Die Stabturnerin?</v>
      </c>
      <c r="BA63" s="3" t="str">
        <f t="shared" si="5"/>
        <v>Wo kniet die Stabturnerin?</v>
      </c>
      <c r="BB63" s="3" t="str">
        <f t="shared" si="6"/>
        <v>Was wird die Stabturnerin halten?</v>
      </c>
      <c r="BC63" s="3" t="s">
        <v>15</v>
      </c>
      <c r="BD63" s="3" t="str">
        <f>AZ63</f>
        <v>Was tat Die Stabturnerin?</v>
      </c>
      <c r="BE63" s="3">
        <v>3</v>
      </c>
      <c r="BF63" s="3">
        <f t="shared" si="7"/>
        <v>0</v>
      </c>
      <c r="BG63" s="3" t="str">
        <f t="shared" si="8"/>
        <v>NA</v>
      </c>
      <c r="BH63" s="3" t="str">
        <f>IF(BG63="NA","NA",G63)</f>
        <v>NA</v>
      </c>
      <c r="BI63" s="3" t="str">
        <f t="shared" si="20"/>
        <v>NA</v>
      </c>
      <c r="BJ63" s="3" t="s">
        <v>59</v>
      </c>
      <c r="BK63" s="2">
        <v>0</v>
      </c>
      <c r="BL63" s="3" t="str">
        <f t="shared" si="10"/>
        <v>NA</v>
      </c>
      <c r="BM63" s="3" t="str">
        <f t="shared" si="11"/>
        <v>NA</v>
      </c>
      <c r="BN63" s="3" t="str">
        <f>IF(AH63="NA",IF(H63="","",CONCATENATE(H$1," ",G63," ",E63,"?")),IF(H63="","",CONCATENATE(H$1," ",G63," ",AH63," ",X63,"?")))</f>
        <v>Wo kniet die Stabturnerin?</v>
      </c>
      <c r="BO63" s="3" t="str">
        <f>IF(AH63="NA",IF(I63="","",CONCATENATE(I$1," ",G63," ",E63,"?")),IF(I63="","",CONCATENATE(I$1," ",G63," ",AH63," ",X63,"?")))</f>
        <v/>
      </c>
      <c r="BP63" s="3" t="str">
        <f>IF(AH63="NA",IF(J63="","",CONCATENATE(J$1," ",G63," ",E63,"?")),IF(J63="","",CONCATENATE(J$1," ",G63," ",AH63," ",X63,"?")))</f>
        <v/>
      </c>
      <c r="BQ63" s="3" t="str">
        <f t="shared" si="12"/>
        <v>Wo kniet die Stabturnerin?</v>
      </c>
      <c r="BR63" s="3" t="str">
        <f>IF(AH63="NA",IF(R63="","",CONCATENATE(R$1," ",O63," ",E63," ",V63,"?")),IF(R63="","",CONCATENATE(R$1," ",O63," ",AH63," ",X63," ",V63,"?")))</f>
        <v>Was wird die Stabturnerin halten?</v>
      </c>
      <c r="BS63" s="3" t="str">
        <f>IF(AH63="NA",IF(S63="","",CONCATENATE(S$1," ",O63," ",E63," ",V63,"?")),IF(S63="","",CONCATENATE(S$1," ",O63," ",AH63," ",X63," ",V63,"?")))</f>
        <v/>
      </c>
      <c r="BT63" s="2" t="str">
        <f t="shared" si="13"/>
        <v>Was wird die Stabturnerin halten?</v>
      </c>
    </row>
    <row r="64" spans="1:72" s="14" customFormat="1" ht="14.25" customHeight="1" x14ac:dyDescent="0.35">
      <c r="A64" s="3" t="str">
        <f>CONCATENATE("L",B64,"_S",C64,"_I",W64,"_P",AX64)</f>
        <v>L_S63_I146_Pm</v>
      </c>
      <c r="C64" s="3">
        <v>63</v>
      </c>
      <c r="D64" s="3" t="str">
        <f>CONCATENATE(E64," ",G64," ",L64," ",N64," ",O64," ",P64," ",Q64," ",T64," ",U64)</f>
        <v>Die Balletttänzerin reist ins Bistum. Er hat den edlen Bischof vermisst.</v>
      </c>
      <c r="E64" s="3" t="str">
        <f t="shared" si="0"/>
        <v>Die Balletttänzerin</v>
      </c>
      <c r="F64" s="3" t="str">
        <f t="shared" si="1"/>
        <v>Der Balletttänzer</v>
      </c>
      <c r="G64" s="3" t="s">
        <v>87</v>
      </c>
      <c r="I64" s="3" t="s">
        <v>893</v>
      </c>
      <c r="K64" s="3" t="s">
        <v>967</v>
      </c>
      <c r="L64" s="3" t="str">
        <f>CONCATENATE(H64,I64,J64," ",K64,".")</f>
        <v>ins Bistum.</v>
      </c>
      <c r="M64" s="3" t="str">
        <f t="shared" si="14"/>
        <v>ins Bistum</v>
      </c>
      <c r="N64" s="3" t="str">
        <f t="shared" si="2"/>
        <v>Er</v>
      </c>
      <c r="O64" s="3" t="s">
        <v>65</v>
      </c>
      <c r="P64" s="3" t="s">
        <v>115</v>
      </c>
      <c r="Q64" s="3" t="s">
        <v>430</v>
      </c>
      <c r="S64" s="3" t="s">
        <v>431</v>
      </c>
      <c r="T64" s="3" t="str">
        <f t="shared" si="3"/>
        <v>Bischof</v>
      </c>
      <c r="U64" s="3" t="str">
        <f t="shared" si="15"/>
        <v>vermisst.</v>
      </c>
      <c r="V64" s="3" t="s">
        <v>432</v>
      </c>
      <c r="W64" s="3">
        <v>146</v>
      </c>
      <c r="X64" s="3" t="s">
        <v>433</v>
      </c>
      <c r="Y64" s="3" t="s">
        <v>59</v>
      </c>
      <c r="Z64" s="3">
        <v>1.5249999999999999</v>
      </c>
      <c r="AA64" s="3" t="s">
        <v>59</v>
      </c>
      <c r="AB64" s="3" t="s">
        <v>59</v>
      </c>
      <c r="AC64" s="3" t="s">
        <v>70</v>
      </c>
      <c r="AD64" s="13" t="s">
        <v>418</v>
      </c>
      <c r="AE64" s="3" t="s">
        <v>59</v>
      </c>
      <c r="AF64" s="3" t="s">
        <v>59</v>
      </c>
      <c r="AG64" s="2" t="s">
        <v>419</v>
      </c>
      <c r="AH64" s="2" t="s">
        <v>53</v>
      </c>
      <c r="AI64" s="3">
        <v>3</v>
      </c>
      <c r="AJ64" s="3" t="s">
        <v>434</v>
      </c>
      <c r="AK64" s="3" t="s">
        <v>59</v>
      </c>
      <c r="AL64" s="3" t="s">
        <v>59</v>
      </c>
      <c r="AM64" s="3" t="s">
        <v>59</v>
      </c>
      <c r="AN64" s="3" t="s">
        <v>59</v>
      </c>
      <c r="AO64" s="3" t="s">
        <v>59</v>
      </c>
      <c r="AP64" s="1" t="s">
        <v>60</v>
      </c>
      <c r="AQ64" s="3" t="s">
        <v>59</v>
      </c>
      <c r="AR64" s="3" t="s">
        <v>59</v>
      </c>
      <c r="AS64" s="2" t="s">
        <v>421</v>
      </c>
      <c r="AT64" s="2" t="s">
        <v>422</v>
      </c>
      <c r="AU64" s="6" t="s">
        <v>895</v>
      </c>
      <c r="AV64" s="6" t="s">
        <v>896</v>
      </c>
      <c r="AW64" s="6">
        <v>0</v>
      </c>
      <c r="AX64" s="18" t="str">
        <f t="shared" si="4"/>
        <v>m</v>
      </c>
      <c r="AY64" s="3" t="str">
        <f>CONCATENATE("Wer"," ",G64," ",M64,"?")</f>
        <v>Wer reist ins Bistum?</v>
      </c>
      <c r="AZ64" s="3" t="str">
        <f>CONCATENATE($AZ$1," ","tat", " ",E64,"?")</f>
        <v>Was tat Die Balletttänzerin?</v>
      </c>
      <c r="BA64" s="3" t="str">
        <f t="shared" si="5"/>
        <v>Wohin reist die Balletttänzerin?</v>
      </c>
      <c r="BB64" s="3" t="str">
        <f t="shared" si="6"/>
        <v>Wen hat die Balletttänzerin vermisst?</v>
      </c>
      <c r="BC64" s="3" t="s">
        <v>881</v>
      </c>
      <c r="BD64" s="3" t="str">
        <f>BA64</f>
        <v>Wohin reist die Balletttänzerin?</v>
      </c>
      <c r="BE64" s="3">
        <v>3</v>
      </c>
      <c r="BF64" s="3">
        <f t="shared" si="7"/>
        <v>0</v>
      </c>
      <c r="BG64" s="3" t="str">
        <f t="shared" si="8"/>
        <v>NA</v>
      </c>
      <c r="BH64" s="3" t="str">
        <f>IF(BG64="NA","NA",M64)</f>
        <v>NA</v>
      </c>
      <c r="BI64" s="3" t="str">
        <f t="shared" si="20"/>
        <v>NA</v>
      </c>
      <c r="BJ64" s="3" t="s">
        <v>59</v>
      </c>
      <c r="BK64" s="2">
        <v>0</v>
      </c>
      <c r="BL64" s="3" t="str">
        <f t="shared" si="10"/>
        <v>NA</v>
      </c>
      <c r="BM64" s="3" t="str">
        <f t="shared" si="11"/>
        <v>NA</v>
      </c>
      <c r="BN64" s="3" t="str">
        <f>IF(AH64="NA",IF(H64="","",CONCATENATE(H$1," ",G64," ",E64,"?")),IF(H64="","",CONCATENATE(H$1," ",G64," ",AH64," ",X64,"?")))</f>
        <v/>
      </c>
      <c r="BO64" s="3" t="str">
        <f>IF(AH64="NA",IF(I64="","",CONCATENATE(I$1," ",G64," ",E64,"?")),IF(I64="","",CONCATENATE(I$1," ",G64," ",AH64," ",X64,"?")))</f>
        <v>Wohin reist die Balletttänzerin?</v>
      </c>
      <c r="BP64" s="3" t="str">
        <f>IF(AH64="NA",IF(J64="","",CONCATENATE(J$1," ",G64," ",E64,"?")),IF(J64="","",CONCATENATE(J$1," ",G64," ",AH64," ",X64,"?")))</f>
        <v/>
      </c>
      <c r="BQ64" s="3" t="str">
        <f t="shared" si="12"/>
        <v>Wohin reist die Balletttänzerin?</v>
      </c>
      <c r="BR64" s="3" t="str">
        <f>IF(AH64="NA",IF(R64="","",CONCATENATE(R$1," ",O64," ",E64," ",V64,"?")),IF(R64="","",CONCATENATE(R$1," ",O64," ",AH64," ",X64," ",V64,"?")))</f>
        <v/>
      </c>
      <c r="BS64" s="3" t="str">
        <f>IF(AH64="NA",IF(S64="","",CONCATENATE(S$1," ",O64," ",E64," ",V64,"?")),IF(S64="","",CONCATENATE(S$1," ",O64," ",AH64," ",X64," ",V64,"?")))</f>
        <v>Wen hat die Balletttänzerin vermisst?</v>
      </c>
      <c r="BT64" s="2" t="str">
        <f t="shared" si="13"/>
        <v>Wen hat die Balletttänzerin vermisst?</v>
      </c>
    </row>
    <row r="65" spans="1:72" s="14" customFormat="1" ht="14.25" customHeight="1" x14ac:dyDescent="0.35">
      <c r="A65" s="3" t="str">
        <f>CONCATENATE("L",B65,"_S",C65,"_I",W65,"_P",AX65)</f>
        <v>L_S64_I147_Pf</v>
      </c>
      <c r="C65" s="3">
        <v>64</v>
      </c>
      <c r="D65" s="3" t="str">
        <f>CONCATENATE(E65," ",G65," ",L65," ",N65," ",O65," ",P65," ",Q65," ",T65," ",U65)</f>
        <v>Die Flugbegleiterin renoviert auf dem Dachboden. Sie möchte die neuen Werkzeuge testen.</v>
      </c>
      <c r="E65" s="3" t="str">
        <f t="shared" si="0"/>
        <v>Die Flugbegleiterin</v>
      </c>
      <c r="F65" s="3" t="str">
        <f t="shared" si="1"/>
        <v>Der Flugbegleiter</v>
      </c>
      <c r="G65" s="3" t="s">
        <v>435</v>
      </c>
      <c r="H65" s="3" t="s">
        <v>106</v>
      </c>
      <c r="K65" s="3" t="s">
        <v>436</v>
      </c>
      <c r="L65" s="3" t="str">
        <f>CONCATENATE(H65,I65,J65," ",K65,".")</f>
        <v>auf dem Dachboden.</v>
      </c>
      <c r="M65" s="3" t="str">
        <f t="shared" si="14"/>
        <v>auf dem Dachboden</v>
      </c>
      <c r="N65" s="3" t="str">
        <f t="shared" si="2"/>
        <v>Sie</v>
      </c>
      <c r="O65" s="3" t="s">
        <v>52</v>
      </c>
      <c r="P65" s="3" t="s">
        <v>53</v>
      </c>
      <c r="Q65" s="3" t="s">
        <v>162</v>
      </c>
      <c r="R65" s="3" t="s">
        <v>437</v>
      </c>
      <c r="T65" s="3" t="str">
        <f t="shared" si="3"/>
        <v>Werkzeuge</v>
      </c>
      <c r="U65" s="3" t="str">
        <f t="shared" si="15"/>
        <v>testen.</v>
      </c>
      <c r="V65" s="3" t="s">
        <v>438</v>
      </c>
      <c r="W65" s="3">
        <v>147</v>
      </c>
      <c r="X65" s="3" t="s">
        <v>439</v>
      </c>
      <c r="Y65" s="3" t="s">
        <v>59</v>
      </c>
      <c r="Z65" s="3">
        <v>1.675</v>
      </c>
      <c r="AA65" s="3" t="s">
        <v>59</v>
      </c>
      <c r="AB65" s="3" t="s">
        <v>59</v>
      </c>
      <c r="AC65" s="3" t="s">
        <v>70</v>
      </c>
      <c r="AD65" s="13" t="s">
        <v>418</v>
      </c>
      <c r="AE65" s="3" t="s">
        <v>59</v>
      </c>
      <c r="AF65" s="3" t="s">
        <v>59</v>
      </c>
      <c r="AG65" s="2" t="s">
        <v>419</v>
      </c>
      <c r="AH65" s="2" t="s">
        <v>53</v>
      </c>
      <c r="AI65" s="3">
        <v>4</v>
      </c>
      <c r="AJ65" s="3" t="s">
        <v>440</v>
      </c>
      <c r="AK65" s="3" t="s">
        <v>59</v>
      </c>
      <c r="AL65" s="3" t="s">
        <v>59</v>
      </c>
      <c r="AM65" s="3" t="s">
        <v>59</v>
      </c>
      <c r="AN65" s="3" t="s">
        <v>59</v>
      </c>
      <c r="AO65" s="3" t="s">
        <v>59</v>
      </c>
      <c r="AP65" s="1" t="s">
        <v>60</v>
      </c>
      <c r="AQ65" s="3" t="s">
        <v>59</v>
      </c>
      <c r="AR65" s="3" t="s">
        <v>59</v>
      </c>
      <c r="AS65" s="2" t="s">
        <v>421</v>
      </c>
      <c r="AT65" s="2" t="s">
        <v>422</v>
      </c>
      <c r="AU65" s="6" t="s">
        <v>895</v>
      </c>
      <c r="AV65" s="6" t="s">
        <v>896</v>
      </c>
      <c r="AW65" s="6">
        <v>1</v>
      </c>
      <c r="AX65" s="18" t="str">
        <f t="shared" si="4"/>
        <v>f</v>
      </c>
      <c r="AY65" s="3" t="str">
        <f>CONCATENATE("Wer"," ",G65," ",M65,"?")</f>
        <v>Wer renoviert auf dem Dachboden?</v>
      </c>
      <c r="AZ65" s="3" t="str">
        <f>CONCATENATE($AZ$1," ","tat", " ",E65,"?")</f>
        <v>Was tat Die Flugbegleiterin?</v>
      </c>
      <c r="BA65" s="3" t="str">
        <f t="shared" si="5"/>
        <v>Wo renoviert die Flugbegleiterin?</v>
      </c>
      <c r="BB65" s="3" t="str">
        <f t="shared" si="6"/>
        <v>Was möchte die Flugbegleiterin testen?</v>
      </c>
      <c r="BC65" s="2" t="s">
        <v>882</v>
      </c>
      <c r="BD65" s="3" t="str">
        <f>BB65</f>
        <v>Was möchte die Flugbegleiterin testen?</v>
      </c>
      <c r="BE65" s="3">
        <v>4</v>
      </c>
      <c r="BF65" s="3">
        <f t="shared" si="7"/>
        <v>0</v>
      </c>
      <c r="BG65" s="3" t="str">
        <f t="shared" si="8"/>
        <v>NA</v>
      </c>
      <c r="BH65" s="3" t="str">
        <f>IF(BG65="NA","NA",CONCATENATE(P65," ",Q65," ",T65))</f>
        <v>NA</v>
      </c>
      <c r="BI65" s="3" t="str">
        <f t="shared" si="20"/>
        <v>NA</v>
      </c>
      <c r="BJ65" s="3" t="s">
        <v>59</v>
      </c>
      <c r="BK65" s="2">
        <v>1</v>
      </c>
      <c r="BL65" s="3" t="str">
        <f t="shared" si="10"/>
        <v>NA</v>
      </c>
      <c r="BM65" s="3" t="str">
        <f t="shared" si="11"/>
        <v>NA</v>
      </c>
      <c r="BN65" s="3" t="str">
        <f>IF(AH65="NA",IF(H65="","",CONCATENATE(H$1," ",G65," ",E65,"?")),IF(H65="","",CONCATENATE(H$1," ",G65," ",AH65," ",X65,"?")))</f>
        <v>Wo renoviert die Flugbegleiterin?</v>
      </c>
      <c r="BO65" s="3" t="str">
        <f>IF(AH65="NA",IF(I65="","",CONCATENATE(I$1," ",G65," ",E65,"?")),IF(I65="","",CONCATENATE(I$1," ",G65," ",AH65," ",X65,"?")))</f>
        <v/>
      </c>
      <c r="BP65" s="3" t="str">
        <f>IF(AH65="NA",IF(J65="","",CONCATENATE(J$1," ",G65," ",E65,"?")),IF(J65="","",CONCATENATE(J$1," ",G65," ",AH65," ",X65,"?")))</f>
        <v/>
      </c>
      <c r="BQ65" s="3" t="str">
        <f t="shared" si="12"/>
        <v>Wo renoviert die Flugbegleiterin?</v>
      </c>
      <c r="BR65" s="3" t="str">
        <f>IF(AH65="NA",IF(R65="","",CONCATENATE(R$1," ",O65," ",E65," ",V65,"?")),IF(R65="","",CONCATENATE(R$1," ",O65," ",AH65," ",X65," ",V65,"?")))</f>
        <v>Was möchte die Flugbegleiterin testen?</v>
      </c>
      <c r="BS65" s="3" t="str">
        <f>IF(AH65="NA",IF(S65="","",CONCATENATE(S$1," ",O65," ",E65," ",V65,"?")),IF(S65="","",CONCATENATE(S$1," ",O65," ",AH65," ",X65," ",V65,"?")))</f>
        <v/>
      </c>
      <c r="BT65" s="2" t="str">
        <f t="shared" si="13"/>
        <v>Was möchte die Flugbegleiterin testen?</v>
      </c>
    </row>
    <row r="66" spans="1:72" s="14" customFormat="1" ht="14.25" customHeight="1" x14ac:dyDescent="0.35">
      <c r="A66" s="3" t="str">
        <f>CONCATENATE("L",B66,"_S",C66,"_I",W66,"_P",AX66)</f>
        <v>L_S65_I148_Pm</v>
      </c>
      <c r="C66" s="3">
        <v>65</v>
      </c>
      <c r="D66" s="3" t="str">
        <f>CONCATENATE(E66," ",G66," ",L66," ",N66," ",O66," ",P66," ",Q66," ",T66," ",U66)</f>
        <v>Die Stepptänzerin faulenzt im Café. Er hat einen stätischen Netzausfall erlitten.</v>
      </c>
      <c r="E66" s="3" t="str">
        <f t="shared" si="0"/>
        <v>Die Stepptänzerin</v>
      </c>
      <c r="F66" s="3" t="str">
        <f t="shared" si="1"/>
        <v>Der Stepptänzer</v>
      </c>
      <c r="G66" s="3" t="s">
        <v>320</v>
      </c>
      <c r="H66" s="3" t="s">
        <v>919</v>
      </c>
      <c r="K66" s="3" t="s">
        <v>968</v>
      </c>
      <c r="L66" s="3" t="str">
        <f>CONCATENATE(H66,I66,J66," ",K66,".")</f>
        <v>im Café.</v>
      </c>
      <c r="M66" s="3" t="str">
        <f t="shared" si="14"/>
        <v>im Café</v>
      </c>
      <c r="N66" s="3" t="str">
        <f t="shared" si="2"/>
        <v>Er</v>
      </c>
      <c r="O66" s="3" t="s">
        <v>65</v>
      </c>
      <c r="P66" s="3" t="s">
        <v>66</v>
      </c>
      <c r="Q66" s="3" t="s">
        <v>441</v>
      </c>
      <c r="R66" s="3" t="s">
        <v>442</v>
      </c>
      <c r="T66" s="3" t="str">
        <f t="shared" si="3"/>
        <v>Netzausfall</v>
      </c>
      <c r="U66" s="3" t="str">
        <f t="shared" si="15"/>
        <v>erlitten.</v>
      </c>
      <c r="V66" s="3" t="s">
        <v>170</v>
      </c>
      <c r="W66" s="3">
        <v>148</v>
      </c>
      <c r="X66" s="3" t="s">
        <v>443</v>
      </c>
      <c r="Y66" s="3" t="s">
        <v>59</v>
      </c>
      <c r="Z66" s="3">
        <v>1.7</v>
      </c>
      <c r="AA66" s="3" t="s">
        <v>59</v>
      </c>
      <c r="AB66" s="3" t="s">
        <v>59</v>
      </c>
      <c r="AC66" s="3" t="s">
        <v>70</v>
      </c>
      <c r="AD66" s="13" t="s">
        <v>418</v>
      </c>
      <c r="AE66" s="3" t="s">
        <v>59</v>
      </c>
      <c r="AF66" s="3" t="s">
        <v>59</v>
      </c>
      <c r="AG66" s="2" t="s">
        <v>419</v>
      </c>
      <c r="AH66" s="2" t="s">
        <v>53</v>
      </c>
      <c r="AI66" s="3">
        <v>5</v>
      </c>
      <c r="AJ66" s="3" t="s">
        <v>969</v>
      </c>
      <c r="AK66" s="3" t="s">
        <v>59</v>
      </c>
      <c r="AL66" s="3" t="s">
        <v>59</v>
      </c>
      <c r="AM66" s="3" t="s">
        <v>59</v>
      </c>
      <c r="AN66" s="3" t="s">
        <v>59</v>
      </c>
      <c r="AO66" s="3" t="s">
        <v>59</v>
      </c>
      <c r="AP66" s="1" t="s">
        <v>60</v>
      </c>
      <c r="AQ66" s="3" t="s">
        <v>59</v>
      </c>
      <c r="AR66" s="3" t="s">
        <v>59</v>
      </c>
      <c r="AS66" s="2" t="s">
        <v>421</v>
      </c>
      <c r="AT66" s="2" t="s">
        <v>422</v>
      </c>
      <c r="AU66" s="6" t="s">
        <v>895</v>
      </c>
      <c r="AV66" s="6" t="s">
        <v>896</v>
      </c>
      <c r="AW66" s="6">
        <v>0</v>
      </c>
      <c r="AX66" s="18" t="str">
        <f t="shared" si="4"/>
        <v>m</v>
      </c>
      <c r="AY66" s="3" t="str">
        <f>CONCATENATE("Wer"," ",G66," ",M66,"?")</f>
        <v>Wer faulenzt im Café?</v>
      </c>
      <c r="AZ66" s="3" t="str">
        <f>CONCATENATE($AZ$1," ","tat", " ",E66,"?")</f>
        <v>Was tat Die Stepptänzerin?</v>
      </c>
      <c r="BA66" s="3" t="str">
        <f t="shared" si="5"/>
        <v>Wo faulenzt die Stepptänzerin?</v>
      </c>
      <c r="BB66" s="3" t="str">
        <f t="shared" si="6"/>
        <v>Was hat die Stepptänzerin erlitten?</v>
      </c>
      <c r="BC66" s="3" t="s">
        <v>880</v>
      </c>
      <c r="BD66" s="3" t="str">
        <f>AY66</f>
        <v>Wer faulenzt im Café?</v>
      </c>
      <c r="BE66" s="3">
        <v>1</v>
      </c>
      <c r="BF66" s="3">
        <f t="shared" si="7"/>
        <v>1</v>
      </c>
      <c r="BG66" s="3" t="str">
        <f t="shared" si="8"/>
        <v>Wer faulenzt im Café?</v>
      </c>
      <c r="BH66" s="3" t="str">
        <f>IF(BG66="NA","NA",E66)</f>
        <v>Die Stepptänzerin</v>
      </c>
      <c r="BI66" s="3" t="str">
        <f t="shared" si="20"/>
        <v>Die Stepptänzerin</v>
      </c>
      <c r="BJ66" s="3" t="str">
        <f>F66</f>
        <v>Der Stepptänzer</v>
      </c>
      <c r="BK66" s="2">
        <v>1</v>
      </c>
      <c r="BL66" s="3" t="str">
        <f t="shared" si="10"/>
        <v>Die Stepptänzerin</v>
      </c>
      <c r="BM66" s="3" t="str">
        <f t="shared" si="11"/>
        <v>Der Stepptänzer</v>
      </c>
      <c r="BN66" s="3" t="str">
        <f>IF(AH66="NA",IF(H66="","",CONCATENATE(H$1," ",G66," ",E66,"?")),IF(H66="","",CONCATENATE(H$1," ",G66," ",AH66," ",X66,"?")))</f>
        <v>Wo faulenzt die Stepptänzerin?</v>
      </c>
      <c r="BO66" s="3" t="str">
        <f>IF(AH66="NA",IF(I66="","",CONCATENATE(I$1," ",G66," ",E66,"?")),IF(I66="","",CONCATENATE(I$1," ",G66," ",AH66," ",X66,"?")))</f>
        <v/>
      </c>
      <c r="BP66" s="3" t="str">
        <f>IF(AH66="NA",IF(J66="","",CONCATENATE(J$1," ",G66," ",E66,"?")),IF(J66="","",CONCATENATE(J$1," ",G66," ",AH66," ",X66,"?")))</f>
        <v/>
      </c>
      <c r="BQ66" s="3" t="str">
        <f t="shared" si="12"/>
        <v>Wo faulenzt die Stepptänzerin?</v>
      </c>
      <c r="BR66" s="3" t="str">
        <f>IF(AH66="NA",IF(R66="","",CONCATENATE(R$1," ",O66," ",E66," ",V66,"?")),IF(R66="","",CONCATENATE(R$1," ",O66," ",AH66," ",X66," ",V66,"?")))</f>
        <v>Was hat die Stepptänzerin erlitten?</v>
      </c>
      <c r="BS66" s="3" t="str">
        <f>IF(AH66="NA",IF(S66="","",CONCATENATE(S$1," ",O66," ",E66," ",V66,"?")),IF(S66="","",CONCATENATE(S$1," ",O66," ",AH66," ",X66," ",V66,"?")))</f>
        <v/>
      </c>
      <c r="BT66" s="2" t="str">
        <f t="shared" si="13"/>
        <v>Was hat die Stepptänzerin erlitten?</v>
      </c>
    </row>
    <row r="67" spans="1:72" s="14" customFormat="1" ht="14.25" customHeight="1" x14ac:dyDescent="0.35">
      <c r="A67" s="3" t="str">
        <f>CONCATENATE("L",B67,"_S",C67,"_I",W67,"_P",AX67)</f>
        <v>L_S66_I149_Pf</v>
      </c>
      <c r="C67" s="3">
        <v>66</v>
      </c>
      <c r="D67" s="3" t="str">
        <f>CONCATENATE(E67," ",G67," ",L67," ",N67," ",O67," ",P67," ",Q67," ",T67," ",U67)</f>
        <v>Die Cheerleaderin ringt in der Gasse. Sie hat die falsche Person angestarrt.</v>
      </c>
      <c r="E67" s="3" t="str">
        <f t="shared" si="0"/>
        <v>Die Cheerleaderin</v>
      </c>
      <c r="F67" s="3" t="str">
        <f t="shared" si="1"/>
        <v>Der Cheerleader</v>
      </c>
      <c r="G67" s="2" t="s">
        <v>136</v>
      </c>
      <c r="H67" s="3" t="s">
        <v>64</v>
      </c>
      <c r="K67" s="3" t="s">
        <v>970</v>
      </c>
      <c r="L67" s="3" t="str">
        <f>CONCATENATE(H67,I67,J67," ",K67,".")</f>
        <v>in der Gasse.</v>
      </c>
      <c r="M67" s="3" t="str">
        <f t="shared" ref="M67:M121" si="21">CONCATENATE(H67,I67,J67," ",K67)</f>
        <v>in der Gasse</v>
      </c>
      <c r="N67" s="3" t="str">
        <f t="shared" si="2"/>
        <v>Sie</v>
      </c>
      <c r="O67" s="3" t="s">
        <v>65</v>
      </c>
      <c r="P67" s="3" t="s">
        <v>53</v>
      </c>
      <c r="Q67" s="3" t="s">
        <v>444</v>
      </c>
      <c r="S67" s="3" t="s">
        <v>445</v>
      </c>
      <c r="T67" s="3" t="str">
        <f t="shared" si="3"/>
        <v>Person</v>
      </c>
      <c r="U67" s="3" t="str">
        <f t="shared" ref="U67:U121" si="22">CONCATENATE(V67,".")</f>
        <v>angestarrt.</v>
      </c>
      <c r="V67" s="3" t="s">
        <v>446</v>
      </c>
      <c r="W67" s="3">
        <v>149</v>
      </c>
      <c r="X67" s="3" t="s">
        <v>447</v>
      </c>
      <c r="Y67" s="3" t="s">
        <v>59</v>
      </c>
      <c r="Z67" s="3">
        <v>1.875</v>
      </c>
      <c r="AA67" s="3" t="s">
        <v>59</v>
      </c>
      <c r="AB67" s="3" t="s">
        <v>59</v>
      </c>
      <c r="AC67" s="3" t="s">
        <v>70</v>
      </c>
      <c r="AD67" s="13" t="s">
        <v>418</v>
      </c>
      <c r="AE67" s="3" t="s">
        <v>59</v>
      </c>
      <c r="AF67" s="3" t="s">
        <v>59</v>
      </c>
      <c r="AG67" s="2" t="s">
        <v>419</v>
      </c>
      <c r="AH67" s="2" t="s">
        <v>53</v>
      </c>
      <c r="AI67" s="3">
        <v>6</v>
      </c>
      <c r="AJ67" s="3" t="s">
        <v>448</v>
      </c>
      <c r="AK67" s="3" t="s">
        <v>59</v>
      </c>
      <c r="AL67" s="3" t="s">
        <v>59</v>
      </c>
      <c r="AM67" s="3" t="s">
        <v>59</v>
      </c>
      <c r="AN67" s="3" t="s">
        <v>59</v>
      </c>
      <c r="AO67" s="3" t="s">
        <v>59</v>
      </c>
      <c r="AP67" s="1" t="s">
        <v>60</v>
      </c>
      <c r="AQ67" s="3" t="s">
        <v>59</v>
      </c>
      <c r="AR67" s="3" t="s">
        <v>59</v>
      </c>
      <c r="AS67" s="2" t="s">
        <v>421</v>
      </c>
      <c r="AT67" s="2" t="s">
        <v>422</v>
      </c>
      <c r="AU67" s="6" t="s">
        <v>895</v>
      </c>
      <c r="AV67" s="6" t="s">
        <v>896</v>
      </c>
      <c r="AW67" s="6">
        <v>1</v>
      </c>
      <c r="AX67" s="18" t="str">
        <f t="shared" si="4"/>
        <v>f</v>
      </c>
      <c r="AY67" s="3" t="str">
        <f>CONCATENATE("Wer"," ",G67," ",M67,"?")</f>
        <v>Wer ringt in der Gasse?</v>
      </c>
      <c r="AZ67" s="3" t="str">
        <f>CONCATENATE($AZ$1," ","tat", " ",E67,"?")</f>
        <v>Was tat Die Cheerleaderin?</v>
      </c>
      <c r="BA67" s="3" t="str">
        <f t="shared" si="5"/>
        <v>Wo ringt die Cheerleaderin?</v>
      </c>
      <c r="BB67" s="3" t="str">
        <f t="shared" si="6"/>
        <v>Wen hat die Cheerleaderin angestarrt?</v>
      </c>
      <c r="BC67" s="3" t="s">
        <v>15</v>
      </c>
      <c r="BD67" s="3" t="str">
        <f>AZ67</f>
        <v>Was tat Die Cheerleaderin?</v>
      </c>
      <c r="BE67" s="3">
        <v>1</v>
      </c>
      <c r="BF67" s="3">
        <f t="shared" si="7"/>
        <v>1</v>
      </c>
      <c r="BG67" s="3" t="str">
        <f t="shared" si="8"/>
        <v>Was tat Die Cheerleaderin?</v>
      </c>
      <c r="BH67" s="3" t="str">
        <f>IF(BG67="NA","NA",G67)</f>
        <v>ringt</v>
      </c>
      <c r="BI67" s="3" t="s">
        <v>449</v>
      </c>
      <c r="BJ67" s="3" t="s">
        <v>450</v>
      </c>
      <c r="BK67" s="2">
        <v>1</v>
      </c>
      <c r="BL67" s="3" t="str">
        <f t="shared" si="10"/>
        <v>ringen</v>
      </c>
      <c r="BM67" s="3" t="str">
        <f t="shared" si="11"/>
        <v>kämpfen</v>
      </c>
      <c r="BN67" s="3" t="str">
        <f>IF(AH67="NA",IF(H67="","",CONCATENATE(H$1," ",G67," ",E67,"?")),IF(H67="","",CONCATENATE(H$1," ",G67," ",AH67," ",X67,"?")))</f>
        <v>Wo ringt die Cheerleaderin?</v>
      </c>
      <c r="BO67" s="3" t="str">
        <f>IF(AH67="NA",IF(I67="","",CONCATENATE(I$1," ",G67," ",E67,"?")),IF(I67="","",CONCATENATE(I$1," ",G67," ",AH67," ",X67,"?")))</f>
        <v/>
      </c>
      <c r="BP67" s="3" t="str">
        <f>IF(AH67="NA",IF(J67="","",CONCATENATE(J$1," ",G67," ",E67,"?")),IF(J67="","",CONCATENATE(J$1," ",G67," ",AH67," ",X67,"?")))</f>
        <v/>
      </c>
      <c r="BQ67" s="3" t="str">
        <f t="shared" si="12"/>
        <v>Wo ringt die Cheerleaderin?</v>
      </c>
      <c r="BR67" s="3" t="str">
        <f>IF(AH67="NA",IF(R67="","",CONCATENATE(R$1," ",O67," ",E67," ",V67,"?")),IF(R67="","",CONCATENATE(R$1," ",O67," ",AH67," ",X67," ",V67,"?")))</f>
        <v/>
      </c>
      <c r="BS67" s="3" t="str">
        <f>IF(AH67="NA",IF(S67="","",CONCATENATE(S$1," ",O67," ",E67," ",V67,"?")),IF(S67="","",CONCATENATE(S$1," ",O67," ",AH67," ",X67," ",V67,"?")))</f>
        <v>Wen hat die Cheerleaderin angestarrt?</v>
      </c>
      <c r="BT67" s="2" t="str">
        <f t="shared" si="13"/>
        <v>Wen hat die Cheerleaderin angestarrt?</v>
      </c>
    </row>
    <row r="68" spans="1:72" s="14" customFormat="1" ht="14.25" customHeight="1" x14ac:dyDescent="0.35">
      <c r="A68" s="3" t="str">
        <f>CONCATENATE("L",B68,"_S",C68,"_I",W68,"_P",AX68)</f>
        <v>L_S67_I150_Pm</v>
      </c>
      <c r="C68" s="3">
        <v>67</v>
      </c>
      <c r="D68" s="3" t="str">
        <f>CONCATENATE(E68," ",G68," ",L68," ",N68," ",O68," ",P68," ",Q68," ",T68," ",U68)</f>
        <v>Die Babysitterin steigt auf das Skateboard. Er möchte die junge Nachbarin beeindrucken.</v>
      </c>
      <c r="E68" s="3" t="str">
        <f t="shared" si="0"/>
        <v>Die Babysitterin</v>
      </c>
      <c r="F68" s="3" t="str">
        <f t="shared" si="1"/>
        <v>Der Babysitter</v>
      </c>
      <c r="G68" s="3" t="s">
        <v>121</v>
      </c>
      <c r="I68" s="3" t="s">
        <v>350</v>
      </c>
      <c r="K68" s="3" t="s">
        <v>971</v>
      </c>
      <c r="L68" s="3" t="str">
        <f>CONCATENATE(H68,I68,J68," ",K68,".")</f>
        <v>auf das Skateboard.</v>
      </c>
      <c r="M68" s="3" t="str">
        <f t="shared" si="21"/>
        <v>auf das Skateboard</v>
      </c>
      <c r="N68" s="3" t="str">
        <f t="shared" si="2"/>
        <v>Er</v>
      </c>
      <c r="O68" s="3" t="s">
        <v>52</v>
      </c>
      <c r="P68" s="3" t="s">
        <v>53</v>
      </c>
      <c r="Q68" s="3" t="s">
        <v>451</v>
      </c>
      <c r="S68" s="3" t="s">
        <v>452</v>
      </c>
      <c r="T68" s="3" t="str">
        <f t="shared" si="3"/>
        <v>Nachbarin</v>
      </c>
      <c r="U68" s="3" t="str">
        <f t="shared" si="22"/>
        <v>beeindrucken.</v>
      </c>
      <c r="V68" s="3" t="s">
        <v>241</v>
      </c>
      <c r="W68" s="3">
        <v>150</v>
      </c>
      <c r="X68" s="3" t="s">
        <v>453</v>
      </c>
      <c r="Y68" s="3" t="s">
        <v>59</v>
      </c>
      <c r="Z68" s="3">
        <v>1.9</v>
      </c>
      <c r="AA68" s="3" t="s">
        <v>59</v>
      </c>
      <c r="AB68" s="3" t="s">
        <v>59</v>
      </c>
      <c r="AC68" s="3" t="s">
        <v>70</v>
      </c>
      <c r="AD68" s="13" t="s">
        <v>418</v>
      </c>
      <c r="AE68" s="3" t="s">
        <v>59</v>
      </c>
      <c r="AF68" s="3" t="s">
        <v>59</v>
      </c>
      <c r="AG68" s="2" t="s">
        <v>419</v>
      </c>
      <c r="AH68" s="2" t="s">
        <v>53</v>
      </c>
      <c r="AI68" s="3">
        <v>7</v>
      </c>
      <c r="AJ68" s="3" t="s">
        <v>454</v>
      </c>
      <c r="AK68" s="3" t="s">
        <v>59</v>
      </c>
      <c r="AL68" s="3" t="s">
        <v>59</v>
      </c>
      <c r="AM68" s="3" t="s">
        <v>59</v>
      </c>
      <c r="AN68" s="3" t="s">
        <v>59</v>
      </c>
      <c r="AO68" s="3" t="s">
        <v>59</v>
      </c>
      <c r="AP68" s="1" t="s">
        <v>60</v>
      </c>
      <c r="AQ68" s="3" t="s">
        <v>59</v>
      </c>
      <c r="AR68" s="3" t="s">
        <v>59</v>
      </c>
      <c r="AS68" s="2" t="s">
        <v>421</v>
      </c>
      <c r="AT68" s="2" t="s">
        <v>422</v>
      </c>
      <c r="AU68" s="6" t="s">
        <v>895</v>
      </c>
      <c r="AV68" s="6" t="s">
        <v>896</v>
      </c>
      <c r="AW68" s="6">
        <v>0</v>
      </c>
      <c r="AX68" s="18" t="str">
        <f t="shared" si="4"/>
        <v>m</v>
      </c>
      <c r="AY68" s="3" t="str">
        <f>CONCATENATE("Wer"," ",G68," ",M68,"?")</f>
        <v>Wer steigt auf das Skateboard?</v>
      </c>
      <c r="AZ68" s="3" t="str">
        <f>CONCATENATE($AZ$1," ","tat", " ",E68,"?")</f>
        <v>Was tat Die Babysitterin?</v>
      </c>
      <c r="BA68" s="3" t="str">
        <f t="shared" si="5"/>
        <v>Wohin steigt die Babysitterin?</v>
      </c>
      <c r="BB68" s="3" t="str">
        <f t="shared" si="6"/>
        <v>Wen möchte die Babysitterin beeindrucken?</v>
      </c>
      <c r="BC68" s="3" t="s">
        <v>881</v>
      </c>
      <c r="BD68" s="3" t="str">
        <f>BA68</f>
        <v>Wohin steigt die Babysitterin?</v>
      </c>
      <c r="BE68" s="3">
        <v>2</v>
      </c>
      <c r="BF68" s="3">
        <f t="shared" si="7"/>
        <v>0</v>
      </c>
      <c r="BG68" s="3" t="str">
        <f t="shared" si="8"/>
        <v>NA</v>
      </c>
      <c r="BH68" s="3" t="str">
        <f>IF(BG68="NA","NA",M68)</f>
        <v>NA</v>
      </c>
      <c r="BI68" s="3" t="str">
        <f t="shared" ref="BI68:BI86" si="23">BH68</f>
        <v>NA</v>
      </c>
      <c r="BJ68" s="3" t="s">
        <v>59</v>
      </c>
      <c r="BK68" s="2">
        <v>1</v>
      </c>
      <c r="BL68" s="3" t="str">
        <f t="shared" si="10"/>
        <v>NA</v>
      </c>
      <c r="BM68" s="3" t="str">
        <f t="shared" si="11"/>
        <v>NA</v>
      </c>
      <c r="BN68" s="3" t="str">
        <f>IF(AH68="NA",IF(H68="","",CONCATENATE(H$1," ",G68," ",E68,"?")),IF(H68="","",CONCATENATE(H$1," ",G68," ",AH68," ",X68,"?")))</f>
        <v/>
      </c>
      <c r="BO68" s="3" t="str">
        <f>IF(AH68="NA",IF(I68="","",CONCATENATE(I$1," ",G68," ",E68,"?")),IF(I68="","",CONCATENATE(I$1," ",G68," ",AH68," ",X68,"?")))</f>
        <v>Wohin steigt die Babysitterin?</v>
      </c>
      <c r="BP68" s="3" t="str">
        <f>IF(AH68="NA",IF(J68="","",CONCATENATE(J$1," ",G68," ",E68,"?")),IF(J68="","",CONCATENATE(J$1," ",G68," ",AH68," ",X68,"?")))</f>
        <v/>
      </c>
      <c r="BQ68" s="3" t="str">
        <f t="shared" si="12"/>
        <v>Wohin steigt die Babysitterin?</v>
      </c>
      <c r="BR68" s="3" t="str">
        <f>IF(AH68="NA",IF(R68="","",CONCATENATE(R$1," ",O68," ",E68," ",V68,"?")),IF(R68="","",CONCATENATE(R$1," ",O68," ",AH68," ",X68," ",V68,"?")))</f>
        <v/>
      </c>
      <c r="BS68" s="3" t="str">
        <f>IF(AH68="NA",IF(S68="","",CONCATENATE(S$1," ",O68," ",E68," ",V68,"?")),IF(S68="","",CONCATENATE(S$1," ",O68," ",AH68," ",X68," ",V68,"?")))</f>
        <v>Wen möchte die Babysitterin beeindrucken?</v>
      </c>
      <c r="BT68" s="2" t="str">
        <f t="shared" si="13"/>
        <v>Wen möchte die Babysitterin beeindrucken?</v>
      </c>
    </row>
    <row r="69" spans="1:72" s="14" customFormat="1" ht="14.25" customHeight="1" x14ac:dyDescent="0.35">
      <c r="A69" s="3" t="str">
        <f>CONCATENATE("L",B69,"_S",C69,"_I",W69,"_P",AX69)</f>
        <v>L_S68_I151_Pm</v>
      </c>
      <c r="C69" s="3">
        <v>68</v>
      </c>
      <c r="D69" s="3" t="str">
        <f>CONCATENATE(E69," ",G69," ",L69," ",N69," ",O69," ",P69," ",Q69," ",T69," ",U69)</f>
        <v>Die Flugbegleiterin strickt auf der Karnevalssitzung. Er hat die immergleichen Witze satt.</v>
      </c>
      <c r="E69" s="3" t="str">
        <f t="shared" si="0"/>
        <v>Die Flugbegleiterin</v>
      </c>
      <c r="F69" s="3" t="str">
        <f t="shared" si="1"/>
        <v>Der Flugbegleiter</v>
      </c>
      <c r="G69" s="3" t="s">
        <v>154</v>
      </c>
      <c r="H69" s="3" t="s">
        <v>927</v>
      </c>
      <c r="K69" s="3" t="s">
        <v>972</v>
      </c>
      <c r="L69" s="3" t="str">
        <f>CONCATENATE(H69,I69,J69," ",K69,".")</f>
        <v>auf der Karnevalssitzung.</v>
      </c>
      <c r="M69" s="3" t="str">
        <f t="shared" si="21"/>
        <v>auf der Karnevalssitzung</v>
      </c>
      <c r="N69" s="3" t="str">
        <f t="shared" si="2"/>
        <v>Er</v>
      </c>
      <c r="O69" s="3" t="s">
        <v>65</v>
      </c>
      <c r="P69" s="3" t="s">
        <v>53</v>
      </c>
      <c r="Q69" s="3" t="s">
        <v>386</v>
      </c>
      <c r="R69" s="3" t="s">
        <v>455</v>
      </c>
      <c r="T69" s="3" t="str">
        <f t="shared" si="3"/>
        <v>Witze</v>
      </c>
      <c r="U69" s="3" t="str">
        <f t="shared" si="22"/>
        <v>satt.</v>
      </c>
      <c r="V69" s="3" t="s">
        <v>456</v>
      </c>
      <c r="W69" s="3">
        <v>151</v>
      </c>
      <c r="X69" s="3" t="s">
        <v>439</v>
      </c>
      <c r="Y69" s="3" t="s">
        <v>59</v>
      </c>
      <c r="Z69" s="3">
        <v>2.0249999999999999</v>
      </c>
      <c r="AA69" s="3" t="s">
        <v>59</v>
      </c>
      <c r="AB69" s="3" t="s">
        <v>59</v>
      </c>
      <c r="AC69" s="3" t="s">
        <v>70</v>
      </c>
      <c r="AD69" s="13" t="s">
        <v>418</v>
      </c>
      <c r="AE69" s="3" t="s">
        <v>59</v>
      </c>
      <c r="AF69" s="3" t="s">
        <v>59</v>
      </c>
      <c r="AG69" s="2" t="s">
        <v>419</v>
      </c>
      <c r="AH69" s="2" t="s">
        <v>53</v>
      </c>
      <c r="AI69" s="3">
        <v>8</v>
      </c>
      <c r="AJ69" s="3" t="s">
        <v>440</v>
      </c>
      <c r="AK69" s="3" t="s">
        <v>59</v>
      </c>
      <c r="AL69" s="3" t="s">
        <v>59</v>
      </c>
      <c r="AM69" s="3" t="s">
        <v>59</v>
      </c>
      <c r="AN69" s="3" t="s">
        <v>59</v>
      </c>
      <c r="AO69" s="3" t="s">
        <v>59</v>
      </c>
      <c r="AP69" s="1" t="s">
        <v>60</v>
      </c>
      <c r="AQ69" s="3" t="s">
        <v>59</v>
      </c>
      <c r="AR69" s="3" t="s">
        <v>59</v>
      </c>
      <c r="AS69" s="2" t="s">
        <v>421</v>
      </c>
      <c r="AT69" s="2" t="s">
        <v>422</v>
      </c>
      <c r="AU69" s="6" t="s">
        <v>895</v>
      </c>
      <c r="AV69" s="6" t="s">
        <v>896</v>
      </c>
      <c r="AW69" s="6">
        <v>0</v>
      </c>
      <c r="AX69" s="18" t="str">
        <f t="shared" si="4"/>
        <v>m</v>
      </c>
      <c r="AY69" s="3" t="str">
        <f>CONCATENATE("Wer"," ",G69," ",M69,"?")</f>
        <v>Wer strickt auf der Karnevalssitzung?</v>
      </c>
      <c r="AZ69" s="3" t="str">
        <f>CONCATENATE($AZ$1," ","tat", " ",E69,"?")</f>
        <v>Was tat Die Flugbegleiterin?</v>
      </c>
      <c r="BA69" s="3" t="str">
        <f t="shared" si="5"/>
        <v>Wo strickt die Flugbegleiterin?</v>
      </c>
      <c r="BB69" s="3" t="str">
        <f t="shared" si="6"/>
        <v>Was hat die Flugbegleiterin satt?</v>
      </c>
      <c r="BC69" s="2" t="s">
        <v>882</v>
      </c>
      <c r="BD69" s="3" t="str">
        <f>BB69</f>
        <v>Was hat die Flugbegleiterin satt?</v>
      </c>
      <c r="BE69" s="3">
        <v>4</v>
      </c>
      <c r="BF69" s="3">
        <f t="shared" si="7"/>
        <v>0</v>
      </c>
      <c r="BG69" s="3" t="str">
        <f t="shared" si="8"/>
        <v>NA</v>
      </c>
      <c r="BH69" s="3" t="str">
        <f>IF(BG69="NA","NA",CONCATENATE(P69," ",Q69," ",T69))</f>
        <v>NA</v>
      </c>
      <c r="BI69" s="3" t="str">
        <f t="shared" si="23"/>
        <v>NA</v>
      </c>
      <c r="BJ69" s="3" t="s">
        <v>59</v>
      </c>
      <c r="BK69" s="2">
        <v>1</v>
      </c>
      <c r="BL69" s="3" t="str">
        <f t="shared" si="10"/>
        <v>NA</v>
      </c>
      <c r="BM69" s="3" t="str">
        <f t="shared" si="11"/>
        <v>NA</v>
      </c>
      <c r="BN69" s="3" t="str">
        <f>IF(AH69="NA",IF(H69="","",CONCATENATE(H$1," ",G69," ",E69,"?")),IF(H69="","",CONCATENATE(H$1," ",G69," ",AH69," ",X69,"?")))</f>
        <v>Wo strickt die Flugbegleiterin?</v>
      </c>
      <c r="BO69" s="3" t="str">
        <f>IF(AH69="NA",IF(I69="","",CONCATENATE(I$1," ",G69," ",E69,"?")),IF(I69="","",CONCATENATE(I$1," ",G69," ",AH69," ",X69,"?")))</f>
        <v/>
      </c>
      <c r="BP69" s="3" t="str">
        <f>IF(AH69="NA",IF(J69="","",CONCATENATE(J$1," ",G69," ",E69,"?")),IF(J69="","",CONCATENATE(J$1," ",G69," ",AH69," ",X69,"?")))</f>
        <v/>
      </c>
      <c r="BQ69" s="3" t="str">
        <f t="shared" si="12"/>
        <v>Wo strickt die Flugbegleiterin?</v>
      </c>
      <c r="BR69" s="3" t="str">
        <f>IF(AH69="NA",IF(R69="","",CONCATENATE(R$1," ",O69," ",E69," ",V69,"?")),IF(R69="","",CONCATENATE(R$1," ",O69," ",AH69," ",X69," ",V69,"?")))</f>
        <v>Was hat die Flugbegleiterin satt?</v>
      </c>
      <c r="BS69" s="3" t="str">
        <f>IF(AH69="NA",IF(S69="","",CONCATENATE(S$1," ",O69," ",E69," ",V69,"?")),IF(S69="","",CONCATENATE(S$1," ",O69," ",AH69," ",X69," ",V69,"?")))</f>
        <v/>
      </c>
      <c r="BT69" s="2" t="str">
        <f t="shared" si="13"/>
        <v>Was hat die Flugbegleiterin satt?</v>
      </c>
    </row>
    <row r="70" spans="1:72" s="14" customFormat="1" ht="14.25" customHeight="1" x14ac:dyDescent="0.35">
      <c r="A70" s="3" t="str">
        <f>CONCATENATE("L",B70,"_S",C70,"_I",W70,"_P",AX70)</f>
        <v>L_S69_I152_Pf</v>
      </c>
      <c r="C70" s="3">
        <v>69</v>
      </c>
      <c r="D70" s="3" t="str">
        <f>CONCATENATE(E70," ",G70," ",L70," ",N70," ",O70," ",P70," ",Q70," ",T70," ",U70)</f>
        <v>Die Haushälterin schleicht zum Deutschkurs. Sie hat nur wenig Spaß am Lernen.</v>
      </c>
      <c r="E70" s="3" t="str">
        <f t="shared" si="0"/>
        <v>Die Haushälterin</v>
      </c>
      <c r="F70" s="3" t="str">
        <f t="shared" si="1"/>
        <v>Der Haushälter</v>
      </c>
      <c r="G70" s="3" t="s">
        <v>356</v>
      </c>
      <c r="I70" s="3" t="s">
        <v>917</v>
      </c>
      <c r="K70" s="3" t="s">
        <v>973</v>
      </c>
      <c r="L70" s="3" t="str">
        <f>CONCATENATE(H70,I70,J70," ",K70,".")</f>
        <v>zum Deutschkurs.</v>
      </c>
      <c r="M70" s="3" t="str">
        <f t="shared" si="21"/>
        <v>zum Deutschkurs</v>
      </c>
      <c r="N70" s="3" t="str">
        <f t="shared" si="2"/>
        <v>Sie</v>
      </c>
      <c r="O70" s="3" t="s">
        <v>65</v>
      </c>
      <c r="P70" s="3" t="s">
        <v>457</v>
      </c>
      <c r="Q70" s="3" t="s">
        <v>458</v>
      </c>
      <c r="R70" s="3" t="s">
        <v>459</v>
      </c>
      <c r="T70" s="3" t="str">
        <f t="shared" si="3"/>
        <v>Spaß</v>
      </c>
      <c r="U70" s="3" t="str">
        <f t="shared" si="22"/>
        <v>am Lernen.</v>
      </c>
      <c r="V70" s="3" t="s">
        <v>460</v>
      </c>
      <c r="W70" s="3">
        <v>152</v>
      </c>
      <c r="X70" s="3" t="s">
        <v>461</v>
      </c>
      <c r="Y70" s="3" t="s">
        <v>59</v>
      </c>
      <c r="Z70" s="3">
        <v>2.0750000000000002</v>
      </c>
      <c r="AA70" s="3" t="s">
        <v>59</v>
      </c>
      <c r="AB70" s="3" t="s">
        <v>59</v>
      </c>
      <c r="AC70" s="3" t="s">
        <v>70</v>
      </c>
      <c r="AD70" s="13" t="s">
        <v>418</v>
      </c>
      <c r="AE70" s="3" t="s">
        <v>59</v>
      </c>
      <c r="AF70" s="3" t="s">
        <v>59</v>
      </c>
      <c r="AG70" s="2" t="s">
        <v>419</v>
      </c>
      <c r="AH70" s="2" t="s">
        <v>53</v>
      </c>
      <c r="AI70" s="3">
        <v>9</v>
      </c>
      <c r="AJ70" s="3" t="s">
        <v>462</v>
      </c>
      <c r="AK70" s="3" t="s">
        <v>59</v>
      </c>
      <c r="AL70" s="3" t="s">
        <v>59</v>
      </c>
      <c r="AM70" s="3" t="s">
        <v>59</v>
      </c>
      <c r="AN70" s="3" t="s">
        <v>59</v>
      </c>
      <c r="AO70" s="3" t="s">
        <v>59</v>
      </c>
      <c r="AP70" s="1" t="s">
        <v>60</v>
      </c>
      <c r="AQ70" s="3" t="s">
        <v>59</v>
      </c>
      <c r="AR70" s="3" t="s">
        <v>59</v>
      </c>
      <c r="AS70" s="2" t="s">
        <v>421</v>
      </c>
      <c r="AT70" s="2" t="s">
        <v>422</v>
      </c>
      <c r="AU70" s="6" t="s">
        <v>895</v>
      </c>
      <c r="AV70" s="6" t="s">
        <v>896</v>
      </c>
      <c r="AW70" s="6">
        <v>1</v>
      </c>
      <c r="AX70" s="18" t="str">
        <f t="shared" si="4"/>
        <v>f</v>
      </c>
      <c r="AY70" s="3" t="str">
        <f>CONCATENATE("Wer"," ",G70," ",M70,"?")</f>
        <v>Wer schleicht zum Deutschkurs?</v>
      </c>
      <c r="AZ70" s="3" t="str">
        <f>CONCATENATE($AZ$1," ","tat", " ",E70,"?")</f>
        <v>Was tat Die Haushälterin?</v>
      </c>
      <c r="BA70" s="3" t="str">
        <f t="shared" si="5"/>
        <v>Wohin schleicht die Haushälterin?</v>
      </c>
      <c r="BB70" s="3" t="str">
        <f t="shared" si="6"/>
        <v>Was hat die Haushälterin am Lernen?</v>
      </c>
      <c r="BC70" s="3" t="s">
        <v>880</v>
      </c>
      <c r="BD70" s="3" t="str">
        <f>AY70</f>
        <v>Wer schleicht zum Deutschkurs?</v>
      </c>
      <c r="BE70" s="3">
        <v>2</v>
      </c>
      <c r="BF70" s="3">
        <f t="shared" si="7"/>
        <v>0</v>
      </c>
      <c r="BG70" s="3" t="str">
        <f t="shared" si="8"/>
        <v>NA</v>
      </c>
      <c r="BH70" s="3" t="str">
        <f>IF(BG70="NA","NA",E70)</f>
        <v>NA</v>
      </c>
      <c r="BI70" s="3" t="str">
        <f t="shared" si="23"/>
        <v>NA</v>
      </c>
      <c r="BJ70" s="3" t="s">
        <v>59</v>
      </c>
      <c r="BK70" s="2">
        <v>0</v>
      </c>
      <c r="BL70" s="3" t="str">
        <f t="shared" si="10"/>
        <v>NA</v>
      </c>
      <c r="BM70" s="3" t="str">
        <f t="shared" si="11"/>
        <v>NA</v>
      </c>
      <c r="BN70" s="3" t="str">
        <f>IF(AH70="NA",IF(H70="","",CONCATENATE(H$1," ",G70," ",E70,"?")),IF(H70="","",CONCATENATE(H$1," ",G70," ",AH70," ",X70,"?")))</f>
        <v/>
      </c>
      <c r="BO70" s="3" t="str">
        <f>IF(AH70="NA",IF(I70="","",CONCATENATE(I$1," ",G70," ",E70,"?")),IF(I70="","",CONCATENATE(I$1," ",G70," ",AH70," ",X70,"?")))</f>
        <v>Wohin schleicht die Haushälterin?</v>
      </c>
      <c r="BP70" s="3" t="str">
        <f>IF(AH70="NA",IF(J70="","",CONCATENATE(J$1," ",G70," ",E70,"?")),IF(J70="","",CONCATENATE(J$1," ",G70," ",AH70," ",X70,"?")))</f>
        <v/>
      </c>
      <c r="BQ70" s="3" t="str">
        <f t="shared" si="12"/>
        <v>Wohin schleicht die Haushälterin?</v>
      </c>
      <c r="BR70" s="3" t="str">
        <f>IF(AH70="NA",IF(R70="","",CONCATENATE(R$1," ",O70," ",E70," ",V70,"?")),IF(R70="","",CONCATENATE(R$1," ",O70," ",AH70," ",X70," ",V70,"?")))</f>
        <v>Was hat die Haushälterin am Lernen?</v>
      </c>
      <c r="BS70" s="3" t="str">
        <f>IF(AH70="NA",IF(S70="","",CONCATENATE(S$1," ",O70," ",E70," ",V70,"?")),IF(S70="","",CONCATENATE(S$1," ",O70," ",AH70," ",X70," ",V70,"?")))</f>
        <v/>
      </c>
      <c r="BT70" s="2" t="str">
        <f t="shared" si="13"/>
        <v>Was hat die Haushälterin am Lernen?</v>
      </c>
    </row>
    <row r="71" spans="1:72" s="14" customFormat="1" ht="14.25" customHeight="1" x14ac:dyDescent="0.35">
      <c r="A71" s="3" t="str">
        <f>CONCATENATE("L",B71,"_S",C71,"_I",W71,"_P",AX71)</f>
        <v>L_S70_I153_Pm</v>
      </c>
      <c r="C71" s="3">
        <v>70</v>
      </c>
      <c r="D71" s="3" t="str">
        <f>CONCATENATE(E71," ",G71," ",L71," ",N71," ",O71," ",P71," ",Q71," ",T71," ",U71)</f>
        <v>Die Tanzlehrerin fällt von der Leiter. Er hat die oberste Stufe verfehlt.</v>
      </c>
      <c r="E71" s="3" t="str">
        <f t="shared" si="0"/>
        <v>Die Tanzlehrerin</v>
      </c>
      <c r="F71" s="3" t="str">
        <f t="shared" si="1"/>
        <v>Der Tanzlehrer</v>
      </c>
      <c r="G71" s="3" t="s">
        <v>79</v>
      </c>
      <c r="J71" s="3" t="s">
        <v>179</v>
      </c>
      <c r="K71" s="3" t="s">
        <v>974</v>
      </c>
      <c r="L71" s="3" t="str">
        <f>CONCATENATE(H71,I71,J71," ",K71,".")</f>
        <v>von der Leiter.</v>
      </c>
      <c r="M71" s="3" t="str">
        <f t="shared" si="21"/>
        <v>von der Leiter</v>
      </c>
      <c r="N71" s="3" t="str">
        <f t="shared" si="2"/>
        <v>Er</v>
      </c>
      <c r="O71" s="3" t="s">
        <v>65</v>
      </c>
      <c r="P71" s="3" t="s">
        <v>53</v>
      </c>
      <c r="Q71" s="3" t="s">
        <v>463</v>
      </c>
      <c r="R71" s="3" t="s">
        <v>464</v>
      </c>
      <c r="T71" s="3" t="str">
        <f t="shared" si="3"/>
        <v>Stufe</v>
      </c>
      <c r="U71" s="3" t="str">
        <f t="shared" si="22"/>
        <v>verfehlt.</v>
      </c>
      <c r="V71" s="3" t="s">
        <v>465</v>
      </c>
      <c r="W71" s="3">
        <v>153</v>
      </c>
      <c r="X71" s="3" t="s">
        <v>466</v>
      </c>
      <c r="Y71" s="3" t="s">
        <v>59</v>
      </c>
      <c r="Z71" s="3">
        <v>2.15</v>
      </c>
      <c r="AA71" s="3" t="s">
        <v>59</v>
      </c>
      <c r="AB71" s="3" t="s">
        <v>59</v>
      </c>
      <c r="AC71" s="3" t="s">
        <v>70</v>
      </c>
      <c r="AD71" s="13" t="s">
        <v>418</v>
      </c>
      <c r="AE71" s="3" t="s">
        <v>59</v>
      </c>
      <c r="AF71" s="3" t="s">
        <v>59</v>
      </c>
      <c r="AG71" s="2" t="s">
        <v>419</v>
      </c>
      <c r="AH71" s="2" t="s">
        <v>53</v>
      </c>
      <c r="AI71" s="3">
        <v>10</v>
      </c>
      <c r="AJ71" s="3" t="s">
        <v>467</v>
      </c>
      <c r="AK71" s="3" t="s">
        <v>59</v>
      </c>
      <c r="AL71" s="3" t="s">
        <v>59</v>
      </c>
      <c r="AM71" s="3" t="s">
        <v>59</v>
      </c>
      <c r="AN71" s="3" t="s">
        <v>59</v>
      </c>
      <c r="AO71" s="3" t="s">
        <v>59</v>
      </c>
      <c r="AP71" s="1" t="s">
        <v>60</v>
      </c>
      <c r="AQ71" s="3" t="s">
        <v>59</v>
      </c>
      <c r="AR71" s="3" t="s">
        <v>59</v>
      </c>
      <c r="AS71" s="2" t="s">
        <v>421</v>
      </c>
      <c r="AT71" s="2" t="s">
        <v>422</v>
      </c>
      <c r="AU71" s="6" t="s">
        <v>895</v>
      </c>
      <c r="AV71" s="6" t="s">
        <v>896</v>
      </c>
      <c r="AW71" s="6">
        <v>0</v>
      </c>
      <c r="AX71" s="18" t="str">
        <f t="shared" si="4"/>
        <v>m</v>
      </c>
      <c r="AY71" s="3" t="str">
        <f>CONCATENATE("Wer"," ",G71," ",M71,"?")</f>
        <v>Wer fällt von der Leiter?</v>
      </c>
      <c r="AZ71" s="3" t="str">
        <f>CONCATENATE($AZ$1," ","tat", " ",E71,"?")</f>
        <v>Was tat Die Tanzlehrerin?</v>
      </c>
      <c r="BA71" s="3" t="str">
        <f t="shared" si="5"/>
        <v>Woher fällt die Tanzlehrerin?</v>
      </c>
      <c r="BB71" s="3" t="str">
        <f t="shared" si="6"/>
        <v>Was hat die Tanzlehrerin verfehlt?</v>
      </c>
      <c r="BC71" s="3" t="s">
        <v>15</v>
      </c>
      <c r="BD71" s="3" t="str">
        <f>AZ71</f>
        <v>Was tat Die Tanzlehrerin?</v>
      </c>
      <c r="BE71" s="3">
        <v>3</v>
      </c>
      <c r="BF71" s="3">
        <f t="shared" si="7"/>
        <v>0</v>
      </c>
      <c r="BG71" s="3" t="str">
        <f t="shared" si="8"/>
        <v>NA</v>
      </c>
      <c r="BH71" s="3" t="str">
        <f>IF(BG71="NA","NA",G71)</f>
        <v>NA</v>
      </c>
      <c r="BI71" s="3" t="str">
        <f t="shared" si="23"/>
        <v>NA</v>
      </c>
      <c r="BJ71" s="3" t="s">
        <v>59</v>
      </c>
      <c r="BK71" s="2">
        <v>0</v>
      </c>
      <c r="BL71" s="3" t="str">
        <f t="shared" si="10"/>
        <v>NA</v>
      </c>
      <c r="BM71" s="3" t="str">
        <f t="shared" si="11"/>
        <v>NA</v>
      </c>
      <c r="BN71" s="3" t="str">
        <f>IF(AH71="NA",IF(H71="","",CONCATENATE(H$1," ",G71," ",E71,"?")),IF(H71="","",CONCATENATE(H$1," ",G71," ",AH71," ",X71,"?")))</f>
        <v/>
      </c>
      <c r="BO71" s="3" t="str">
        <f>IF(AH71="NA",IF(I71="","",CONCATENATE(I$1," ",G71," ",E71,"?")),IF(I71="","",CONCATENATE(I$1," ",G71," ",AH71," ",X71,"?")))</f>
        <v/>
      </c>
      <c r="BP71" s="3" t="str">
        <f>IF(AH71="NA",IF(J71="","",CONCATENATE(J$1," ",G71," ",E71,"?")),IF(J71="","",CONCATENATE(J$1," ",G71," ",AH71," ",X71,"?")))</f>
        <v>Woher fällt die Tanzlehrerin?</v>
      </c>
      <c r="BQ71" s="3" t="str">
        <f t="shared" si="12"/>
        <v>Woher fällt die Tanzlehrerin?</v>
      </c>
      <c r="BR71" s="3" t="str">
        <f>IF(AH71="NA",IF(R71="","",CONCATENATE(R$1," ",O71," ",E71," ",V71,"?")),IF(R71="","",CONCATENATE(R$1," ",O71," ",AH71," ",X71," ",V71,"?")))</f>
        <v>Was hat die Tanzlehrerin verfehlt?</v>
      </c>
      <c r="BS71" s="3" t="str">
        <f>IF(AH71="NA",IF(S71="","",CONCATENATE(S$1," ",O71," ",E71," ",V71,"?")),IF(S71="","",CONCATENATE(S$1," ",O71," ",AH71," ",X71," ",V71,"?")))</f>
        <v/>
      </c>
      <c r="BT71" s="3" t="str">
        <f t="shared" si="13"/>
        <v>Was hat die Tanzlehrerin verfehlt?</v>
      </c>
    </row>
    <row r="72" spans="1:72" s="14" customFormat="1" ht="14.25" customHeight="1" x14ac:dyDescent="0.35">
      <c r="A72" s="3" t="str">
        <f>CONCATENATE("L",B72,"_S",C72,"_I",W72,"_P",AX72)</f>
        <v>L_S71_I154_Pf</v>
      </c>
      <c r="C72" s="3">
        <v>71</v>
      </c>
      <c r="D72" s="3" t="str">
        <f>CONCATENATE(E72," ",G72," ",L72," ",N72," ",O72," ",P72," ",Q72," ",T72," ",U72)</f>
        <v>Die Eiskunstläuferin schläft auf der Arbeit. Sie muss die lange Nacht überstehen.</v>
      </c>
      <c r="E72" s="3" t="str">
        <f t="shared" si="0"/>
        <v>Die Eiskunstläuferin</v>
      </c>
      <c r="F72" s="3" t="str">
        <f t="shared" si="1"/>
        <v>Der Eiskunstläufer</v>
      </c>
      <c r="G72" s="3" t="s">
        <v>344</v>
      </c>
      <c r="H72" s="3" t="s">
        <v>927</v>
      </c>
      <c r="K72" s="3" t="s">
        <v>975</v>
      </c>
      <c r="L72" s="3" t="str">
        <f>CONCATENATE(H72,I72,J72," ",K72,".")</f>
        <v>auf der Arbeit.</v>
      </c>
      <c r="M72" s="3" t="str">
        <f t="shared" si="21"/>
        <v>auf der Arbeit</v>
      </c>
      <c r="N72" s="3" t="str">
        <f t="shared" si="2"/>
        <v>Sie</v>
      </c>
      <c r="O72" s="3" t="s">
        <v>114</v>
      </c>
      <c r="P72" s="3" t="s">
        <v>53</v>
      </c>
      <c r="Q72" s="3" t="s">
        <v>468</v>
      </c>
      <c r="R72" s="3" t="s">
        <v>469</v>
      </c>
      <c r="T72" s="3" t="str">
        <f t="shared" si="3"/>
        <v>Nacht</v>
      </c>
      <c r="U72" s="3" t="str">
        <f t="shared" si="22"/>
        <v>überstehen.</v>
      </c>
      <c r="V72" s="3" t="s">
        <v>470</v>
      </c>
      <c r="W72" s="3">
        <v>154</v>
      </c>
      <c r="X72" s="3" t="s">
        <v>471</v>
      </c>
      <c r="Y72" s="3" t="s">
        <v>59</v>
      </c>
      <c r="Z72" s="3">
        <v>2.2000000000000002</v>
      </c>
      <c r="AA72" s="3" t="s">
        <v>59</v>
      </c>
      <c r="AB72" s="3" t="s">
        <v>59</v>
      </c>
      <c r="AC72" s="3" t="s">
        <v>70</v>
      </c>
      <c r="AD72" s="13" t="s">
        <v>418</v>
      </c>
      <c r="AE72" s="3" t="s">
        <v>59</v>
      </c>
      <c r="AF72" s="3" t="s">
        <v>59</v>
      </c>
      <c r="AG72" s="2" t="s">
        <v>419</v>
      </c>
      <c r="AH72" s="2" t="s">
        <v>53</v>
      </c>
      <c r="AI72" s="3">
        <v>11</v>
      </c>
      <c r="AJ72" s="3" t="s">
        <v>472</v>
      </c>
      <c r="AK72" s="3" t="s">
        <v>59</v>
      </c>
      <c r="AL72" s="3" t="s">
        <v>59</v>
      </c>
      <c r="AM72" s="3" t="s">
        <v>59</v>
      </c>
      <c r="AN72" s="3" t="s">
        <v>59</v>
      </c>
      <c r="AO72" s="3" t="s">
        <v>59</v>
      </c>
      <c r="AP72" s="1" t="s">
        <v>60</v>
      </c>
      <c r="AQ72" s="3" t="s">
        <v>59</v>
      </c>
      <c r="AR72" s="3" t="s">
        <v>59</v>
      </c>
      <c r="AS72" s="2" t="s">
        <v>421</v>
      </c>
      <c r="AT72" s="2" t="s">
        <v>422</v>
      </c>
      <c r="AU72" s="6" t="s">
        <v>895</v>
      </c>
      <c r="AV72" s="6" t="s">
        <v>896</v>
      </c>
      <c r="AW72" s="6">
        <v>1</v>
      </c>
      <c r="AX72" s="18" t="str">
        <f t="shared" si="4"/>
        <v>f</v>
      </c>
      <c r="AY72" s="3" t="str">
        <f>CONCATENATE("Wer"," ",G72," ",M72,"?")</f>
        <v>Wer schläft auf der Arbeit?</v>
      </c>
      <c r="AZ72" s="3" t="str">
        <f>CONCATENATE($AZ$1," ","tat", " ",E72,"?")</f>
        <v>Was tat Die Eiskunstläuferin?</v>
      </c>
      <c r="BA72" s="3" t="str">
        <f t="shared" si="5"/>
        <v>Wo schläft die Eiskunstläuferin?</v>
      </c>
      <c r="BB72" s="3" t="str">
        <f t="shared" si="6"/>
        <v>Was muss die Eiskunstläuferin überstehen?</v>
      </c>
      <c r="BC72" s="3" t="s">
        <v>881</v>
      </c>
      <c r="BD72" s="3" t="str">
        <f>BA72</f>
        <v>Wo schläft die Eiskunstläuferin?</v>
      </c>
      <c r="BE72" s="3">
        <v>1</v>
      </c>
      <c r="BF72" s="3">
        <f t="shared" si="7"/>
        <v>1</v>
      </c>
      <c r="BG72" s="3" t="str">
        <f t="shared" si="8"/>
        <v>Wo schläft die Eiskunstläuferin?</v>
      </c>
      <c r="BH72" s="3" t="str">
        <f>IF(BG72="NA","NA",M72)</f>
        <v>auf der Arbeit</v>
      </c>
      <c r="BI72" s="3" t="str">
        <f t="shared" si="23"/>
        <v>auf der Arbeit</v>
      </c>
      <c r="BJ72" s="3" t="s">
        <v>473</v>
      </c>
      <c r="BK72" s="2">
        <v>0</v>
      </c>
      <c r="BL72" s="3" t="str">
        <f t="shared" si="10"/>
        <v>auf dem Sofa</v>
      </c>
      <c r="BM72" s="3" t="str">
        <f t="shared" si="11"/>
        <v>auf der Arbeit</v>
      </c>
      <c r="BN72" s="3" t="str">
        <f>IF(AH72="NA",IF(H72="","",CONCATENATE(H$1," ",G72," ",E72,"?")),IF(H72="","",CONCATENATE(H$1," ",G72," ",AH72," ",X72,"?")))</f>
        <v>Wo schläft die Eiskunstläuferin?</v>
      </c>
      <c r="BO72" s="3" t="str">
        <f>IF(AH72="NA",IF(I72="","",CONCATENATE(I$1," ",G72," ",E72,"?")),IF(I72="","",CONCATENATE(I$1," ",G72," ",AH72," ",X72,"?")))</f>
        <v/>
      </c>
      <c r="BP72" s="3" t="str">
        <f>IF(AH72="NA",IF(J72="","",CONCATENATE(J$1," ",G72," ",E72,"?")),IF(J72="","",CONCATENATE(J$1," ",G72," ",AH72," ",X72,"?")))</f>
        <v/>
      </c>
      <c r="BQ72" s="3" t="str">
        <f t="shared" si="12"/>
        <v>Wo schläft die Eiskunstläuferin?</v>
      </c>
      <c r="BR72" s="3" t="str">
        <f>IF(AH72="NA",IF(R72="","",CONCATENATE(R$1," ",O72," ",E72," ",V72,"?")),IF(R72="","",CONCATENATE(R$1," ",O72," ",AH72," ",X72," ",V72,"?")))</f>
        <v>Was muss die Eiskunstläuferin überstehen?</v>
      </c>
      <c r="BS72" s="3" t="str">
        <f>IF(AH72="NA",IF(S72="","",CONCATENATE(S$1," ",O72," ",E72," ",V72,"?")),IF(S72="","",CONCATENATE(S$1," ",O72," ",AH72," ",X72," ",V72,"?")))</f>
        <v/>
      </c>
      <c r="BT72" s="3" t="str">
        <f t="shared" si="13"/>
        <v>Was muss die Eiskunstläuferin überstehen?</v>
      </c>
    </row>
    <row r="73" spans="1:72" s="14" customFormat="1" ht="14.25" customHeight="1" x14ac:dyDescent="0.35">
      <c r="A73" s="3" t="str">
        <f>CONCATENATE("L",B73,"_S",C73,"_I",W73,"_P",AX73)</f>
        <v>L_S72_I155_Pf</v>
      </c>
      <c r="C73" s="3">
        <v>72</v>
      </c>
      <c r="D73" s="3" t="str">
        <f>CONCATENATE(E73," ",G73," ",L73," ",N73," ",O73," ",P73," ",Q73," ",T73," ",U73)</f>
        <v>Die Stripperin raucht vor dem Zeitungsstand. Sie hat die leckere Zigarette verdient.</v>
      </c>
      <c r="E73" s="3" t="str">
        <f t="shared" si="0"/>
        <v>Die Stripperin</v>
      </c>
      <c r="F73" s="3" t="str">
        <f t="shared" si="1"/>
        <v>Der Stripper</v>
      </c>
      <c r="G73" s="3" t="s">
        <v>474</v>
      </c>
      <c r="H73" s="3" t="s">
        <v>940</v>
      </c>
      <c r="K73" s="3" t="s">
        <v>976</v>
      </c>
      <c r="L73" s="3" t="str">
        <f>CONCATENATE(H73,I73,J73," ",K73,".")</f>
        <v>vor dem Zeitungsstand.</v>
      </c>
      <c r="M73" s="3" t="str">
        <f t="shared" si="21"/>
        <v>vor dem Zeitungsstand</v>
      </c>
      <c r="N73" s="3" t="str">
        <f t="shared" si="2"/>
        <v>Sie</v>
      </c>
      <c r="O73" s="3" t="s">
        <v>65</v>
      </c>
      <c r="P73" s="3" t="s">
        <v>53</v>
      </c>
      <c r="Q73" s="3" t="s">
        <v>475</v>
      </c>
      <c r="R73" s="3" t="s">
        <v>476</v>
      </c>
      <c r="T73" s="3" t="str">
        <f t="shared" si="3"/>
        <v>Zigarette</v>
      </c>
      <c r="U73" s="3" t="str">
        <f t="shared" si="22"/>
        <v>verdient.</v>
      </c>
      <c r="V73" s="3" t="s">
        <v>477</v>
      </c>
      <c r="W73" s="3">
        <v>155</v>
      </c>
      <c r="X73" s="3" t="s">
        <v>478</v>
      </c>
      <c r="Y73" s="3" t="s">
        <v>59</v>
      </c>
      <c r="Z73" s="3">
        <v>2.2000000000000002</v>
      </c>
      <c r="AA73" s="3" t="s">
        <v>59</v>
      </c>
      <c r="AB73" s="3" t="s">
        <v>59</v>
      </c>
      <c r="AC73" s="3" t="s">
        <v>70</v>
      </c>
      <c r="AD73" s="13" t="s">
        <v>418</v>
      </c>
      <c r="AE73" s="3" t="s">
        <v>59</v>
      </c>
      <c r="AF73" s="3" t="s">
        <v>59</v>
      </c>
      <c r="AG73" s="2" t="s">
        <v>419</v>
      </c>
      <c r="AH73" s="2" t="s">
        <v>53</v>
      </c>
      <c r="AI73" s="3">
        <v>12</v>
      </c>
      <c r="AJ73" s="3" t="s">
        <v>479</v>
      </c>
      <c r="AK73" s="3" t="s">
        <v>59</v>
      </c>
      <c r="AL73" s="3" t="s">
        <v>59</v>
      </c>
      <c r="AM73" s="3" t="s">
        <v>59</v>
      </c>
      <c r="AN73" s="3" t="s">
        <v>59</v>
      </c>
      <c r="AO73" s="3" t="s">
        <v>59</v>
      </c>
      <c r="AP73" s="1" t="s">
        <v>60</v>
      </c>
      <c r="AQ73" s="3" t="s">
        <v>59</v>
      </c>
      <c r="AR73" s="3" t="s">
        <v>59</v>
      </c>
      <c r="AS73" s="2" t="s">
        <v>421</v>
      </c>
      <c r="AT73" s="2" t="s">
        <v>422</v>
      </c>
      <c r="AU73" s="6" t="s">
        <v>895</v>
      </c>
      <c r="AV73" s="6" t="s">
        <v>896</v>
      </c>
      <c r="AW73" s="6">
        <v>1</v>
      </c>
      <c r="AX73" s="18" t="str">
        <f t="shared" si="4"/>
        <v>f</v>
      </c>
      <c r="AY73" s="3" t="str">
        <f>CONCATENATE("Wer"," ",G73," ",M73,"?")</f>
        <v>Wer raucht vor dem Zeitungsstand?</v>
      </c>
      <c r="AZ73" s="3" t="str">
        <f>CONCATENATE($AZ$1," ","tat", " ",E73,"?")</f>
        <v>Was tat Die Stripperin?</v>
      </c>
      <c r="BA73" s="3" t="str">
        <f t="shared" si="5"/>
        <v>Wo raucht die Stripperin?</v>
      </c>
      <c r="BB73" s="3" t="str">
        <f t="shared" si="6"/>
        <v>Was hat die Stripperin verdient?</v>
      </c>
      <c r="BC73" s="2" t="s">
        <v>882</v>
      </c>
      <c r="BD73" s="3" t="str">
        <f>BB73</f>
        <v>Was hat die Stripperin verdient?</v>
      </c>
      <c r="BE73" s="3">
        <v>1</v>
      </c>
      <c r="BF73" s="3">
        <f t="shared" si="7"/>
        <v>1</v>
      </c>
      <c r="BG73" s="3" t="str">
        <f t="shared" si="8"/>
        <v>Was hat die Stripperin verdient?</v>
      </c>
      <c r="BH73" s="3" t="str">
        <f>IF(BG73="NA","NA",CONCATENATE(P73," ",Q73," ",T73))</f>
        <v>die leckere Zigarette</v>
      </c>
      <c r="BI73" s="3" t="str">
        <f t="shared" si="23"/>
        <v>die leckere Zigarette</v>
      </c>
      <c r="BJ73" s="3" t="s">
        <v>480</v>
      </c>
      <c r="BK73" s="2">
        <v>1</v>
      </c>
      <c r="BL73" s="3" t="str">
        <f t="shared" si="10"/>
        <v>die leckere Zigarette</v>
      </c>
      <c r="BM73" s="3" t="str">
        <f t="shared" si="11"/>
        <v>die leckere Kippe</v>
      </c>
      <c r="BN73" s="3" t="str">
        <f>IF(AH73="NA",IF(H73="","",CONCATENATE(H$1," ",G73," ",E73,"?")),IF(H73="","",CONCATENATE(H$1," ",G73," ",AH73," ",X73,"?")))</f>
        <v>Wo raucht die Stripperin?</v>
      </c>
      <c r="BO73" s="3" t="str">
        <f>IF(AH73="NA",IF(I73="","",CONCATENATE(I$1," ",G73," ",E73,"?")),IF(I73="","",CONCATENATE(I$1," ",G73," ",AH73," ",X73,"?")))</f>
        <v/>
      </c>
      <c r="BP73" s="3" t="str">
        <f>IF(AH73="NA",IF(J73="","",CONCATENATE(J$1," ",G73," ",E73,"?")),IF(J73="","",CONCATENATE(J$1," ",G73," ",AH73," ",X73,"?")))</f>
        <v/>
      </c>
      <c r="BQ73" s="3" t="str">
        <f t="shared" si="12"/>
        <v>Wo raucht die Stripperin?</v>
      </c>
      <c r="BR73" s="3" t="str">
        <f>IF(AH73="NA",IF(R73="","",CONCATENATE(R$1," ",O73," ",E73," ",V73,"?")),IF(R73="","",CONCATENATE(R$1," ",O73," ",AH73," ",X73," ",V73,"?")))</f>
        <v>Was hat die Stripperin verdient?</v>
      </c>
      <c r="BS73" s="3" t="str">
        <f>IF(AH73="NA",IF(S73="","",CONCATENATE(S$1," ",O73," ",E73," ",V73,"?")),IF(S73="","",CONCATENATE(S$1," ",O73," ",AH73," ",X73," ",V73,"?")))</f>
        <v/>
      </c>
      <c r="BT73" s="3" t="str">
        <f t="shared" si="13"/>
        <v>Was hat die Stripperin verdient?</v>
      </c>
    </row>
    <row r="74" spans="1:72" s="14" customFormat="1" ht="14.25" customHeight="1" x14ac:dyDescent="0.35">
      <c r="A74" s="3" t="str">
        <f>CONCATENATE("L",B74,"_S",C74,"_I",W74,"_P",AX74)</f>
        <v>L_S73_I156_Pm</v>
      </c>
      <c r="C74" s="3">
        <v>73</v>
      </c>
      <c r="D74" s="3" t="str">
        <f>CONCATENATE(E74," ",G74," ",L74," ",N74," ",O74," ",P74," ",Q74," ",T74," ",U74)</f>
        <v>Die Grundschullehrerin steigt auf den Tisch. Er hat ein großes Maß gelehrt.</v>
      </c>
      <c r="E74" s="3" t="str">
        <f t="shared" si="0"/>
        <v>Die Grundschullehrerin</v>
      </c>
      <c r="F74" s="3" t="str">
        <f t="shared" si="1"/>
        <v>Der Grundschullehrer</v>
      </c>
      <c r="G74" s="3" t="s">
        <v>121</v>
      </c>
      <c r="I74" s="3" t="s">
        <v>905</v>
      </c>
      <c r="K74" s="3" t="s">
        <v>977</v>
      </c>
      <c r="L74" s="3" t="str">
        <f>CONCATENATE(H74,I74,J74," ",K74,".")</f>
        <v>auf den Tisch.</v>
      </c>
      <c r="M74" s="3" t="str">
        <f t="shared" si="21"/>
        <v>auf den Tisch</v>
      </c>
      <c r="N74" s="3" t="str">
        <f t="shared" si="2"/>
        <v>Er</v>
      </c>
      <c r="O74" s="3" t="s">
        <v>65</v>
      </c>
      <c r="P74" s="3" t="s">
        <v>107</v>
      </c>
      <c r="Q74" s="3" t="s">
        <v>481</v>
      </c>
      <c r="R74" s="3" t="s">
        <v>482</v>
      </c>
      <c r="T74" s="3" t="str">
        <f t="shared" si="3"/>
        <v>Maß</v>
      </c>
      <c r="U74" s="3" t="str">
        <f t="shared" si="22"/>
        <v>gelehrt.</v>
      </c>
      <c r="V74" s="3" t="s">
        <v>483</v>
      </c>
      <c r="W74" s="3">
        <v>156</v>
      </c>
      <c r="X74" s="3" t="s">
        <v>484</v>
      </c>
      <c r="Y74" s="3" t="s">
        <v>59</v>
      </c>
      <c r="Z74" s="3">
        <v>2.25</v>
      </c>
      <c r="AA74" s="3" t="s">
        <v>59</v>
      </c>
      <c r="AB74" s="3" t="s">
        <v>59</v>
      </c>
      <c r="AC74" s="3" t="s">
        <v>70</v>
      </c>
      <c r="AD74" s="13" t="s">
        <v>418</v>
      </c>
      <c r="AE74" s="3" t="s">
        <v>59</v>
      </c>
      <c r="AF74" s="3" t="s">
        <v>59</v>
      </c>
      <c r="AG74" s="2" t="s">
        <v>419</v>
      </c>
      <c r="AH74" s="2" t="s">
        <v>53</v>
      </c>
      <c r="AI74" s="3">
        <v>13</v>
      </c>
      <c r="AJ74" s="3" t="s">
        <v>485</v>
      </c>
      <c r="AK74" s="3" t="s">
        <v>59</v>
      </c>
      <c r="AL74" s="3" t="s">
        <v>59</v>
      </c>
      <c r="AM74" s="3" t="s">
        <v>59</v>
      </c>
      <c r="AN74" s="3" t="s">
        <v>59</v>
      </c>
      <c r="AO74" s="3" t="s">
        <v>59</v>
      </c>
      <c r="AP74" s="1" t="s">
        <v>60</v>
      </c>
      <c r="AQ74" s="3" t="s">
        <v>59</v>
      </c>
      <c r="AR74" s="3" t="s">
        <v>59</v>
      </c>
      <c r="AS74" s="2" t="s">
        <v>421</v>
      </c>
      <c r="AT74" s="2" t="s">
        <v>422</v>
      </c>
      <c r="AU74" s="6" t="s">
        <v>895</v>
      </c>
      <c r="AV74" s="6" t="s">
        <v>896</v>
      </c>
      <c r="AW74" s="6">
        <v>0</v>
      </c>
      <c r="AX74" s="18" t="str">
        <f t="shared" si="4"/>
        <v>m</v>
      </c>
      <c r="AY74" s="3" t="str">
        <f>CONCATENATE("Wer"," ",G74," ",M74,"?")</f>
        <v>Wer steigt auf den Tisch?</v>
      </c>
      <c r="AZ74" s="3" t="str">
        <f>CONCATENATE($AZ$1," ","tat", " ",E74,"?")</f>
        <v>Was tat Die Grundschullehrerin?</v>
      </c>
      <c r="BA74" s="3" t="str">
        <f t="shared" si="5"/>
        <v>Wohin steigt die Grundschullehrerin?</v>
      </c>
      <c r="BB74" s="3" t="str">
        <f t="shared" si="6"/>
        <v>Was hat die Grundschullehrerin gelehrt?</v>
      </c>
      <c r="BC74" s="3" t="s">
        <v>880</v>
      </c>
      <c r="BD74" s="3" t="str">
        <f>AY74</f>
        <v>Wer steigt auf den Tisch?</v>
      </c>
      <c r="BE74" s="3">
        <v>4</v>
      </c>
      <c r="BF74" s="3">
        <f t="shared" si="7"/>
        <v>0</v>
      </c>
      <c r="BG74" s="3" t="str">
        <f t="shared" si="8"/>
        <v>NA</v>
      </c>
      <c r="BH74" s="3" t="str">
        <f>IF(BG74="NA","NA",E74)</f>
        <v>NA</v>
      </c>
      <c r="BI74" s="3" t="str">
        <f t="shared" si="23"/>
        <v>NA</v>
      </c>
      <c r="BJ74" s="3" t="s">
        <v>59</v>
      </c>
      <c r="BK74" s="2">
        <v>0</v>
      </c>
      <c r="BL74" s="3" t="str">
        <f t="shared" si="10"/>
        <v>NA</v>
      </c>
      <c r="BM74" s="3" t="str">
        <f t="shared" si="11"/>
        <v>NA</v>
      </c>
      <c r="BN74" s="3" t="str">
        <f>IF(AH74="NA",IF(H74="","",CONCATENATE(H$1," ",G74," ",E74,"?")),IF(H74="","",CONCATENATE(H$1," ",G74," ",AH74," ",X74,"?")))</f>
        <v/>
      </c>
      <c r="BO74" s="3" t="str">
        <f>IF(AH74="NA",IF(I74="","",CONCATENATE(I$1," ",G74," ",E74,"?")),IF(I74="","",CONCATENATE(I$1," ",G74," ",AH74," ",X74,"?")))</f>
        <v>Wohin steigt die Grundschullehrerin?</v>
      </c>
      <c r="BP74" s="3" t="str">
        <f>IF(AH74="NA",IF(J74="","",CONCATENATE(J$1," ",G74," ",E74,"?")),IF(J74="","",CONCATENATE(J$1," ",G74," ",AH74," ",X74,"?")))</f>
        <v/>
      </c>
      <c r="BQ74" s="3" t="str">
        <f t="shared" si="12"/>
        <v>Wohin steigt die Grundschullehrerin?</v>
      </c>
      <c r="BR74" s="3" t="str">
        <f>IF(AH74="NA",IF(R74="","",CONCATENATE(R$1," ",O74," ",E74," ",V74,"?")),IF(R74="","",CONCATENATE(R$1," ",O74," ",AH74," ",X74," ",V74,"?")))</f>
        <v>Was hat die Grundschullehrerin gelehrt?</v>
      </c>
      <c r="BS74" s="3" t="str">
        <f>IF(AH74="NA",IF(S74="","",CONCATENATE(S$1," ",O74," ",E74," ",V74,"?")),IF(S74="","",CONCATENATE(S$1," ",O74," ",AH74," ",X74," ",V74,"?")))</f>
        <v/>
      </c>
      <c r="BT74" s="3" t="str">
        <f t="shared" si="13"/>
        <v>Was hat die Grundschullehrerin gelehrt?</v>
      </c>
    </row>
    <row r="75" spans="1:72" s="14" customFormat="1" ht="14.25" customHeight="1" x14ac:dyDescent="0.35">
      <c r="A75" s="3" t="str">
        <f>CONCATENATE("L",B75,"_S",C75,"_I",W75,"_P",AX75)</f>
        <v>L_S74_I157_Pm</v>
      </c>
      <c r="C75" s="3">
        <v>74</v>
      </c>
      <c r="D75" s="3" t="str">
        <f>CONCATENATE(E75," ",G75," ",L75," ",N75," ",O75," ",P75," ",Q75," ",T75," ",U75)</f>
        <v>Die Bibliothekarin landet auf der Titelseite. Er hat ein bezauberndes Lächeln aufgesetzt.</v>
      </c>
      <c r="E75" s="3" t="str">
        <f t="shared" si="0"/>
        <v>Die Bibliothekarin</v>
      </c>
      <c r="F75" s="3" t="str">
        <f t="shared" si="1"/>
        <v>Der Bibliothekar</v>
      </c>
      <c r="G75" s="3" t="s">
        <v>227</v>
      </c>
      <c r="I75" s="3" t="s">
        <v>927</v>
      </c>
      <c r="K75" s="3" t="s">
        <v>978</v>
      </c>
      <c r="L75" s="3" t="str">
        <f>CONCATENATE(H75,I75,J75," ",K75,".")</f>
        <v>auf der Titelseite.</v>
      </c>
      <c r="M75" s="3" t="str">
        <f t="shared" si="21"/>
        <v>auf der Titelseite</v>
      </c>
      <c r="N75" s="3" t="str">
        <f t="shared" si="2"/>
        <v>Er</v>
      </c>
      <c r="O75" s="3" t="s">
        <v>65</v>
      </c>
      <c r="P75" s="3" t="s">
        <v>107</v>
      </c>
      <c r="Q75" s="3" t="s">
        <v>486</v>
      </c>
      <c r="R75" s="3" t="s">
        <v>487</v>
      </c>
      <c r="T75" s="3" t="str">
        <f t="shared" si="3"/>
        <v>Lächeln</v>
      </c>
      <c r="U75" s="3" t="str">
        <f t="shared" si="22"/>
        <v>aufgesetzt.</v>
      </c>
      <c r="V75" s="3" t="s">
        <v>488</v>
      </c>
      <c r="W75" s="3">
        <v>157</v>
      </c>
      <c r="X75" s="3" t="s">
        <v>489</v>
      </c>
      <c r="Y75" s="3" t="s">
        <v>59</v>
      </c>
      <c r="Z75" s="3">
        <v>2.3250000000000002</v>
      </c>
      <c r="AA75" s="3" t="s">
        <v>59</v>
      </c>
      <c r="AB75" s="3" t="s">
        <v>59</v>
      </c>
      <c r="AC75" s="3" t="s">
        <v>70</v>
      </c>
      <c r="AD75" s="13" t="s">
        <v>418</v>
      </c>
      <c r="AE75" s="3" t="s">
        <v>59</v>
      </c>
      <c r="AF75" s="3" t="s">
        <v>59</v>
      </c>
      <c r="AG75" s="2" t="s">
        <v>419</v>
      </c>
      <c r="AH75" s="2" t="s">
        <v>53</v>
      </c>
      <c r="AI75" s="3">
        <v>14</v>
      </c>
      <c r="AJ75" s="3" t="s">
        <v>490</v>
      </c>
      <c r="AK75" s="3" t="s">
        <v>59</v>
      </c>
      <c r="AL75" s="3" t="s">
        <v>59</v>
      </c>
      <c r="AM75" s="3" t="s">
        <v>59</v>
      </c>
      <c r="AN75" s="3" t="s">
        <v>59</v>
      </c>
      <c r="AO75" s="3" t="s">
        <v>59</v>
      </c>
      <c r="AP75" s="1" t="s">
        <v>60</v>
      </c>
      <c r="AQ75" s="3" t="s">
        <v>59</v>
      </c>
      <c r="AR75" s="3" t="s">
        <v>59</v>
      </c>
      <c r="AS75" s="2" t="s">
        <v>421</v>
      </c>
      <c r="AT75" s="2" t="s">
        <v>422</v>
      </c>
      <c r="AU75" s="6" t="s">
        <v>895</v>
      </c>
      <c r="AV75" s="6" t="s">
        <v>896</v>
      </c>
      <c r="AW75" s="6">
        <v>0</v>
      </c>
      <c r="AX75" s="18" t="str">
        <f t="shared" si="4"/>
        <v>m</v>
      </c>
      <c r="AY75" s="3" t="str">
        <f>CONCATENATE("Wer"," ",G75," ",M75,"?")</f>
        <v>Wer landet auf der Titelseite?</v>
      </c>
      <c r="AZ75" s="3" t="str">
        <f>CONCATENATE($AZ$1," ","tat", " ",E75,"?")</f>
        <v>Was tat Die Bibliothekarin?</v>
      </c>
      <c r="BA75" s="3" t="str">
        <f t="shared" si="5"/>
        <v>Wohin landet die Bibliothekarin?</v>
      </c>
      <c r="BB75" s="3" t="str">
        <f t="shared" si="6"/>
        <v>Was hat die Bibliothekarin aufgesetzt?</v>
      </c>
      <c r="BC75" s="3" t="s">
        <v>15</v>
      </c>
      <c r="BD75" s="3" t="str">
        <f>AZ75</f>
        <v>Was tat Die Bibliothekarin?</v>
      </c>
      <c r="BE75" s="3">
        <v>4</v>
      </c>
      <c r="BF75" s="3">
        <f t="shared" si="7"/>
        <v>0</v>
      </c>
      <c r="BG75" s="3" t="str">
        <f t="shared" si="8"/>
        <v>NA</v>
      </c>
      <c r="BH75" s="3" t="str">
        <f>IF(BG75="NA","NA",G75)</f>
        <v>NA</v>
      </c>
      <c r="BI75" s="3" t="str">
        <f t="shared" si="23"/>
        <v>NA</v>
      </c>
      <c r="BJ75" s="3" t="s">
        <v>59</v>
      </c>
      <c r="BK75" s="2">
        <v>0</v>
      </c>
      <c r="BL75" s="3" t="str">
        <f t="shared" si="10"/>
        <v>NA</v>
      </c>
      <c r="BM75" s="3" t="str">
        <f t="shared" si="11"/>
        <v>NA</v>
      </c>
      <c r="BN75" s="3" t="str">
        <f>IF(AH75="NA",IF(H75="","",CONCATENATE(H$1," ",G75," ",E75,"?")),IF(H75="","",CONCATENATE(H$1," ",G75," ",AH75," ",X75,"?")))</f>
        <v/>
      </c>
      <c r="BO75" s="3" t="str">
        <f>IF(AH75="NA",IF(I75="","",CONCATENATE(I$1," ",G75," ",E75,"?")),IF(I75="","",CONCATENATE(I$1," ",G75," ",AH75," ",X75,"?")))</f>
        <v>Wohin landet die Bibliothekarin?</v>
      </c>
      <c r="BP75" s="3" t="str">
        <f>IF(AH75="NA",IF(J75="","",CONCATENATE(J$1," ",G75," ",E75,"?")),IF(J75="","",CONCATENATE(J$1," ",G75," ",AH75," ",X75,"?")))</f>
        <v/>
      </c>
      <c r="BQ75" s="3" t="str">
        <f t="shared" si="12"/>
        <v>Wohin landet die Bibliothekarin?</v>
      </c>
      <c r="BR75" s="3" t="str">
        <f>IF(AH75="NA",IF(R75="","",CONCATENATE(R$1," ",O75," ",E75," ",V75,"?")),IF(R75="","",CONCATENATE(R$1," ",O75," ",AH75," ",X75," ",V75,"?")))</f>
        <v>Was hat die Bibliothekarin aufgesetzt?</v>
      </c>
      <c r="BS75" s="3" t="str">
        <f>IF(AH75="NA",IF(S75="","",CONCATENATE(S$1," ",O75," ",E75," ",V75,"?")),IF(S75="","",CONCATENATE(S$1," ",O75," ",AH75," ",X75," ",V75,"?")))</f>
        <v/>
      </c>
      <c r="BT75" s="3" t="str">
        <f t="shared" si="13"/>
        <v>Was hat die Bibliothekarin aufgesetzt?</v>
      </c>
    </row>
    <row r="76" spans="1:72" s="14" customFormat="1" ht="14.25" customHeight="1" x14ac:dyDescent="0.35">
      <c r="A76" s="3" t="str">
        <f>CONCATENATE("L",B76,"_S",C76,"_I",W76,"_P",AX76)</f>
        <v>L_S75_I158_Pm</v>
      </c>
      <c r="C76" s="3">
        <v>75</v>
      </c>
      <c r="D76" s="3" t="str">
        <f>CONCATENATE(E76," ",G76," ",L76," ",N76," ",O76," ",P76," ",Q76," ",T76," ",U76)</f>
        <v>Die Tänzerin tüftelt am Fahrrad. Er hat einen großen Bolzenschneider gekauft.</v>
      </c>
      <c r="E76" s="3" t="str">
        <f t="shared" si="0"/>
        <v>Die Tänzerin</v>
      </c>
      <c r="F76" s="3" t="str">
        <f t="shared" si="1"/>
        <v>Der Tänzer</v>
      </c>
      <c r="G76" s="3" t="s">
        <v>277</v>
      </c>
      <c r="H76" s="3" t="s">
        <v>250</v>
      </c>
      <c r="K76" s="3" t="s">
        <v>979</v>
      </c>
      <c r="L76" s="3" t="str">
        <f>CONCATENATE(H76,I76,J76," ",K76,".")</f>
        <v>am Fahrrad.</v>
      </c>
      <c r="M76" s="3" t="str">
        <f t="shared" si="21"/>
        <v>am Fahrrad</v>
      </c>
      <c r="N76" s="3" t="str">
        <f t="shared" si="2"/>
        <v>Er</v>
      </c>
      <c r="O76" s="3" t="s">
        <v>65</v>
      </c>
      <c r="P76" s="3" t="s">
        <v>66</v>
      </c>
      <c r="Q76" s="3" t="s">
        <v>491</v>
      </c>
      <c r="R76" s="3" t="s">
        <v>492</v>
      </c>
      <c r="T76" s="3" t="str">
        <f t="shared" si="3"/>
        <v>Bolzenschneider</v>
      </c>
      <c r="U76" s="3" t="str">
        <f t="shared" si="22"/>
        <v>gekauft.</v>
      </c>
      <c r="V76" s="3" t="s">
        <v>374</v>
      </c>
      <c r="W76" s="3">
        <v>158</v>
      </c>
      <c r="X76" s="3" t="s">
        <v>493</v>
      </c>
      <c r="Y76" s="3" t="s">
        <v>59</v>
      </c>
      <c r="Z76" s="3">
        <v>2.4500000000000002</v>
      </c>
      <c r="AA76" s="3" t="s">
        <v>59</v>
      </c>
      <c r="AB76" s="3" t="s">
        <v>59</v>
      </c>
      <c r="AC76" s="3" t="s">
        <v>70</v>
      </c>
      <c r="AD76" s="13" t="s">
        <v>418</v>
      </c>
      <c r="AE76" s="3" t="s">
        <v>59</v>
      </c>
      <c r="AF76" s="3" t="s">
        <v>59</v>
      </c>
      <c r="AG76" s="2" t="s">
        <v>419</v>
      </c>
      <c r="AH76" s="2" t="s">
        <v>53</v>
      </c>
      <c r="AI76" s="3">
        <v>15</v>
      </c>
      <c r="AJ76" s="3" t="s">
        <v>494</v>
      </c>
      <c r="AK76" s="3" t="s">
        <v>59</v>
      </c>
      <c r="AL76" s="3" t="s">
        <v>59</v>
      </c>
      <c r="AM76" s="3" t="s">
        <v>59</v>
      </c>
      <c r="AN76" s="3" t="s">
        <v>59</v>
      </c>
      <c r="AO76" s="3" t="s">
        <v>59</v>
      </c>
      <c r="AP76" s="1" t="s">
        <v>60</v>
      </c>
      <c r="AQ76" s="3" t="s">
        <v>59</v>
      </c>
      <c r="AR76" s="3" t="s">
        <v>59</v>
      </c>
      <c r="AS76" s="2" t="s">
        <v>421</v>
      </c>
      <c r="AT76" s="2" t="s">
        <v>422</v>
      </c>
      <c r="AU76" s="6" t="s">
        <v>895</v>
      </c>
      <c r="AV76" s="6" t="s">
        <v>896</v>
      </c>
      <c r="AW76" s="6">
        <v>0</v>
      </c>
      <c r="AX76" s="18" t="str">
        <f t="shared" si="4"/>
        <v>m</v>
      </c>
      <c r="AY76" s="3" t="str">
        <f>CONCATENATE("Wer"," ",G76," ",M76,"?")</f>
        <v>Wer tüftelt am Fahrrad?</v>
      </c>
      <c r="AZ76" s="3" t="str">
        <f>CONCATENATE($AZ$1," ","tat", " ",E76,"?")</f>
        <v>Was tat Die Tänzerin?</v>
      </c>
      <c r="BA76" s="3" t="str">
        <f t="shared" si="5"/>
        <v>Wo tüftelt die Tänzerin?</v>
      </c>
      <c r="BB76" s="3" t="str">
        <f t="shared" si="6"/>
        <v>Was hat die Tänzerin gekauft?</v>
      </c>
      <c r="BC76" s="3" t="s">
        <v>881</v>
      </c>
      <c r="BD76" s="3" t="str">
        <f>BA76</f>
        <v>Wo tüftelt die Tänzerin?</v>
      </c>
      <c r="BE76" s="3">
        <v>4</v>
      </c>
      <c r="BF76" s="3">
        <f t="shared" si="7"/>
        <v>0</v>
      </c>
      <c r="BG76" s="3" t="str">
        <f t="shared" si="8"/>
        <v>NA</v>
      </c>
      <c r="BH76" s="3" t="str">
        <f>IF(BG76="NA","NA",M76)</f>
        <v>NA</v>
      </c>
      <c r="BI76" s="3" t="str">
        <f t="shared" si="23"/>
        <v>NA</v>
      </c>
      <c r="BJ76" s="3" t="s">
        <v>59</v>
      </c>
      <c r="BK76" s="2">
        <v>1</v>
      </c>
      <c r="BL76" s="3" t="str">
        <f t="shared" si="10"/>
        <v>NA</v>
      </c>
      <c r="BM76" s="3" t="str">
        <f t="shared" si="11"/>
        <v>NA</v>
      </c>
      <c r="BN76" s="3" t="str">
        <f>IF(AH76="NA",IF(H76="","",CONCATENATE(H$1," ",G76," ",E76,"?")),IF(H76="","",CONCATENATE(H$1," ",G76," ",AH76," ",X76,"?")))</f>
        <v>Wo tüftelt die Tänzerin?</v>
      </c>
      <c r="BO76" s="3" t="str">
        <f>IF(AH76="NA",IF(I76="","",CONCATENATE(I$1," ",G76," ",E76,"?")),IF(I76="","",CONCATENATE(I$1," ",G76," ",AH76," ",X76,"?")))</f>
        <v/>
      </c>
      <c r="BP76" s="3" t="str">
        <f>IF(AH76="NA",IF(J76="","",CONCATENATE(J$1," ",G76," ",E76,"?")),IF(J76="","",CONCATENATE(J$1," ",G76," ",AH76," ",X76,"?")))</f>
        <v/>
      </c>
      <c r="BQ76" s="3" t="str">
        <f t="shared" si="12"/>
        <v>Wo tüftelt die Tänzerin?</v>
      </c>
      <c r="BR76" s="3" t="str">
        <f>IF(AH76="NA",IF(R76="","",CONCATENATE(R$1," ",O76," ",E76," ",V76,"?")),IF(R76="","",CONCATENATE(R$1," ",O76," ",AH76," ",X76," ",V76,"?")))</f>
        <v>Was hat die Tänzerin gekauft?</v>
      </c>
      <c r="BS76" s="3" t="str">
        <f>IF(AH76="NA",IF(S76="","",CONCATENATE(S$1," ",O76," ",E76," ",V76,"?")),IF(S76="","",CONCATENATE(S$1," ",O76," ",AH76," ",X76," ",V76,"?")))</f>
        <v/>
      </c>
      <c r="BT76" s="3" t="str">
        <f t="shared" si="13"/>
        <v>Was hat die Tänzerin gekauft?</v>
      </c>
    </row>
    <row r="77" spans="1:72" s="14" customFormat="1" ht="14.25" customHeight="1" x14ac:dyDescent="0.35">
      <c r="A77" s="3" t="str">
        <f>CONCATENATE("L",B77,"_S",C77,"_I",W77,"_P",AX77)</f>
        <v>L_S76_I159_Pm</v>
      </c>
      <c r="C77" s="3">
        <v>76</v>
      </c>
      <c r="D77" s="3" t="str">
        <f>CONCATENATE(E77," ",G77," ",L77," ",N77," ",O77," ",P77," ",Q77," ",T77," ",U77)</f>
        <v>Die Turnerin betet auf der Fähre. Er hat das andauernde Schaukeln satt.</v>
      </c>
      <c r="E77" s="3" t="str">
        <f t="shared" si="0"/>
        <v>Die Turnerin</v>
      </c>
      <c r="F77" s="3" t="str">
        <f t="shared" si="1"/>
        <v>Der Turner</v>
      </c>
      <c r="G77" s="3" t="s">
        <v>495</v>
      </c>
      <c r="H77" s="3" t="s">
        <v>927</v>
      </c>
      <c r="K77" s="3" t="s">
        <v>980</v>
      </c>
      <c r="L77" s="3" t="str">
        <f>CONCATENATE(H77,I77,J77," ",K77,".")</f>
        <v>auf der Fähre.</v>
      </c>
      <c r="M77" s="3" t="str">
        <f t="shared" si="21"/>
        <v>auf der Fähre</v>
      </c>
      <c r="N77" s="3" t="str">
        <f t="shared" si="2"/>
        <v>Er</v>
      </c>
      <c r="O77" s="3" t="s">
        <v>65</v>
      </c>
      <c r="P77" s="3" t="s">
        <v>122</v>
      </c>
      <c r="Q77" s="3" t="s">
        <v>496</v>
      </c>
      <c r="R77" s="3" t="s">
        <v>497</v>
      </c>
      <c r="T77" s="3" t="str">
        <f t="shared" si="3"/>
        <v>Schaukeln</v>
      </c>
      <c r="U77" s="3" t="str">
        <f t="shared" si="22"/>
        <v>satt.</v>
      </c>
      <c r="V77" s="3" t="s">
        <v>456</v>
      </c>
      <c r="W77" s="3">
        <v>159</v>
      </c>
      <c r="X77" s="3" t="s">
        <v>498</v>
      </c>
      <c r="Y77" s="3" t="s">
        <v>59</v>
      </c>
      <c r="Z77" s="3">
        <v>2.5</v>
      </c>
      <c r="AA77" s="3" t="s">
        <v>59</v>
      </c>
      <c r="AB77" s="3" t="s">
        <v>59</v>
      </c>
      <c r="AC77" s="3" t="s">
        <v>70</v>
      </c>
      <c r="AD77" s="13" t="s">
        <v>418</v>
      </c>
      <c r="AE77" s="3" t="s">
        <v>59</v>
      </c>
      <c r="AF77" s="3" t="s">
        <v>59</v>
      </c>
      <c r="AG77" s="2" t="s">
        <v>419</v>
      </c>
      <c r="AH77" s="2" t="s">
        <v>53</v>
      </c>
      <c r="AI77" s="3">
        <v>16</v>
      </c>
      <c r="AJ77" s="3" t="s">
        <v>499</v>
      </c>
      <c r="AK77" s="3" t="s">
        <v>59</v>
      </c>
      <c r="AL77" s="3" t="s">
        <v>59</v>
      </c>
      <c r="AM77" s="3" t="s">
        <v>59</v>
      </c>
      <c r="AN77" s="3" t="s">
        <v>59</v>
      </c>
      <c r="AO77" s="3" t="s">
        <v>59</v>
      </c>
      <c r="AP77" s="1" t="s">
        <v>60</v>
      </c>
      <c r="AQ77" s="3" t="s">
        <v>59</v>
      </c>
      <c r="AR77" s="3" t="s">
        <v>59</v>
      </c>
      <c r="AS77" s="2" t="s">
        <v>421</v>
      </c>
      <c r="AT77" s="2" t="s">
        <v>422</v>
      </c>
      <c r="AU77" s="6" t="s">
        <v>895</v>
      </c>
      <c r="AV77" s="6" t="s">
        <v>896</v>
      </c>
      <c r="AW77" s="6">
        <v>0</v>
      </c>
      <c r="AX77" s="18" t="str">
        <f t="shared" si="4"/>
        <v>m</v>
      </c>
      <c r="AY77" s="3" t="str">
        <f>CONCATENATE("Wer"," ",G77," ",M77,"?")</f>
        <v>Wer betet auf der Fähre?</v>
      </c>
      <c r="AZ77" s="3" t="str">
        <f>CONCATENATE($AZ$1," ","tat", " ",E77,"?")</f>
        <v>Was tat Die Turnerin?</v>
      </c>
      <c r="BA77" s="3" t="str">
        <f t="shared" si="5"/>
        <v>Wo betet die Turnerin?</v>
      </c>
      <c r="BB77" s="3" t="str">
        <f t="shared" si="6"/>
        <v>Was hat die Turnerin satt?</v>
      </c>
      <c r="BC77" s="2" t="s">
        <v>882</v>
      </c>
      <c r="BD77" s="3" t="str">
        <f>BB77</f>
        <v>Was hat die Turnerin satt?</v>
      </c>
      <c r="BE77" s="3">
        <v>1</v>
      </c>
      <c r="BF77" s="3">
        <f t="shared" si="7"/>
        <v>1</v>
      </c>
      <c r="BG77" s="3" t="str">
        <f t="shared" si="8"/>
        <v>Was hat die Turnerin satt?</v>
      </c>
      <c r="BH77" s="3" t="str">
        <f>IF(BG77="NA","NA",CONCATENATE(P77," ",Q77," ",T77))</f>
        <v>das andauernde Schaukeln</v>
      </c>
      <c r="BI77" s="3" t="str">
        <f t="shared" si="23"/>
        <v>das andauernde Schaukeln</v>
      </c>
      <c r="BJ77" s="3" t="s">
        <v>500</v>
      </c>
      <c r="BK77" s="2">
        <v>0</v>
      </c>
      <c r="BL77" s="3" t="str">
        <f t="shared" si="10"/>
        <v>das kontinuierliche Schaukeln</v>
      </c>
      <c r="BM77" s="3" t="str">
        <f t="shared" si="11"/>
        <v>das andauernde Schaukeln</v>
      </c>
      <c r="BN77" s="3" t="str">
        <f>IF(AH77="NA",IF(H77="","",CONCATENATE(H$1," ",G77," ",E77,"?")),IF(H77="","",CONCATENATE(H$1," ",G77," ",AH77," ",X77,"?")))</f>
        <v>Wo betet die Turnerin?</v>
      </c>
      <c r="BO77" s="3" t="str">
        <f>IF(AH77="NA",IF(I77="","",CONCATENATE(I$1," ",G77," ",E77,"?")),IF(I77="","",CONCATENATE(I$1," ",G77," ",AH77," ",X77,"?")))</f>
        <v/>
      </c>
      <c r="BP77" s="3" t="str">
        <f>IF(AH77="NA",IF(J77="","",CONCATENATE(J$1," ",G77," ",E77,"?")),IF(J77="","",CONCATENATE(J$1," ",G77," ",AH77," ",X77,"?")))</f>
        <v/>
      </c>
      <c r="BQ77" s="3" t="str">
        <f t="shared" si="12"/>
        <v>Wo betet die Turnerin?</v>
      </c>
      <c r="BR77" s="3" t="str">
        <f>IF(AH77="NA",IF(R77="","",CONCATENATE(R$1," ",O77," ",E77," ",V77,"?")),IF(R77="","",CONCATENATE(R$1," ",O77," ",AH77," ",X77," ",V77,"?")))</f>
        <v>Was hat die Turnerin satt?</v>
      </c>
      <c r="BS77" s="3" t="str">
        <f>IF(AH77="NA",IF(S77="","",CONCATENATE(S$1," ",O77," ",E77," ",V77,"?")),IF(S77="","",CONCATENATE(S$1," ",O77," ",AH77," ",X77," ",V77,"?")))</f>
        <v/>
      </c>
      <c r="BT77" s="3" t="str">
        <f t="shared" si="13"/>
        <v>Was hat die Turnerin satt?</v>
      </c>
    </row>
    <row r="78" spans="1:72" s="14" customFormat="1" ht="14.25" customHeight="1" x14ac:dyDescent="0.35">
      <c r="A78" s="3" t="str">
        <f>CONCATENATE("L",B78,"_S",C78,"_I",W78,"_P",AX78)</f>
        <v>L_S77_I160_Pf</v>
      </c>
      <c r="C78" s="3">
        <v>77</v>
      </c>
      <c r="D78" s="3" t="str">
        <f>CONCATENATE(E78," ",G78," ",L78," ",N78," ",O78," ",P78," ",Q78," ",T78," ",U78)</f>
        <v>Die Ernährungsberaterin stürzt auf dem Radrennen. Sie hat einen ekstatischen Fan übersehen.</v>
      </c>
      <c r="E78" s="3" t="str">
        <f t="shared" si="0"/>
        <v>Die Ernährungsberaterin</v>
      </c>
      <c r="F78" s="3" t="str">
        <f t="shared" si="1"/>
        <v>Der Ernährungsberater</v>
      </c>
      <c r="G78" s="3" t="s">
        <v>501</v>
      </c>
      <c r="H78" s="3" t="s">
        <v>106</v>
      </c>
      <c r="K78" s="3" t="s">
        <v>981</v>
      </c>
      <c r="L78" s="3" t="str">
        <f>CONCATENATE(H78,I78,J78," ",K78,".")</f>
        <v>auf dem Radrennen.</v>
      </c>
      <c r="M78" s="3" t="str">
        <f t="shared" si="21"/>
        <v>auf dem Radrennen</v>
      </c>
      <c r="N78" s="3" t="str">
        <f t="shared" si="2"/>
        <v>Sie</v>
      </c>
      <c r="O78" s="3" t="s">
        <v>65</v>
      </c>
      <c r="P78" s="3" t="s">
        <v>66</v>
      </c>
      <c r="Q78" s="3" t="s">
        <v>502</v>
      </c>
      <c r="S78" s="3" t="s">
        <v>503</v>
      </c>
      <c r="T78" s="3" t="str">
        <f t="shared" si="3"/>
        <v>Fan</v>
      </c>
      <c r="U78" s="3" t="str">
        <f t="shared" si="22"/>
        <v>übersehen.</v>
      </c>
      <c r="V78" s="3" t="s">
        <v>200</v>
      </c>
      <c r="W78" s="3">
        <v>160</v>
      </c>
      <c r="X78" s="3" t="s">
        <v>504</v>
      </c>
      <c r="Y78" s="3" t="s">
        <v>59</v>
      </c>
      <c r="Z78" s="3">
        <v>2.6749999999999998</v>
      </c>
      <c r="AA78" s="3" t="s">
        <v>59</v>
      </c>
      <c r="AB78" s="3" t="s">
        <v>59</v>
      </c>
      <c r="AC78" s="3" t="s">
        <v>70</v>
      </c>
      <c r="AD78" s="13" t="s">
        <v>418</v>
      </c>
      <c r="AE78" s="3" t="s">
        <v>59</v>
      </c>
      <c r="AF78" s="3" t="s">
        <v>59</v>
      </c>
      <c r="AG78" s="2" t="s">
        <v>419</v>
      </c>
      <c r="AH78" s="2" t="s">
        <v>53</v>
      </c>
      <c r="AI78" s="3">
        <v>17</v>
      </c>
      <c r="AJ78" s="3" t="s">
        <v>505</v>
      </c>
      <c r="AK78" s="3" t="s">
        <v>59</v>
      </c>
      <c r="AL78" s="3" t="s">
        <v>59</v>
      </c>
      <c r="AM78" s="3" t="s">
        <v>59</v>
      </c>
      <c r="AN78" s="3" t="s">
        <v>59</v>
      </c>
      <c r="AO78" s="3" t="s">
        <v>59</v>
      </c>
      <c r="AP78" s="1" t="s">
        <v>60</v>
      </c>
      <c r="AQ78" s="3" t="s">
        <v>59</v>
      </c>
      <c r="AR78" s="3" t="s">
        <v>59</v>
      </c>
      <c r="AS78" s="2" t="s">
        <v>421</v>
      </c>
      <c r="AT78" s="2" t="s">
        <v>422</v>
      </c>
      <c r="AU78" s="6" t="s">
        <v>895</v>
      </c>
      <c r="AV78" s="6" t="s">
        <v>896</v>
      </c>
      <c r="AW78" s="6">
        <v>1</v>
      </c>
      <c r="AX78" s="18" t="str">
        <f t="shared" si="4"/>
        <v>f</v>
      </c>
      <c r="AY78" s="3" t="str">
        <f>CONCATENATE("Wer"," ",G78," ",M78,"?")</f>
        <v>Wer stürzt auf dem Radrennen?</v>
      </c>
      <c r="AZ78" s="3" t="str">
        <f>CONCATENATE($AZ$1," ","tat", " ",E78,"?")</f>
        <v>Was tat Die Ernährungsberaterin?</v>
      </c>
      <c r="BA78" s="3" t="str">
        <f t="shared" si="5"/>
        <v>Wo stürzt die Ernährungsberaterin?</v>
      </c>
      <c r="BB78" s="3" t="str">
        <f t="shared" si="6"/>
        <v>Wen hat die Ernährungsberaterin übersehen?</v>
      </c>
      <c r="BC78" s="3" t="s">
        <v>880</v>
      </c>
      <c r="BD78" s="3" t="str">
        <f>AY78</f>
        <v>Wer stürzt auf dem Radrennen?</v>
      </c>
      <c r="BE78" s="3">
        <v>3</v>
      </c>
      <c r="BF78" s="3">
        <f t="shared" si="7"/>
        <v>0</v>
      </c>
      <c r="BG78" s="3" t="str">
        <f t="shared" si="8"/>
        <v>NA</v>
      </c>
      <c r="BH78" s="3" t="str">
        <f>IF(BG78="NA","NA",E78)</f>
        <v>NA</v>
      </c>
      <c r="BI78" s="3" t="str">
        <f t="shared" si="23"/>
        <v>NA</v>
      </c>
      <c r="BJ78" s="3" t="s">
        <v>59</v>
      </c>
      <c r="BK78" s="2">
        <v>0</v>
      </c>
      <c r="BL78" s="3" t="str">
        <f t="shared" si="10"/>
        <v>NA</v>
      </c>
      <c r="BM78" s="3" t="str">
        <f t="shared" si="11"/>
        <v>NA</v>
      </c>
      <c r="BN78" s="3" t="str">
        <f>IF(AH78="NA",IF(H78="","",CONCATENATE(H$1," ",G78," ",E78,"?")),IF(H78="","",CONCATENATE(H$1," ",G78," ",AH78," ",X78,"?")))</f>
        <v>Wo stürzt die Ernährungsberaterin?</v>
      </c>
      <c r="BO78" s="3" t="str">
        <f>IF(AH78="NA",IF(I78="","",CONCATENATE(I$1," ",G78," ",E78,"?")),IF(I78="","",CONCATENATE(I$1," ",G78," ",AH78," ",X78,"?")))</f>
        <v/>
      </c>
      <c r="BP78" s="3" t="str">
        <f>IF(AH78="NA",IF(J78="","",CONCATENATE(J$1," ",G78," ",E78,"?")),IF(J78="","",CONCATENATE(J$1," ",G78," ",AH78," ",X78,"?")))</f>
        <v/>
      </c>
      <c r="BQ78" s="3" t="str">
        <f t="shared" si="12"/>
        <v>Wo stürzt die Ernährungsberaterin?</v>
      </c>
      <c r="BR78" s="3" t="str">
        <f>IF(AH78="NA",IF(R78="","",CONCATENATE(R$1," ",O78," ",E78," ",V78,"?")),IF(R78="","",CONCATENATE(R$1," ",O78," ",AH78," ",X78," ",V78,"?")))</f>
        <v/>
      </c>
      <c r="BS78" s="3" t="str">
        <f>IF(AH78="NA",IF(S78="","",CONCATENATE(S$1," ",O78," ",E78," ",V78,"?")),IF(S78="","",CONCATENATE(S$1," ",O78," ",AH78," ",X78," ",V78,"?")))</f>
        <v>Wen hat die Ernährungsberaterin übersehen?</v>
      </c>
      <c r="BT78" s="3" t="str">
        <f t="shared" si="13"/>
        <v>Wen hat die Ernährungsberaterin übersehen?</v>
      </c>
    </row>
    <row r="79" spans="1:72" s="14" customFormat="1" ht="14.25" customHeight="1" x14ac:dyDescent="0.35">
      <c r="A79" s="3" t="str">
        <f>CONCATENATE("L",B79,"_S",C79,"_I",W79,"_P",AX79)</f>
        <v>L_S78_I161_Pm</v>
      </c>
      <c r="C79" s="3">
        <v>78</v>
      </c>
      <c r="D79" s="3" t="str">
        <f>CONCATENATE(E79," ",G79," ",L79," ",N79," ",O79," ",P79," ",Q79," ",T79," ",U79)</f>
        <v>Die Kolumnistin zeichnet im Bus. Er hat ein neues Hobby begonnen.</v>
      </c>
      <c r="E79" s="3" t="str">
        <f t="shared" si="0"/>
        <v>Die Kolumnistin</v>
      </c>
      <c r="F79" s="3" t="str">
        <f t="shared" si="1"/>
        <v>Der Kolumnist</v>
      </c>
      <c r="G79" s="3" t="s">
        <v>407</v>
      </c>
      <c r="H79" s="3" t="s">
        <v>919</v>
      </c>
      <c r="K79" s="3" t="s">
        <v>117</v>
      </c>
      <c r="L79" s="3" t="str">
        <f>CONCATENATE(H79,I79,J79," ",K79,".")</f>
        <v>im Bus.</v>
      </c>
      <c r="M79" s="3" t="str">
        <f t="shared" si="21"/>
        <v>im Bus</v>
      </c>
      <c r="N79" s="3" t="str">
        <f t="shared" si="2"/>
        <v>Er</v>
      </c>
      <c r="O79" s="3" t="s">
        <v>65</v>
      </c>
      <c r="P79" s="3" t="s">
        <v>107</v>
      </c>
      <c r="Q79" s="3" t="s">
        <v>271</v>
      </c>
      <c r="R79" s="3" t="s">
        <v>506</v>
      </c>
      <c r="T79" s="3" t="str">
        <f t="shared" si="3"/>
        <v>Hobby</v>
      </c>
      <c r="U79" s="3" t="str">
        <f t="shared" si="22"/>
        <v>begonnen.</v>
      </c>
      <c r="V79" s="3" t="s">
        <v>507</v>
      </c>
      <c r="W79" s="3">
        <v>161</v>
      </c>
      <c r="X79" s="3" t="s">
        <v>508</v>
      </c>
      <c r="Y79" s="3" t="s">
        <v>59</v>
      </c>
      <c r="Z79" s="3">
        <v>2.7</v>
      </c>
      <c r="AA79" s="3" t="s">
        <v>59</v>
      </c>
      <c r="AB79" s="3" t="s">
        <v>59</v>
      </c>
      <c r="AC79" s="3" t="s">
        <v>70</v>
      </c>
      <c r="AD79" s="13" t="s">
        <v>418</v>
      </c>
      <c r="AE79" s="3" t="s">
        <v>59</v>
      </c>
      <c r="AF79" s="3" t="s">
        <v>59</v>
      </c>
      <c r="AG79" s="2" t="s">
        <v>419</v>
      </c>
      <c r="AH79" s="2" t="s">
        <v>53</v>
      </c>
      <c r="AI79" s="3">
        <v>18</v>
      </c>
      <c r="AJ79" s="3" t="s">
        <v>509</v>
      </c>
      <c r="AK79" s="3" t="s">
        <v>59</v>
      </c>
      <c r="AL79" s="3" t="s">
        <v>59</v>
      </c>
      <c r="AM79" s="3" t="s">
        <v>59</v>
      </c>
      <c r="AN79" s="3" t="s">
        <v>59</v>
      </c>
      <c r="AO79" s="3" t="s">
        <v>59</v>
      </c>
      <c r="AP79" s="1" t="s">
        <v>60</v>
      </c>
      <c r="AQ79" s="3" t="s">
        <v>59</v>
      </c>
      <c r="AR79" s="3" t="s">
        <v>59</v>
      </c>
      <c r="AS79" s="2" t="s">
        <v>421</v>
      </c>
      <c r="AT79" s="2" t="s">
        <v>422</v>
      </c>
      <c r="AU79" s="6" t="s">
        <v>895</v>
      </c>
      <c r="AV79" s="6" t="s">
        <v>896</v>
      </c>
      <c r="AW79" s="6">
        <v>0</v>
      </c>
      <c r="AX79" s="18" t="str">
        <f t="shared" si="4"/>
        <v>m</v>
      </c>
      <c r="AY79" s="3" t="str">
        <f>CONCATENATE("Wer"," ",G79," ",M79,"?")</f>
        <v>Wer zeichnet im Bus?</v>
      </c>
      <c r="AZ79" s="3" t="str">
        <f>CONCATENATE($AZ$1," ","tat", " ",E79,"?")</f>
        <v>Was tat Die Kolumnistin?</v>
      </c>
      <c r="BA79" s="3" t="str">
        <f t="shared" si="5"/>
        <v>Wo zeichnet die Kolumnistin?</v>
      </c>
      <c r="BB79" s="3" t="str">
        <f t="shared" si="6"/>
        <v>Was hat die Kolumnistin begonnen?</v>
      </c>
      <c r="BC79" s="3" t="s">
        <v>15</v>
      </c>
      <c r="BD79" s="3" t="str">
        <f>AZ79</f>
        <v>Was tat Die Kolumnistin?</v>
      </c>
      <c r="BE79" s="3">
        <v>3</v>
      </c>
      <c r="BF79" s="3">
        <f t="shared" si="7"/>
        <v>0</v>
      </c>
      <c r="BG79" s="3" t="str">
        <f t="shared" si="8"/>
        <v>NA</v>
      </c>
      <c r="BH79" s="3" t="str">
        <f>IF(BG79="NA","NA",G79)</f>
        <v>NA</v>
      </c>
      <c r="BI79" s="3" t="str">
        <f t="shared" si="23"/>
        <v>NA</v>
      </c>
      <c r="BJ79" s="3" t="s">
        <v>59</v>
      </c>
      <c r="BK79" s="2">
        <v>0</v>
      </c>
      <c r="BL79" s="3" t="str">
        <f t="shared" si="10"/>
        <v>NA</v>
      </c>
      <c r="BM79" s="3" t="str">
        <f t="shared" si="11"/>
        <v>NA</v>
      </c>
      <c r="BN79" s="3" t="str">
        <f>IF(AH79="NA",IF(H79="","",CONCATENATE(H$1," ",G79," ",E79,"?")),IF(H79="","",CONCATENATE(H$1," ",G79," ",AH79," ",X79,"?")))</f>
        <v>Wo zeichnet die Kolumnistin?</v>
      </c>
      <c r="BO79" s="3" t="str">
        <f>IF(AH79="NA",IF(I79="","",CONCATENATE(I$1," ",G79," ",E79,"?")),IF(I79="","",CONCATENATE(I$1," ",G79," ",AH79," ",X79,"?")))</f>
        <v/>
      </c>
      <c r="BP79" s="3" t="str">
        <f>IF(AH79="NA",IF(J79="","",CONCATENATE(J$1," ",G79," ",E79,"?")),IF(J79="","",CONCATENATE(J$1," ",G79," ",AH79," ",X79,"?")))</f>
        <v/>
      </c>
      <c r="BQ79" s="3" t="str">
        <f t="shared" si="12"/>
        <v>Wo zeichnet die Kolumnistin?</v>
      </c>
      <c r="BR79" s="3" t="str">
        <f>IF(AH79="NA",IF(R79="","",CONCATENATE(R$1," ",O79," ",E79," ",V79,"?")),IF(R79="","",CONCATENATE(R$1," ",O79," ",AH79," ",X79," ",V79,"?")))</f>
        <v>Was hat die Kolumnistin begonnen?</v>
      </c>
      <c r="BS79" s="3" t="str">
        <f>IF(AH79="NA",IF(S79="","",CONCATENATE(S$1," ",O79," ",E79," ",V79,"?")),IF(S79="","",CONCATENATE(S$1," ",O79," ",AH79," ",X79," ",V79,"?")))</f>
        <v/>
      </c>
      <c r="BT79" s="3" t="str">
        <f t="shared" si="13"/>
        <v>Was hat die Kolumnistin begonnen?</v>
      </c>
    </row>
    <row r="80" spans="1:72" s="14" customFormat="1" ht="14.25" customHeight="1" x14ac:dyDescent="0.35">
      <c r="A80" s="3" t="str">
        <f>CONCATENATE("L",B80,"_S",C80,"_I",W80,"_P",AX80)</f>
        <v>L_S79_I162_Pm</v>
      </c>
      <c r="C80" s="3">
        <v>79</v>
      </c>
      <c r="D80" s="3" t="str">
        <f>CONCATENATE(E80," ",G80," ",L80," ",N80," ",O80," ",P80," ",Q80," ",T80," ",U80)</f>
        <v>Die Telefonistin segelt in der Bucht. Er hat ein gebrauchtes Boot gekauft.</v>
      </c>
      <c r="E80" s="3" t="str">
        <f t="shared" si="0"/>
        <v>Die Telefonistin</v>
      </c>
      <c r="F80" s="3" t="str">
        <f t="shared" si="1"/>
        <v>Der Telefonist</v>
      </c>
      <c r="G80" s="3" t="s">
        <v>510</v>
      </c>
      <c r="H80" s="3" t="s">
        <v>64</v>
      </c>
      <c r="K80" s="3" t="s">
        <v>982</v>
      </c>
      <c r="L80" s="3" t="str">
        <f>CONCATENATE(H80,I80,J80," ",K80,".")</f>
        <v>in der Bucht.</v>
      </c>
      <c r="M80" s="3" t="str">
        <f t="shared" si="21"/>
        <v>in der Bucht</v>
      </c>
      <c r="N80" s="3" t="str">
        <f t="shared" si="2"/>
        <v>Er</v>
      </c>
      <c r="O80" s="3" t="s">
        <v>65</v>
      </c>
      <c r="P80" s="3" t="s">
        <v>107</v>
      </c>
      <c r="Q80" s="3" t="s">
        <v>511</v>
      </c>
      <c r="R80" s="3" t="s">
        <v>286</v>
      </c>
      <c r="T80" s="3" t="str">
        <f t="shared" si="3"/>
        <v>Boot</v>
      </c>
      <c r="U80" s="3" t="str">
        <f t="shared" si="22"/>
        <v>gekauft.</v>
      </c>
      <c r="V80" s="3" t="s">
        <v>374</v>
      </c>
      <c r="W80" s="3">
        <v>162</v>
      </c>
      <c r="X80" s="3" t="s">
        <v>512</v>
      </c>
      <c r="Y80" s="3" t="s">
        <v>59</v>
      </c>
      <c r="Z80" s="3">
        <v>2.7749999999999999</v>
      </c>
      <c r="AA80" s="3" t="s">
        <v>59</v>
      </c>
      <c r="AB80" s="3" t="s">
        <v>59</v>
      </c>
      <c r="AC80" s="3" t="s">
        <v>70</v>
      </c>
      <c r="AD80" s="13" t="s">
        <v>418</v>
      </c>
      <c r="AE80" s="3" t="s">
        <v>59</v>
      </c>
      <c r="AF80" s="3" t="s">
        <v>59</v>
      </c>
      <c r="AG80" s="2" t="s">
        <v>419</v>
      </c>
      <c r="AH80" s="2" t="s">
        <v>53</v>
      </c>
      <c r="AI80" s="3">
        <v>19</v>
      </c>
      <c r="AJ80" s="3" t="s">
        <v>513</v>
      </c>
      <c r="AK80" s="3" t="s">
        <v>59</v>
      </c>
      <c r="AL80" s="3" t="s">
        <v>59</v>
      </c>
      <c r="AM80" s="3" t="s">
        <v>59</v>
      </c>
      <c r="AN80" s="3" t="s">
        <v>59</v>
      </c>
      <c r="AO80" s="3" t="s">
        <v>59</v>
      </c>
      <c r="AP80" s="1" t="s">
        <v>60</v>
      </c>
      <c r="AQ80" s="3" t="s">
        <v>59</v>
      </c>
      <c r="AR80" s="3" t="s">
        <v>59</v>
      </c>
      <c r="AS80" s="2" t="s">
        <v>421</v>
      </c>
      <c r="AT80" s="2" t="s">
        <v>422</v>
      </c>
      <c r="AU80" s="6" t="s">
        <v>895</v>
      </c>
      <c r="AV80" s="6" t="s">
        <v>896</v>
      </c>
      <c r="AW80" s="6">
        <v>0</v>
      </c>
      <c r="AX80" s="18" t="str">
        <f t="shared" si="4"/>
        <v>m</v>
      </c>
      <c r="AY80" s="3" t="str">
        <f>CONCATENATE("Wer"," ",G80," ",M80,"?")</f>
        <v>Wer segelt in der Bucht?</v>
      </c>
      <c r="AZ80" s="3" t="str">
        <f>CONCATENATE($AZ$1," ","tat", " ",E80,"?")</f>
        <v>Was tat Die Telefonistin?</v>
      </c>
      <c r="BA80" s="3" t="str">
        <f t="shared" si="5"/>
        <v>Wo segelt die Telefonistin?</v>
      </c>
      <c r="BB80" s="3" t="str">
        <f t="shared" si="6"/>
        <v>Was hat die Telefonistin gekauft?</v>
      </c>
      <c r="BC80" s="3" t="s">
        <v>881</v>
      </c>
      <c r="BD80" s="3" t="str">
        <f>BA80</f>
        <v>Wo segelt die Telefonistin?</v>
      </c>
      <c r="BE80" s="3">
        <v>1</v>
      </c>
      <c r="BF80" s="3">
        <f t="shared" si="7"/>
        <v>1</v>
      </c>
      <c r="BG80" s="3" t="str">
        <f t="shared" si="8"/>
        <v>Wo segelt die Telefonistin?</v>
      </c>
      <c r="BH80" s="3" t="str">
        <f>IF(BG80="NA","NA",M80)</f>
        <v>in der Bucht</v>
      </c>
      <c r="BI80" s="3" t="str">
        <f t="shared" si="23"/>
        <v>in der Bucht</v>
      </c>
      <c r="BJ80" s="3" t="s">
        <v>514</v>
      </c>
      <c r="BK80" s="2">
        <v>0</v>
      </c>
      <c r="BL80" s="3" t="str">
        <f t="shared" si="10"/>
        <v>in dem Hafen</v>
      </c>
      <c r="BM80" s="3" t="str">
        <f t="shared" si="11"/>
        <v>in der Bucht</v>
      </c>
      <c r="BN80" s="3" t="str">
        <f>IF(AH80="NA",IF(H80="","",CONCATENATE(H$1," ",G80," ",E80,"?")),IF(H80="","",CONCATENATE(H$1," ",G80," ",AH80," ",X80,"?")))</f>
        <v>Wo segelt die Telefonistin?</v>
      </c>
      <c r="BO80" s="3" t="str">
        <f>IF(AH80="NA",IF(I80="","",CONCATENATE(I$1," ",G80," ",E80,"?")),IF(I80="","",CONCATENATE(I$1," ",G80," ",AH80," ",X80,"?")))</f>
        <v/>
      </c>
      <c r="BP80" s="3" t="str">
        <f>IF(AH80="NA",IF(J80="","",CONCATENATE(J$1," ",G80," ",E80,"?")),IF(J80="","",CONCATENATE(J$1," ",G80," ",AH80," ",X80,"?")))</f>
        <v/>
      </c>
      <c r="BQ80" s="3" t="str">
        <f t="shared" si="12"/>
        <v>Wo segelt die Telefonistin?</v>
      </c>
      <c r="BR80" s="3" t="str">
        <f>IF(AH80="NA",IF(R80="","",CONCATENATE(R$1," ",O80," ",E80," ",V80,"?")),IF(R80="","",CONCATENATE(R$1," ",O80," ",AH80," ",X80," ",V80,"?")))</f>
        <v>Was hat die Telefonistin gekauft?</v>
      </c>
      <c r="BS80" s="3" t="str">
        <f>IF(AH80="NA",IF(S80="","",CONCATENATE(S$1," ",O80," ",E80," ",V80,"?")),IF(S80="","",CONCATENATE(S$1," ",O80," ",AH80," ",X80," ",V80,"?")))</f>
        <v/>
      </c>
      <c r="BT80" s="3" t="str">
        <f t="shared" si="13"/>
        <v>Was hat die Telefonistin gekauft?</v>
      </c>
    </row>
    <row r="81" spans="1:72" s="14" customFormat="1" ht="14.25" customHeight="1" x14ac:dyDescent="0.35">
      <c r="A81" s="3" t="str">
        <f>CONCATENATE("L",B81,"_S",C81,"_I",W81,"_P",AX81)</f>
        <v>L_S80_I163_Pf</v>
      </c>
      <c r="C81" s="3">
        <v>80</v>
      </c>
      <c r="D81" s="3" t="str">
        <f>CONCATENATE(E81," ",G81," ",L81," ",N81," ",O81," ",P81," ",Q81," ",T81," ",U81)</f>
        <v>Die Masseurin fliegt aus der Mannschaft. Sie hat den strengen Schiedsrichter angespuckt.</v>
      </c>
      <c r="E81" s="3" t="str">
        <f t="shared" si="0"/>
        <v>Die Masseurin</v>
      </c>
      <c r="F81" s="3" t="str">
        <f t="shared" si="1"/>
        <v>Der Masseur</v>
      </c>
      <c r="G81" s="3" t="s">
        <v>377</v>
      </c>
      <c r="J81" s="3" t="s">
        <v>910</v>
      </c>
      <c r="K81" s="3" t="s">
        <v>983</v>
      </c>
      <c r="L81" s="3" t="str">
        <f>CONCATENATE(H81,I81,J81," ",K81,".")</f>
        <v>aus der Mannschaft.</v>
      </c>
      <c r="M81" s="3" t="str">
        <f t="shared" si="21"/>
        <v>aus der Mannschaft</v>
      </c>
      <c r="N81" s="3" t="str">
        <f t="shared" si="2"/>
        <v>Sie</v>
      </c>
      <c r="O81" s="3" t="s">
        <v>65</v>
      </c>
      <c r="P81" s="3" t="s">
        <v>115</v>
      </c>
      <c r="Q81" s="3" t="s">
        <v>515</v>
      </c>
      <c r="S81" s="3" t="s">
        <v>516</v>
      </c>
      <c r="T81" s="3" t="str">
        <f t="shared" si="3"/>
        <v>Schiedsrichter</v>
      </c>
      <c r="U81" s="3" t="str">
        <f t="shared" si="22"/>
        <v>angespuckt.</v>
      </c>
      <c r="V81" s="3" t="s">
        <v>517</v>
      </c>
      <c r="W81" s="3">
        <v>163</v>
      </c>
      <c r="X81" s="3" t="s">
        <v>518</v>
      </c>
      <c r="Y81" s="3" t="s">
        <v>59</v>
      </c>
      <c r="Z81" s="3">
        <v>2.9249999999999998</v>
      </c>
      <c r="AA81" s="3" t="s">
        <v>59</v>
      </c>
      <c r="AB81" s="3" t="s">
        <v>59</v>
      </c>
      <c r="AC81" s="3" t="s">
        <v>70</v>
      </c>
      <c r="AD81" s="13" t="s">
        <v>418</v>
      </c>
      <c r="AE81" s="3" t="s">
        <v>59</v>
      </c>
      <c r="AF81" s="3" t="s">
        <v>59</v>
      </c>
      <c r="AG81" s="2" t="s">
        <v>419</v>
      </c>
      <c r="AH81" s="2" t="s">
        <v>53</v>
      </c>
      <c r="AI81" s="3">
        <v>20</v>
      </c>
      <c r="AJ81" s="3" t="s">
        <v>519</v>
      </c>
      <c r="AK81" s="3" t="s">
        <v>59</v>
      </c>
      <c r="AL81" s="3" t="s">
        <v>59</v>
      </c>
      <c r="AM81" s="3" t="s">
        <v>59</v>
      </c>
      <c r="AN81" s="3" t="s">
        <v>59</v>
      </c>
      <c r="AO81" s="3" t="s">
        <v>59</v>
      </c>
      <c r="AP81" s="1" t="s">
        <v>60</v>
      </c>
      <c r="AQ81" s="3" t="s">
        <v>59</v>
      </c>
      <c r="AR81" s="3" t="s">
        <v>59</v>
      </c>
      <c r="AS81" s="2" t="s">
        <v>421</v>
      </c>
      <c r="AT81" s="2" t="s">
        <v>422</v>
      </c>
      <c r="AU81" s="6" t="s">
        <v>895</v>
      </c>
      <c r="AV81" s="6" t="s">
        <v>896</v>
      </c>
      <c r="AW81" s="6">
        <v>1</v>
      </c>
      <c r="AX81" s="18" t="str">
        <f t="shared" si="4"/>
        <v>f</v>
      </c>
      <c r="AY81" s="3" t="str">
        <f>CONCATENATE("Wer"," ",G81," ",M81,"?")</f>
        <v>Wer fliegt aus der Mannschaft?</v>
      </c>
      <c r="AZ81" s="3" t="str">
        <f>CONCATENATE($AZ$1," ","tat", " ",E81,"?")</f>
        <v>Was tat Die Masseurin?</v>
      </c>
      <c r="BA81" s="3" t="str">
        <f t="shared" si="5"/>
        <v>Woher fliegt die Masseurin?</v>
      </c>
      <c r="BB81" s="3" t="str">
        <f t="shared" si="6"/>
        <v>Wen hat die Masseurin angespuckt?</v>
      </c>
      <c r="BC81" s="2" t="s">
        <v>882</v>
      </c>
      <c r="BD81" s="3" t="str">
        <f>BB81</f>
        <v>Wen hat die Masseurin angespuckt?</v>
      </c>
      <c r="BE81" s="3">
        <v>2</v>
      </c>
      <c r="BF81" s="3">
        <f t="shared" si="7"/>
        <v>0</v>
      </c>
      <c r="BG81" s="3" t="str">
        <f t="shared" si="8"/>
        <v>NA</v>
      </c>
      <c r="BH81" s="3" t="str">
        <f>IF(BG81="NA","NA",CONCATENATE(P81," ",Q81," ",T81))</f>
        <v>NA</v>
      </c>
      <c r="BI81" s="3" t="str">
        <f t="shared" si="23"/>
        <v>NA</v>
      </c>
      <c r="BJ81" s="3" t="s">
        <v>59</v>
      </c>
      <c r="BK81" s="2">
        <v>1</v>
      </c>
      <c r="BL81" s="3" t="str">
        <f t="shared" si="10"/>
        <v>NA</v>
      </c>
      <c r="BM81" s="3" t="str">
        <f t="shared" si="11"/>
        <v>NA</v>
      </c>
      <c r="BN81" s="3" t="str">
        <f>IF(AH81="NA",IF(H81="","",CONCATENATE(H$1," ",G81," ",E81,"?")),IF(H81="","",CONCATENATE(H$1," ",G81," ",AH81," ",X81,"?")))</f>
        <v/>
      </c>
      <c r="BO81" s="3" t="str">
        <f>IF(AH81="NA",IF(I81="","",CONCATENATE(I$1," ",G81," ",E81,"?")),IF(I81="","",CONCATENATE(I$1," ",G81," ",AH81," ",X81,"?")))</f>
        <v/>
      </c>
      <c r="BP81" s="3" t="str">
        <f>IF(AH81="NA",IF(J81="","",CONCATENATE(J$1," ",G81," ",E81,"?")),IF(J81="","",CONCATENATE(J$1," ",G81," ",AH81," ",X81,"?")))</f>
        <v>Woher fliegt die Masseurin?</v>
      </c>
      <c r="BQ81" s="3" t="str">
        <f t="shared" si="12"/>
        <v>Woher fliegt die Masseurin?</v>
      </c>
      <c r="BR81" s="3" t="str">
        <f>IF(AH81="NA",IF(R81="","",CONCATENATE(R$1," ",O81," ",E81," ",V81,"?")),IF(R81="","",CONCATENATE(R$1," ",O81," ",AH81," ",X81," ",V81,"?")))</f>
        <v/>
      </c>
      <c r="BS81" s="3" t="str">
        <f>IF(AH81="NA",IF(S81="","",CONCATENATE(S$1," ",O81," ",E81," ",V81,"?")),IF(S81="","",CONCATENATE(S$1," ",O81," ",AH81," ",X81," ",V81,"?")))</f>
        <v>Wen hat die Masseurin angespuckt?</v>
      </c>
      <c r="BT81" s="3" t="str">
        <f t="shared" si="13"/>
        <v>Wen hat die Masseurin angespuckt?</v>
      </c>
    </row>
    <row r="82" spans="1:72" s="14" customFormat="1" ht="14.25" customHeight="1" x14ac:dyDescent="0.35">
      <c r="A82" s="3" t="str">
        <f>CONCATENATE("L",B82,"_S",C82,"_I",W82,"_P",AX82)</f>
        <v>L_S81_I164_Pm</v>
      </c>
      <c r="C82" s="3">
        <v>81</v>
      </c>
      <c r="D82" s="3" t="str">
        <f>CONCATENATE(E82," ",G82," ",L82," ",N82," ",O82," ",P82," ",Q82," ",T82," ",U82)</f>
        <v>Die Bankkassiererin rennt in den Laden. Er hat einen gruseligen Mann gesehen.</v>
      </c>
      <c r="E82" s="3" t="str">
        <f t="shared" si="0"/>
        <v>Die Bankkassiererin</v>
      </c>
      <c r="F82" s="3" t="str">
        <f t="shared" si="1"/>
        <v>Der Bankkassierer</v>
      </c>
      <c r="G82" s="3" t="s">
        <v>304</v>
      </c>
      <c r="I82" s="3" t="s">
        <v>947</v>
      </c>
      <c r="K82" s="3" t="s">
        <v>984</v>
      </c>
      <c r="L82" s="3" t="str">
        <f>CONCATENATE(H82,I82,J82," ",K82,".")</f>
        <v>in den Laden.</v>
      </c>
      <c r="M82" s="3" t="str">
        <f t="shared" si="21"/>
        <v>in den Laden</v>
      </c>
      <c r="N82" s="3" t="str">
        <f t="shared" si="2"/>
        <v>Er</v>
      </c>
      <c r="O82" s="3" t="s">
        <v>65</v>
      </c>
      <c r="P82" s="3" t="s">
        <v>66</v>
      </c>
      <c r="Q82" s="3" t="s">
        <v>520</v>
      </c>
      <c r="S82" s="3" t="s">
        <v>521</v>
      </c>
      <c r="T82" s="3" t="str">
        <f t="shared" si="3"/>
        <v>Mann</v>
      </c>
      <c r="U82" s="3" t="str">
        <f t="shared" si="22"/>
        <v>gesehen.</v>
      </c>
      <c r="V82" s="3" t="s">
        <v>146</v>
      </c>
      <c r="W82" s="3">
        <v>164</v>
      </c>
      <c r="X82" s="3" t="s">
        <v>522</v>
      </c>
      <c r="Y82" s="3" t="s">
        <v>59</v>
      </c>
      <c r="Z82" s="3">
        <v>3</v>
      </c>
      <c r="AA82" s="3" t="s">
        <v>59</v>
      </c>
      <c r="AB82" s="3" t="s">
        <v>59</v>
      </c>
      <c r="AC82" s="3" t="s">
        <v>70</v>
      </c>
      <c r="AD82" s="13" t="s">
        <v>418</v>
      </c>
      <c r="AE82" s="3" t="s">
        <v>59</v>
      </c>
      <c r="AF82" s="3" t="s">
        <v>59</v>
      </c>
      <c r="AG82" s="2" t="s">
        <v>419</v>
      </c>
      <c r="AH82" s="2" t="s">
        <v>53</v>
      </c>
      <c r="AI82" s="3">
        <v>21</v>
      </c>
      <c r="AJ82" s="3" t="s">
        <v>523</v>
      </c>
      <c r="AK82" s="3" t="s">
        <v>59</v>
      </c>
      <c r="AL82" s="3" t="s">
        <v>59</v>
      </c>
      <c r="AM82" s="3" t="s">
        <v>59</v>
      </c>
      <c r="AN82" s="3" t="s">
        <v>59</v>
      </c>
      <c r="AO82" s="3" t="s">
        <v>59</v>
      </c>
      <c r="AP82" s="1" t="s">
        <v>60</v>
      </c>
      <c r="AQ82" s="3" t="s">
        <v>59</v>
      </c>
      <c r="AR82" s="3" t="s">
        <v>59</v>
      </c>
      <c r="AS82" s="2" t="s">
        <v>421</v>
      </c>
      <c r="AT82" s="2" t="s">
        <v>422</v>
      </c>
      <c r="AU82" s="6" t="s">
        <v>895</v>
      </c>
      <c r="AV82" s="6" t="s">
        <v>896</v>
      </c>
      <c r="AW82" s="6">
        <v>0</v>
      </c>
      <c r="AX82" s="18" t="str">
        <f t="shared" si="4"/>
        <v>m</v>
      </c>
      <c r="AY82" s="3" t="str">
        <f>CONCATENATE("Wer"," ",G82," ",M82,"?")</f>
        <v>Wer rennt in den Laden?</v>
      </c>
      <c r="AZ82" s="3" t="str">
        <f>CONCATENATE($AZ$1," ","tat", " ",E82,"?")</f>
        <v>Was tat Die Bankkassiererin?</v>
      </c>
      <c r="BA82" s="3" t="str">
        <f t="shared" si="5"/>
        <v>Wohin rennt die Bankkassiererin?</v>
      </c>
      <c r="BB82" s="3" t="str">
        <f t="shared" si="6"/>
        <v>Wen hat die Bankkassiererin gesehen?</v>
      </c>
      <c r="BC82" s="3" t="s">
        <v>880</v>
      </c>
      <c r="BD82" s="3" t="str">
        <f>AY82</f>
        <v>Wer rennt in den Laden?</v>
      </c>
      <c r="BE82" s="3">
        <v>2</v>
      </c>
      <c r="BF82" s="3">
        <f t="shared" si="7"/>
        <v>0</v>
      </c>
      <c r="BG82" s="3" t="str">
        <f t="shared" si="8"/>
        <v>NA</v>
      </c>
      <c r="BH82" s="3" t="str">
        <f>IF(BG82="NA","NA",E82)</f>
        <v>NA</v>
      </c>
      <c r="BI82" s="3" t="str">
        <f t="shared" si="23"/>
        <v>NA</v>
      </c>
      <c r="BJ82" s="3" t="s">
        <v>59</v>
      </c>
      <c r="BK82" s="2">
        <v>0</v>
      </c>
      <c r="BL82" s="3" t="str">
        <f t="shared" si="10"/>
        <v>NA</v>
      </c>
      <c r="BM82" s="3" t="str">
        <f t="shared" si="11"/>
        <v>NA</v>
      </c>
      <c r="BN82" s="3" t="str">
        <f>IF(AH82="NA",IF(H82="","",CONCATENATE(H$1," ",G82," ",E82,"?")),IF(H82="","",CONCATENATE(H$1," ",G82," ",AH82," ",X82,"?")))</f>
        <v/>
      </c>
      <c r="BO82" s="3" t="str">
        <f>IF(AH82="NA",IF(I82="","",CONCATENATE(I$1," ",G82," ",E82,"?")),IF(I82="","",CONCATENATE(I$1," ",G82," ",AH82," ",X82,"?")))</f>
        <v>Wohin rennt die Bankkassiererin?</v>
      </c>
      <c r="BP82" s="3" t="str">
        <f>IF(AH82="NA",IF(J82="","",CONCATENATE(J$1," ",G82," ",E82,"?")),IF(J82="","",CONCATENATE(J$1," ",G82," ",AH82," ",X82,"?")))</f>
        <v/>
      </c>
      <c r="BQ82" s="3" t="str">
        <f t="shared" si="12"/>
        <v>Wohin rennt die Bankkassiererin?</v>
      </c>
      <c r="BR82" s="3" t="str">
        <f>IF(AH82="NA",IF(R82="","",CONCATENATE(R$1," ",O82," ",E82," ",V82,"?")),IF(R82="","",CONCATENATE(R$1," ",O82," ",AH82," ",X82," ",V82,"?")))</f>
        <v/>
      </c>
      <c r="BS82" s="3" t="str">
        <f>IF(AH82="NA",IF(S82="","",CONCATENATE(S$1," ",O82," ",E82," ",V82,"?")),IF(S82="","",CONCATENATE(S$1," ",O82," ",AH82," ",X82," ",V82,"?")))</f>
        <v>Wen hat die Bankkassiererin gesehen?</v>
      </c>
      <c r="BT82" s="3" t="str">
        <f t="shared" si="13"/>
        <v>Wen hat die Bankkassiererin gesehen?</v>
      </c>
    </row>
    <row r="83" spans="1:72" s="14" customFormat="1" ht="14.25" customHeight="1" x14ac:dyDescent="0.35">
      <c r="A83" s="3" t="str">
        <f>CONCATENATE("L",B83,"_S",C83,"_I",W83,"_P",AX83)</f>
        <v>L_S82_I165_Pf</v>
      </c>
      <c r="C83" s="3">
        <v>82</v>
      </c>
      <c r="D83" s="3" t="str">
        <f>CONCATENATE(E83," ",G83," ",L83," ",N83," ",O83," ",P83," ",Q83," ",T83," ",U83)</f>
        <v>Die Sozialarbeiterin verzweifelt im Konsulat. Sie hat den wichtigen Reisepass verlegt.</v>
      </c>
      <c r="E83" s="3" t="str">
        <f t="shared" si="0"/>
        <v>Die Sozialarbeiterin</v>
      </c>
      <c r="F83" s="3" t="str">
        <f t="shared" si="1"/>
        <v>Der Sozialarbeiter</v>
      </c>
      <c r="G83" s="3" t="s">
        <v>524</v>
      </c>
      <c r="H83" s="3" t="s">
        <v>919</v>
      </c>
      <c r="K83" s="3" t="s">
        <v>985</v>
      </c>
      <c r="L83" s="3" t="str">
        <f>CONCATENATE(H83,I83,J83," ",K83,".")</f>
        <v>im Konsulat.</v>
      </c>
      <c r="M83" s="3" t="str">
        <f t="shared" si="21"/>
        <v>im Konsulat</v>
      </c>
      <c r="N83" s="3" t="str">
        <f t="shared" si="2"/>
        <v>Sie</v>
      </c>
      <c r="O83" s="3" t="s">
        <v>65</v>
      </c>
      <c r="P83" s="3" t="s">
        <v>115</v>
      </c>
      <c r="Q83" s="3" t="s">
        <v>282</v>
      </c>
      <c r="R83" s="3" t="s">
        <v>525</v>
      </c>
      <c r="T83" s="3" t="str">
        <f t="shared" si="3"/>
        <v>Reisepass</v>
      </c>
      <c r="U83" s="3" t="str">
        <f t="shared" si="22"/>
        <v>verlegt.</v>
      </c>
      <c r="V83" s="3" t="s">
        <v>526</v>
      </c>
      <c r="W83" s="3">
        <v>165</v>
      </c>
      <c r="X83" s="3" t="s">
        <v>527</v>
      </c>
      <c r="Y83" s="3" t="s">
        <v>59</v>
      </c>
      <c r="Z83" s="3">
        <v>3.0750000000000002</v>
      </c>
      <c r="AA83" s="3" t="s">
        <v>59</v>
      </c>
      <c r="AB83" s="3" t="s">
        <v>59</v>
      </c>
      <c r="AC83" s="3" t="s">
        <v>70</v>
      </c>
      <c r="AD83" s="13" t="s">
        <v>418</v>
      </c>
      <c r="AE83" s="3" t="s">
        <v>59</v>
      </c>
      <c r="AF83" s="3" t="s">
        <v>59</v>
      </c>
      <c r="AG83" s="2" t="s">
        <v>419</v>
      </c>
      <c r="AH83" s="2" t="s">
        <v>53</v>
      </c>
      <c r="AI83" s="3">
        <v>22</v>
      </c>
      <c r="AJ83" s="3" t="s">
        <v>528</v>
      </c>
      <c r="AK83" s="3" t="s">
        <v>59</v>
      </c>
      <c r="AL83" s="3" t="s">
        <v>59</v>
      </c>
      <c r="AM83" s="3" t="s">
        <v>59</v>
      </c>
      <c r="AN83" s="3" t="s">
        <v>59</v>
      </c>
      <c r="AO83" s="3" t="s">
        <v>59</v>
      </c>
      <c r="AP83" s="1" t="s">
        <v>60</v>
      </c>
      <c r="AQ83" s="3" t="s">
        <v>59</v>
      </c>
      <c r="AR83" s="3" t="s">
        <v>59</v>
      </c>
      <c r="AS83" s="2" t="s">
        <v>421</v>
      </c>
      <c r="AT83" s="2" t="s">
        <v>422</v>
      </c>
      <c r="AU83" s="6" t="s">
        <v>895</v>
      </c>
      <c r="AV83" s="6" t="s">
        <v>896</v>
      </c>
      <c r="AW83" s="6">
        <v>1</v>
      </c>
      <c r="AX83" s="18" t="str">
        <f t="shared" si="4"/>
        <v>f</v>
      </c>
      <c r="AY83" s="3" t="str">
        <f>CONCATENATE("Wer"," ",G83," ",M83,"?")</f>
        <v>Wer verzweifelt im Konsulat?</v>
      </c>
      <c r="AZ83" s="3" t="str">
        <f>CONCATENATE($AZ$1," ","tat", " ",E83,"?")</f>
        <v>Was tat Die Sozialarbeiterin?</v>
      </c>
      <c r="BA83" s="3" t="str">
        <f t="shared" si="5"/>
        <v>Wo verzweifelt die Sozialarbeiterin?</v>
      </c>
      <c r="BB83" s="3" t="str">
        <f t="shared" si="6"/>
        <v>Was hat die Sozialarbeiterin verlegt?</v>
      </c>
      <c r="BC83" s="3" t="s">
        <v>15</v>
      </c>
      <c r="BD83" s="3" t="str">
        <f>AZ83</f>
        <v>Was tat Die Sozialarbeiterin?</v>
      </c>
      <c r="BE83" s="3">
        <v>2</v>
      </c>
      <c r="BF83" s="3">
        <f t="shared" si="7"/>
        <v>0</v>
      </c>
      <c r="BG83" s="3" t="str">
        <f t="shared" si="8"/>
        <v>NA</v>
      </c>
      <c r="BH83" s="3" t="str">
        <f>IF(BG83="NA","NA",G83)</f>
        <v>NA</v>
      </c>
      <c r="BI83" s="3" t="str">
        <f t="shared" si="23"/>
        <v>NA</v>
      </c>
      <c r="BJ83" s="3" t="s">
        <v>59</v>
      </c>
      <c r="BK83" s="2">
        <v>1</v>
      </c>
      <c r="BL83" s="3" t="str">
        <f t="shared" si="10"/>
        <v>NA</v>
      </c>
      <c r="BM83" s="3" t="str">
        <f t="shared" si="11"/>
        <v>NA</v>
      </c>
      <c r="BN83" s="3" t="str">
        <f>IF(AH83="NA",IF(H83="","",CONCATENATE(H$1," ",G83," ",E83,"?")),IF(H83="","",CONCATENATE(H$1," ",G83," ",AH83," ",X83,"?")))</f>
        <v>Wo verzweifelt die Sozialarbeiterin?</v>
      </c>
      <c r="BO83" s="3" t="str">
        <f>IF(AH83="NA",IF(I83="","",CONCATENATE(I$1," ",G83," ",E83,"?")),IF(I83="","",CONCATENATE(I$1," ",G83," ",AH83," ",X83,"?")))</f>
        <v/>
      </c>
      <c r="BP83" s="3" t="str">
        <f>IF(AH83="NA",IF(J83="","",CONCATENATE(J$1," ",G83," ",E83,"?")),IF(J83="","",CONCATENATE(J$1," ",G83," ",AH83," ",X83,"?")))</f>
        <v/>
      </c>
      <c r="BQ83" s="3" t="str">
        <f t="shared" si="12"/>
        <v>Wo verzweifelt die Sozialarbeiterin?</v>
      </c>
      <c r="BR83" s="3" t="str">
        <f>IF(AH83="NA",IF(R83="","",CONCATENATE(R$1," ",O83," ",E83," ",V83,"?")),IF(R83="","",CONCATENATE(R$1," ",O83," ",AH83," ",X83," ",V83,"?")))</f>
        <v>Was hat die Sozialarbeiterin verlegt?</v>
      </c>
      <c r="BS83" s="3" t="str">
        <f>IF(AH83="NA",IF(S83="","",CONCATENATE(S$1," ",O83," ",E83," ",V83,"?")),IF(S83="","",CONCATENATE(S$1," ",O83," ",AH83," ",X83," ",V83,"?")))</f>
        <v/>
      </c>
      <c r="BT83" s="3" t="str">
        <f t="shared" si="13"/>
        <v>Was hat die Sozialarbeiterin verlegt?</v>
      </c>
    </row>
    <row r="84" spans="1:72" s="14" customFormat="1" ht="14.25" customHeight="1" x14ac:dyDescent="0.35">
      <c r="A84" s="3" t="str">
        <f>CONCATENATE("L",B84,"_S",C84,"_I",W84,"_P",AX84)</f>
        <v>L_S83_I166_Pf</v>
      </c>
      <c r="C84" s="3">
        <v>83</v>
      </c>
      <c r="D84" s="3" t="str">
        <f>CONCATENATE(E84," ",G84," ",L84," ",N84," ",O84," ",P84," ",Q84," ",T84," ",U84)</f>
        <v>Die Reiseveranstalterin läuft zur Meisterschaft. Sie hat den letzten Bus verpasst.</v>
      </c>
      <c r="E84" s="3" t="str">
        <f t="shared" si="0"/>
        <v>Die Reiseveranstalterin</v>
      </c>
      <c r="F84" s="3" t="str">
        <f t="shared" si="1"/>
        <v>Der Reiseveranstalter</v>
      </c>
      <c r="G84" s="3" t="s">
        <v>529</v>
      </c>
      <c r="I84" s="3" t="s">
        <v>907</v>
      </c>
      <c r="K84" s="3" t="s">
        <v>986</v>
      </c>
      <c r="L84" s="3" t="str">
        <f>CONCATENATE(H84,I84,J84," ",K84,".")</f>
        <v>zur Meisterschaft.</v>
      </c>
      <c r="M84" s="3" t="str">
        <f t="shared" si="21"/>
        <v>zur Meisterschaft</v>
      </c>
      <c r="N84" s="3" t="str">
        <f t="shared" si="2"/>
        <v>Sie</v>
      </c>
      <c r="O84" s="3" t="s">
        <v>65</v>
      </c>
      <c r="P84" s="3" t="s">
        <v>115</v>
      </c>
      <c r="Q84" s="3" t="s">
        <v>116</v>
      </c>
      <c r="R84" s="3" t="s">
        <v>117</v>
      </c>
      <c r="T84" s="3" t="str">
        <f t="shared" si="3"/>
        <v>Bus</v>
      </c>
      <c r="U84" s="3" t="str">
        <f t="shared" si="22"/>
        <v>verpasst.</v>
      </c>
      <c r="V84" s="3" t="s">
        <v>530</v>
      </c>
      <c r="W84" s="3">
        <v>166</v>
      </c>
      <c r="X84" s="3" t="s">
        <v>531</v>
      </c>
      <c r="Y84" s="3" t="s">
        <v>59</v>
      </c>
      <c r="Z84" s="3">
        <v>3.1</v>
      </c>
      <c r="AA84" s="3" t="s">
        <v>59</v>
      </c>
      <c r="AB84" s="3" t="s">
        <v>59</v>
      </c>
      <c r="AC84" s="3" t="s">
        <v>70</v>
      </c>
      <c r="AD84" s="13" t="s">
        <v>418</v>
      </c>
      <c r="AE84" s="3" t="s">
        <v>59</v>
      </c>
      <c r="AF84" s="3" t="s">
        <v>59</v>
      </c>
      <c r="AG84" s="2" t="s">
        <v>419</v>
      </c>
      <c r="AH84" s="2" t="s">
        <v>53</v>
      </c>
      <c r="AI84" s="3">
        <v>23</v>
      </c>
      <c r="AJ84" s="3" t="s">
        <v>532</v>
      </c>
      <c r="AK84" s="3" t="s">
        <v>59</v>
      </c>
      <c r="AL84" s="3" t="s">
        <v>59</v>
      </c>
      <c r="AM84" s="3" t="s">
        <v>59</v>
      </c>
      <c r="AN84" s="3" t="s">
        <v>59</v>
      </c>
      <c r="AO84" s="3" t="s">
        <v>59</v>
      </c>
      <c r="AP84" s="1" t="s">
        <v>60</v>
      </c>
      <c r="AQ84" s="3" t="s">
        <v>59</v>
      </c>
      <c r="AR84" s="3" t="s">
        <v>59</v>
      </c>
      <c r="AS84" s="2" t="s">
        <v>421</v>
      </c>
      <c r="AT84" s="2" t="s">
        <v>422</v>
      </c>
      <c r="AU84" s="6" t="s">
        <v>895</v>
      </c>
      <c r="AV84" s="6" t="s">
        <v>896</v>
      </c>
      <c r="AW84" s="6">
        <v>1</v>
      </c>
      <c r="AX84" s="18" t="str">
        <f t="shared" si="4"/>
        <v>f</v>
      </c>
      <c r="AY84" s="3" t="str">
        <f>CONCATENATE("Wer"," ",G84," ",M84,"?")</f>
        <v>Wer läuft zur Meisterschaft?</v>
      </c>
      <c r="AZ84" s="3" t="str">
        <f>CONCATENATE($AZ$1," ","tat", " ",E84,"?")</f>
        <v>Was tat Die Reiseveranstalterin?</v>
      </c>
      <c r="BA84" s="3" t="str">
        <f t="shared" si="5"/>
        <v>Wohin läuft die Reiseveranstalterin?</v>
      </c>
      <c r="BB84" s="3" t="str">
        <f t="shared" si="6"/>
        <v>Was hat die Reiseveranstalterin verpasst?</v>
      </c>
      <c r="BC84" s="3" t="s">
        <v>881</v>
      </c>
      <c r="BD84" s="3" t="str">
        <f>BA84</f>
        <v>Wohin läuft die Reiseveranstalterin?</v>
      </c>
      <c r="BE84" s="3">
        <v>4</v>
      </c>
      <c r="BF84" s="3">
        <f t="shared" si="7"/>
        <v>0</v>
      </c>
      <c r="BG84" s="3" t="str">
        <f t="shared" si="8"/>
        <v>NA</v>
      </c>
      <c r="BH84" s="3" t="str">
        <f>IF(BG84="NA","NA",M84)</f>
        <v>NA</v>
      </c>
      <c r="BI84" s="3" t="str">
        <f t="shared" si="23"/>
        <v>NA</v>
      </c>
      <c r="BJ84" s="3" t="s">
        <v>59</v>
      </c>
      <c r="BK84" s="2">
        <v>1</v>
      </c>
      <c r="BL84" s="3" t="str">
        <f t="shared" si="10"/>
        <v>NA</v>
      </c>
      <c r="BM84" s="3" t="str">
        <f t="shared" si="11"/>
        <v>NA</v>
      </c>
      <c r="BN84" s="3" t="str">
        <f>IF(AH84="NA",IF(H84="","",CONCATENATE(H$1," ",G84," ",E84,"?")),IF(H84="","",CONCATENATE(H$1," ",G84," ",AH84," ",X84,"?")))</f>
        <v/>
      </c>
      <c r="BO84" s="3" t="str">
        <f>IF(AH84="NA",IF(I84="","",CONCATENATE(I$1," ",G84," ",E84,"?")),IF(I84="","",CONCATENATE(I$1," ",G84," ",AH84," ",X84,"?")))</f>
        <v>Wohin läuft die Reiseveranstalterin?</v>
      </c>
      <c r="BP84" s="3" t="str">
        <f>IF(AH84="NA",IF(J84="","",CONCATENATE(J$1," ",G84," ",E84,"?")),IF(J84="","",CONCATENATE(J$1," ",G84," ",AH84," ",X84,"?")))</f>
        <v/>
      </c>
      <c r="BQ84" s="3" t="str">
        <f t="shared" si="12"/>
        <v>Wohin läuft die Reiseveranstalterin?</v>
      </c>
      <c r="BR84" s="3" t="str">
        <f>IF(AH84="NA",IF(R84="","",CONCATENATE(R$1," ",O84," ",E84," ",V84,"?")),IF(R84="","",CONCATENATE(R$1," ",O84," ",AH84," ",X84," ",V84,"?")))</f>
        <v>Was hat die Reiseveranstalterin verpasst?</v>
      </c>
      <c r="BS84" s="3" t="str">
        <f>IF(AH84="NA",IF(S84="","",CONCATENATE(S$1," ",O84," ",E84," ",V84,"?")),IF(S84="","",CONCATENATE(S$1," ",O84," ",AH84," ",X84," ",V84,"?")))</f>
        <v/>
      </c>
      <c r="BT84" s="3" t="str">
        <f t="shared" si="13"/>
        <v>Was hat die Reiseveranstalterin verpasst?</v>
      </c>
    </row>
    <row r="85" spans="1:72" s="14" customFormat="1" ht="14.25" customHeight="1" x14ac:dyDescent="0.35">
      <c r="A85" s="3" t="str">
        <f>CONCATENATE("L",B85,"_S",C85,"_I",W85,"_P",AX85)</f>
        <v>L_S84_I167_Pf</v>
      </c>
      <c r="C85" s="3">
        <v>84</v>
      </c>
      <c r="D85" s="3" t="str">
        <f>CONCATENATE(E85," ",G85," ",L85," ",N85," ",O85," ",P85," ",Q85," ",T85," ",U85)</f>
        <v>Die Beratungslehrerin kriecht in der Werkstatt. Sie hat die starke Brille verloren.</v>
      </c>
      <c r="E85" s="3" t="str">
        <f t="shared" si="0"/>
        <v>Die Beratungslehrerin</v>
      </c>
      <c r="F85" s="3" t="str">
        <f t="shared" si="1"/>
        <v>Der Beratungslehrer</v>
      </c>
      <c r="G85" s="3" t="s">
        <v>391</v>
      </c>
      <c r="H85" s="3" t="s">
        <v>64</v>
      </c>
      <c r="K85" s="3" t="s">
        <v>987</v>
      </c>
      <c r="L85" s="3" t="str">
        <f>CONCATENATE(H85,I85,J85," ",K85,".")</f>
        <v>in der Werkstatt.</v>
      </c>
      <c r="M85" s="3" t="str">
        <f t="shared" si="21"/>
        <v>in der Werkstatt</v>
      </c>
      <c r="N85" s="3" t="str">
        <f t="shared" si="2"/>
        <v>Sie</v>
      </c>
      <c r="O85" s="3" t="s">
        <v>65</v>
      </c>
      <c r="P85" s="3" t="s">
        <v>53</v>
      </c>
      <c r="Q85" s="3" t="s">
        <v>533</v>
      </c>
      <c r="R85" s="3" t="s">
        <v>534</v>
      </c>
      <c r="T85" s="3" t="str">
        <f t="shared" si="3"/>
        <v>Brille</v>
      </c>
      <c r="U85" s="3" t="str">
        <f t="shared" si="22"/>
        <v>verloren.</v>
      </c>
      <c r="V85" s="3" t="s">
        <v>222</v>
      </c>
      <c r="W85" s="3">
        <v>167</v>
      </c>
      <c r="X85" s="3" t="s">
        <v>535</v>
      </c>
      <c r="Y85" s="3" t="s">
        <v>59</v>
      </c>
      <c r="Z85" s="3">
        <v>3.2250000000000001</v>
      </c>
      <c r="AA85" s="3" t="s">
        <v>59</v>
      </c>
      <c r="AB85" s="3" t="s">
        <v>59</v>
      </c>
      <c r="AC85" s="3" t="s">
        <v>70</v>
      </c>
      <c r="AD85" s="13" t="s">
        <v>418</v>
      </c>
      <c r="AE85" s="3" t="s">
        <v>59</v>
      </c>
      <c r="AF85" s="3" t="s">
        <v>59</v>
      </c>
      <c r="AG85" s="2" t="s">
        <v>419</v>
      </c>
      <c r="AH85" s="2" t="s">
        <v>53</v>
      </c>
      <c r="AI85" s="3">
        <v>24</v>
      </c>
      <c r="AJ85" s="3" t="s">
        <v>536</v>
      </c>
      <c r="AK85" s="3" t="s">
        <v>59</v>
      </c>
      <c r="AL85" s="3" t="s">
        <v>59</v>
      </c>
      <c r="AM85" s="3" t="s">
        <v>59</v>
      </c>
      <c r="AN85" s="3" t="s">
        <v>59</v>
      </c>
      <c r="AO85" s="3" t="s">
        <v>59</v>
      </c>
      <c r="AP85" s="1" t="s">
        <v>60</v>
      </c>
      <c r="AQ85" s="3" t="s">
        <v>59</v>
      </c>
      <c r="AR85" s="3" t="s">
        <v>59</v>
      </c>
      <c r="AS85" s="2" t="s">
        <v>421</v>
      </c>
      <c r="AT85" s="2" t="s">
        <v>422</v>
      </c>
      <c r="AU85" s="6" t="s">
        <v>895</v>
      </c>
      <c r="AV85" s="6" t="s">
        <v>896</v>
      </c>
      <c r="AW85" s="6">
        <v>1</v>
      </c>
      <c r="AX85" s="18" t="str">
        <f t="shared" si="4"/>
        <v>f</v>
      </c>
      <c r="AY85" s="3" t="str">
        <f>CONCATENATE("Wer"," ",G85," ",M85,"?")</f>
        <v>Wer kriecht in der Werkstatt?</v>
      </c>
      <c r="AZ85" s="3" t="str">
        <f>CONCATENATE($AZ$1," ","tat", " ",E85,"?")</f>
        <v>Was tat Die Beratungslehrerin?</v>
      </c>
      <c r="BA85" s="3" t="str">
        <f t="shared" si="5"/>
        <v>Wo kriecht die Beratungslehrerin?</v>
      </c>
      <c r="BB85" s="3" t="str">
        <f t="shared" si="6"/>
        <v>Was hat die Beratungslehrerin verloren?</v>
      </c>
      <c r="BC85" s="2" t="s">
        <v>882</v>
      </c>
      <c r="BD85" s="3" t="str">
        <f>BB85</f>
        <v>Was hat die Beratungslehrerin verloren?</v>
      </c>
      <c r="BE85" s="3">
        <v>1</v>
      </c>
      <c r="BF85" s="3">
        <f t="shared" si="7"/>
        <v>1</v>
      </c>
      <c r="BG85" s="3" t="str">
        <f t="shared" si="8"/>
        <v>Was hat die Beratungslehrerin verloren?</v>
      </c>
      <c r="BH85" s="3" t="str">
        <f>IF(BG85="NA","NA",CONCATENATE(P85," ",Q85," ",T85))</f>
        <v>die starke Brille</v>
      </c>
      <c r="BI85" s="3" t="str">
        <f t="shared" si="23"/>
        <v>die starke Brille</v>
      </c>
      <c r="BJ85" s="3" t="s">
        <v>537</v>
      </c>
      <c r="BK85" s="2">
        <v>0</v>
      </c>
      <c r="BL85" s="3" t="str">
        <f t="shared" si="10"/>
        <v>die starke Maschine</v>
      </c>
      <c r="BM85" s="3" t="str">
        <f t="shared" si="11"/>
        <v>die starke Brille</v>
      </c>
      <c r="BN85" s="3" t="str">
        <f>IF(AH85="NA",IF(H85="","",CONCATENATE(H$1," ",G85," ",E85,"?")),IF(H85="","",CONCATENATE(H$1," ",G85," ",AH85," ",X85,"?")))</f>
        <v>Wo kriecht die Beratungslehrerin?</v>
      </c>
      <c r="BO85" s="3" t="str">
        <f>IF(AH85="NA",IF(I85="","",CONCATENATE(I$1," ",G85," ",E85,"?")),IF(I85="","",CONCATENATE(I$1," ",G85," ",AH85," ",X85,"?")))</f>
        <v/>
      </c>
      <c r="BP85" s="3" t="str">
        <f>IF(AH85="NA",IF(J85="","",CONCATENATE(J$1," ",G85," ",E85,"?")),IF(J85="","",CONCATENATE(J$1," ",G85," ",AH85," ",X85,"?")))</f>
        <v/>
      </c>
      <c r="BQ85" s="3" t="str">
        <f t="shared" si="12"/>
        <v>Wo kriecht die Beratungslehrerin?</v>
      </c>
      <c r="BR85" s="3" t="str">
        <f>IF(AH85="NA",IF(R85="","",CONCATENATE(R$1," ",O85," ",E85," ",V85,"?")),IF(R85="","",CONCATENATE(R$1," ",O85," ",AH85," ",X85," ",V85,"?")))</f>
        <v>Was hat die Beratungslehrerin verloren?</v>
      </c>
      <c r="BS85" s="3" t="str">
        <f>IF(AH85="NA",IF(S85="","",CONCATENATE(S$1," ",O85," ",E85," ",V85,"?")),IF(S85="","",CONCATENATE(S$1," ",O85," ",AH85," ",X85," ",V85,"?")))</f>
        <v/>
      </c>
      <c r="BT85" s="3" t="str">
        <f t="shared" si="13"/>
        <v>Was hat die Beratungslehrerin verloren?</v>
      </c>
    </row>
    <row r="86" spans="1:72" s="14" customFormat="1" ht="14.25" customHeight="1" x14ac:dyDescent="0.35">
      <c r="A86" s="3" t="str">
        <f>CONCATENATE("L",B86,"_S",C86,"_I",W86,"_P",AX86)</f>
        <v>L_S85_I168_Pf</v>
      </c>
      <c r="C86" s="3">
        <v>85</v>
      </c>
      <c r="D86" s="3" t="str">
        <f>CONCATENATE(E86," ",G86," ",L86," ",N86," ",O86," ",P86," ",Q86," ",T86," ",U86)</f>
        <v>Die Immobilienmaklerin fällt aus dem Rollstuhl. Sie hat den offenen Gully übersehen.</v>
      </c>
      <c r="E86" s="3" t="str">
        <f t="shared" si="0"/>
        <v>Die Immobilienmaklerin</v>
      </c>
      <c r="F86" s="3" t="str">
        <f t="shared" si="1"/>
        <v>Der Immobilienmakler</v>
      </c>
      <c r="G86" s="3" t="s">
        <v>79</v>
      </c>
      <c r="J86" s="3" t="s">
        <v>901</v>
      </c>
      <c r="K86" s="3" t="s">
        <v>988</v>
      </c>
      <c r="L86" s="3" t="str">
        <f>CONCATENATE(H86,I86,J86," ",K86,".")</f>
        <v>aus dem Rollstuhl.</v>
      </c>
      <c r="M86" s="3" t="str">
        <f t="shared" si="21"/>
        <v>aus dem Rollstuhl</v>
      </c>
      <c r="N86" s="3" t="str">
        <f t="shared" si="2"/>
        <v>Sie</v>
      </c>
      <c r="O86" s="3" t="s">
        <v>65</v>
      </c>
      <c r="P86" s="3" t="s">
        <v>115</v>
      </c>
      <c r="Q86" s="3" t="s">
        <v>538</v>
      </c>
      <c r="R86" s="3" t="s">
        <v>539</v>
      </c>
      <c r="T86" s="3" t="str">
        <f t="shared" si="3"/>
        <v>Gully</v>
      </c>
      <c r="U86" s="3" t="str">
        <f t="shared" si="22"/>
        <v>übersehen.</v>
      </c>
      <c r="V86" s="3" t="s">
        <v>200</v>
      </c>
      <c r="W86" s="3">
        <v>168</v>
      </c>
      <c r="X86" s="3" t="s">
        <v>540</v>
      </c>
      <c r="Y86" s="3" t="s">
        <v>59</v>
      </c>
      <c r="Z86" s="3">
        <v>3.35</v>
      </c>
      <c r="AA86" s="3" t="s">
        <v>59</v>
      </c>
      <c r="AB86" s="3" t="s">
        <v>59</v>
      </c>
      <c r="AC86" s="3" t="s">
        <v>70</v>
      </c>
      <c r="AD86" s="13" t="s">
        <v>418</v>
      </c>
      <c r="AE86" s="3" t="s">
        <v>59</v>
      </c>
      <c r="AF86" s="3" t="s">
        <v>59</v>
      </c>
      <c r="AG86" s="2" t="s">
        <v>419</v>
      </c>
      <c r="AH86" s="2" t="s">
        <v>53</v>
      </c>
      <c r="AI86" s="3">
        <v>25</v>
      </c>
      <c r="AJ86" s="3" t="s">
        <v>541</v>
      </c>
      <c r="AK86" s="3" t="s">
        <v>59</v>
      </c>
      <c r="AL86" s="3" t="s">
        <v>59</v>
      </c>
      <c r="AM86" s="3" t="s">
        <v>59</v>
      </c>
      <c r="AN86" s="3" t="s">
        <v>59</v>
      </c>
      <c r="AO86" s="3" t="s">
        <v>59</v>
      </c>
      <c r="AP86" s="1" t="s">
        <v>60</v>
      </c>
      <c r="AQ86" s="3" t="s">
        <v>59</v>
      </c>
      <c r="AR86" s="3" t="s">
        <v>59</v>
      </c>
      <c r="AS86" s="2" t="s">
        <v>421</v>
      </c>
      <c r="AT86" s="2" t="s">
        <v>422</v>
      </c>
      <c r="AU86" s="6" t="s">
        <v>895</v>
      </c>
      <c r="AV86" s="6" t="s">
        <v>896</v>
      </c>
      <c r="AW86" s="6">
        <v>1</v>
      </c>
      <c r="AX86" s="18" t="str">
        <f t="shared" si="4"/>
        <v>f</v>
      </c>
      <c r="AY86" s="3" t="str">
        <f>CONCATENATE("Wer"," ",G86," ",M86,"?")</f>
        <v>Wer fällt aus dem Rollstuhl?</v>
      </c>
      <c r="AZ86" s="3" t="str">
        <f>CONCATENATE($AZ$1," ","tat", " ",E86,"?")</f>
        <v>Was tat Die Immobilienmaklerin?</v>
      </c>
      <c r="BA86" s="3" t="str">
        <f t="shared" si="5"/>
        <v>Woher fällt die Immobilienmaklerin?</v>
      </c>
      <c r="BB86" s="3" t="str">
        <f t="shared" si="6"/>
        <v>Was hat die Immobilienmaklerin übersehen?</v>
      </c>
      <c r="BC86" s="3" t="s">
        <v>880</v>
      </c>
      <c r="BD86" s="3" t="str">
        <f>AY86</f>
        <v>Wer fällt aus dem Rollstuhl?</v>
      </c>
      <c r="BE86" s="3">
        <v>2</v>
      </c>
      <c r="BF86" s="3">
        <f t="shared" si="7"/>
        <v>0</v>
      </c>
      <c r="BG86" s="3" t="str">
        <f t="shared" si="8"/>
        <v>NA</v>
      </c>
      <c r="BH86" s="3" t="str">
        <f>IF(BG86="NA","NA",E86)</f>
        <v>NA</v>
      </c>
      <c r="BI86" s="3" t="str">
        <f t="shared" si="23"/>
        <v>NA</v>
      </c>
      <c r="BJ86" s="3" t="s">
        <v>59</v>
      </c>
      <c r="BK86" s="2">
        <v>1</v>
      </c>
      <c r="BL86" s="3" t="str">
        <f t="shared" si="10"/>
        <v>NA</v>
      </c>
      <c r="BM86" s="3" t="str">
        <f t="shared" si="11"/>
        <v>NA</v>
      </c>
      <c r="BN86" s="3" t="str">
        <f>IF(AH86="NA",IF(H86="","",CONCATENATE(H$1," ",G86," ",E86,"?")),IF(H86="","",CONCATENATE(H$1," ",G86," ",AH86," ",X86,"?")))</f>
        <v/>
      </c>
      <c r="BO86" s="3" t="str">
        <f>IF(AH86="NA",IF(I86="","",CONCATENATE(I$1," ",G86," ",E86,"?")),IF(I86="","",CONCATENATE(I$1," ",G86," ",AH86," ",X86,"?")))</f>
        <v/>
      </c>
      <c r="BP86" s="3" t="str">
        <f>IF(AH86="NA",IF(J86="","",CONCATENATE(J$1," ",G86," ",E86,"?")),IF(J86="","",CONCATENATE(J$1," ",G86," ",AH86," ",X86,"?")))</f>
        <v>Woher fällt die Immobilienmaklerin?</v>
      </c>
      <c r="BQ86" s="3" t="str">
        <f t="shared" si="12"/>
        <v>Woher fällt die Immobilienmaklerin?</v>
      </c>
      <c r="BR86" s="3" t="str">
        <f>IF(AH86="NA",IF(R86="","",CONCATENATE(R$1," ",O86," ",E86," ",V86,"?")),IF(R86="","",CONCATENATE(R$1," ",O86," ",AH86," ",X86," ",V86,"?")))</f>
        <v>Was hat die Immobilienmaklerin übersehen?</v>
      </c>
      <c r="BS86" s="3" t="str">
        <f>IF(AH86="NA",IF(S86="","",CONCATENATE(S$1," ",O86," ",E86," ",V86,"?")),IF(S86="","",CONCATENATE(S$1," ",O86," ",AH86," ",X86," ",V86,"?")))</f>
        <v/>
      </c>
      <c r="BT86" s="3" t="str">
        <f t="shared" si="13"/>
        <v>Was hat die Immobilienmaklerin übersehen?</v>
      </c>
    </row>
    <row r="87" spans="1:72" s="14" customFormat="1" ht="14.25" customHeight="1" x14ac:dyDescent="0.35">
      <c r="A87" s="3" t="str">
        <f>CONCATENATE("L",B87,"_S",C87,"_I",W87,"_P",AX87)</f>
        <v>L_S86_I169_Pm</v>
      </c>
      <c r="C87" s="3">
        <v>86</v>
      </c>
      <c r="D87" s="3" t="str">
        <f>CONCATENATE(E87," ",G87," ",L87," ",N87," ",O87," ",P87," ",Q87," ",T87," ",U87)</f>
        <v>Die Schulpsychologin verzweifelt im Parkhaus. Er hat den letzten Parkplatz übersehen.</v>
      </c>
      <c r="E87" s="3" t="str">
        <f t="shared" si="0"/>
        <v>Die Schulpsychologin</v>
      </c>
      <c r="F87" s="3" t="str">
        <f t="shared" si="1"/>
        <v>Der Schulpsycholog</v>
      </c>
      <c r="G87" s="2" t="s">
        <v>524</v>
      </c>
      <c r="H87" s="3" t="s">
        <v>919</v>
      </c>
      <c r="K87" s="3" t="s">
        <v>989</v>
      </c>
      <c r="L87" s="3" t="str">
        <f>CONCATENATE(H87,I87,J87," ",K87,".")</f>
        <v>im Parkhaus.</v>
      </c>
      <c r="M87" s="3" t="str">
        <f t="shared" si="21"/>
        <v>im Parkhaus</v>
      </c>
      <c r="N87" s="3" t="str">
        <f t="shared" si="2"/>
        <v>Er</v>
      </c>
      <c r="O87" s="3" t="s">
        <v>65</v>
      </c>
      <c r="P87" s="3" t="s">
        <v>115</v>
      </c>
      <c r="Q87" s="3" t="s">
        <v>116</v>
      </c>
      <c r="R87" s="3" t="s">
        <v>542</v>
      </c>
      <c r="T87" s="3" t="str">
        <f t="shared" si="3"/>
        <v>Parkplatz</v>
      </c>
      <c r="U87" s="3" t="str">
        <f t="shared" si="22"/>
        <v>übersehen.</v>
      </c>
      <c r="V87" s="3" t="s">
        <v>200</v>
      </c>
      <c r="W87" s="3">
        <v>169</v>
      </c>
      <c r="X87" s="3" t="s">
        <v>543</v>
      </c>
      <c r="Y87" s="3" t="s">
        <v>59</v>
      </c>
      <c r="Z87" s="3">
        <v>3.45</v>
      </c>
      <c r="AA87" s="3" t="s">
        <v>59</v>
      </c>
      <c r="AB87" s="3" t="s">
        <v>59</v>
      </c>
      <c r="AC87" s="3" t="s">
        <v>70</v>
      </c>
      <c r="AD87" s="13" t="s">
        <v>418</v>
      </c>
      <c r="AE87" s="3" t="s">
        <v>59</v>
      </c>
      <c r="AF87" s="3" t="s">
        <v>59</v>
      </c>
      <c r="AG87" s="2" t="s">
        <v>419</v>
      </c>
      <c r="AH87" s="2" t="s">
        <v>53</v>
      </c>
      <c r="AI87" s="3">
        <v>26</v>
      </c>
      <c r="AJ87" s="3" t="s">
        <v>544</v>
      </c>
      <c r="AK87" s="3" t="s">
        <v>59</v>
      </c>
      <c r="AL87" s="3" t="s">
        <v>59</v>
      </c>
      <c r="AM87" s="3" t="s">
        <v>59</v>
      </c>
      <c r="AN87" s="3" t="s">
        <v>59</v>
      </c>
      <c r="AO87" s="3" t="s">
        <v>59</v>
      </c>
      <c r="AP87" s="1" t="s">
        <v>60</v>
      </c>
      <c r="AQ87" s="3" t="s">
        <v>59</v>
      </c>
      <c r="AR87" s="3" t="s">
        <v>59</v>
      </c>
      <c r="AS87" s="2" t="s">
        <v>421</v>
      </c>
      <c r="AT87" s="2" t="s">
        <v>422</v>
      </c>
      <c r="AU87" s="6" t="s">
        <v>895</v>
      </c>
      <c r="AV87" s="6" t="s">
        <v>896</v>
      </c>
      <c r="AW87" s="6">
        <v>0</v>
      </c>
      <c r="AX87" s="18" t="str">
        <f t="shared" si="4"/>
        <v>m</v>
      </c>
      <c r="AY87" s="3" t="str">
        <f>CONCATENATE("Wer"," ",G87," ",M87,"?")</f>
        <v>Wer verzweifelt im Parkhaus?</v>
      </c>
      <c r="AZ87" s="3" t="str">
        <f>CONCATENATE($AZ$1," ","tat", " ",E87,"?")</f>
        <v>Was tat Die Schulpsychologin?</v>
      </c>
      <c r="BA87" s="3" t="str">
        <f t="shared" si="5"/>
        <v>Wo verzweifelt die Schulpsychologin?</v>
      </c>
      <c r="BB87" s="3" t="str">
        <f t="shared" si="6"/>
        <v>Was hat die Schulpsychologin übersehen?</v>
      </c>
      <c r="BC87" s="3" t="s">
        <v>15</v>
      </c>
      <c r="BD87" s="3" t="str">
        <f>AZ87</f>
        <v>Was tat Die Schulpsychologin?</v>
      </c>
      <c r="BE87" s="3">
        <v>1</v>
      </c>
      <c r="BF87" s="3">
        <f t="shared" si="7"/>
        <v>1</v>
      </c>
      <c r="BG87" s="3" t="str">
        <f t="shared" si="8"/>
        <v>Was tat Die Schulpsychologin?</v>
      </c>
      <c r="BH87" s="3" t="str">
        <f>IF(BG87="NA","NA",G87)</f>
        <v>verzweifelt</v>
      </c>
      <c r="BI87" s="3" t="s">
        <v>545</v>
      </c>
      <c r="BJ87" s="3" t="s">
        <v>546</v>
      </c>
      <c r="BK87" s="2">
        <v>1</v>
      </c>
      <c r="BL87" s="3" t="str">
        <f t="shared" si="10"/>
        <v>verzweifeln</v>
      </c>
      <c r="BM87" s="3" t="str">
        <f t="shared" si="11"/>
        <v>aufgeben</v>
      </c>
      <c r="BN87" s="3" t="str">
        <f>IF(AH87="NA",IF(H87="","",CONCATENATE(H$1," ",G87," ",E87,"?")),IF(H87="","",CONCATENATE(H$1," ",G87," ",AH87," ",X87,"?")))</f>
        <v>Wo verzweifelt die Schulpsychologin?</v>
      </c>
      <c r="BO87" s="3" t="str">
        <f>IF(AH87="NA",IF(I87="","",CONCATENATE(I$1," ",G87," ",E87,"?")),IF(I87="","",CONCATENATE(I$1," ",G87," ",AH87," ",X87,"?")))</f>
        <v/>
      </c>
      <c r="BP87" s="3" t="str">
        <f>IF(AH87="NA",IF(J87="","",CONCATENATE(J$1," ",G87," ",E87,"?")),IF(J87="","",CONCATENATE(J$1," ",G87," ",AH87," ",X87,"?")))</f>
        <v/>
      </c>
      <c r="BQ87" s="3" t="str">
        <f t="shared" si="12"/>
        <v>Wo verzweifelt die Schulpsychologin?</v>
      </c>
      <c r="BR87" s="3" t="str">
        <f>IF(AH87="NA",IF(R87="","",CONCATENATE(R$1," ",O87," ",E87," ",V87,"?")),IF(R87="","",CONCATENATE(R$1," ",O87," ",AH87," ",X87," ",V87,"?")))</f>
        <v>Was hat die Schulpsychologin übersehen?</v>
      </c>
      <c r="BS87" s="3" t="str">
        <f>IF(AH87="NA",IF(S87="","",CONCATENATE(S$1," ",O87," ",E87," ",V87,"?")),IF(S87="","",CONCATENATE(S$1," ",O87," ",AH87," ",X87," ",V87,"?")))</f>
        <v/>
      </c>
      <c r="BT87" s="3" t="str">
        <f t="shared" si="13"/>
        <v>Was hat die Schulpsychologin übersehen?</v>
      </c>
    </row>
    <row r="88" spans="1:72" s="14" customFormat="1" ht="14.25" customHeight="1" x14ac:dyDescent="0.35">
      <c r="A88" s="3" t="str">
        <f>CONCATENATE("L",B88,"_S",C88,"_I",W88,"_P",AX88)</f>
        <v>L_S87_I170_Pm</v>
      </c>
      <c r="C88" s="3">
        <v>87</v>
      </c>
      <c r="D88" s="3" t="str">
        <f>CONCATENATE(E88," ",G88," ",L88," ",N88," ",O88," ",P88," ",Q88," ",T88," ",U88)</f>
        <v>Die Kassiererin steht in der Raucherecke. Er muss die neuen Klassenkameraden beeindrucken.</v>
      </c>
      <c r="E88" s="3" t="str">
        <f t="shared" si="0"/>
        <v>Die Kassiererin</v>
      </c>
      <c r="F88" s="3" t="str">
        <f t="shared" si="1"/>
        <v>Der Kassierer</v>
      </c>
      <c r="G88" s="3" t="s">
        <v>547</v>
      </c>
      <c r="H88" s="3" t="s">
        <v>64</v>
      </c>
      <c r="K88" s="3" t="s">
        <v>990</v>
      </c>
      <c r="L88" s="3" t="str">
        <f>CONCATENATE(H88,I88,J88," ",K88,".")</f>
        <v>in der Raucherecke.</v>
      </c>
      <c r="M88" s="3" t="str">
        <f t="shared" si="21"/>
        <v>in der Raucherecke</v>
      </c>
      <c r="N88" s="3" t="str">
        <f t="shared" si="2"/>
        <v>Er</v>
      </c>
      <c r="O88" s="3" t="s">
        <v>114</v>
      </c>
      <c r="P88" s="3" t="s">
        <v>53</v>
      </c>
      <c r="Q88" s="3" t="s">
        <v>162</v>
      </c>
      <c r="S88" s="3" t="s">
        <v>548</v>
      </c>
      <c r="T88" s="3" t="str">
        <f t="shared" si="3"/>
        <v>Klassenkameraden</v>
      </c>
      <c r="U88" s="3" t="str">
        <f t="shared" si="22"/>
        <v>beeindrucken.</v>
      </c>
      <c r="V88" s="3" t="s">
        <v>241</v>
      </c>
      <c r="W88" s="3">
        <v>170</v>
      </c>
      <c r="X88" s="3" t="s">
        <v>549</v>
      </c>
      <c r="Y88" s="3" t="s">
        <v>59</v>
      </c>
      <c r="Z88" s="3">
        <v>3.55</v>
      </c>
      <c r="AA88" s="3" t="s">
        <v>59</v>
      </c>
      <c r="AB88" s="3" t="s">
        <v>59</v>
      </c>
      <c r="AC88" s="3" t="s">
        <v>70</v>
      </c>
      <c r="AD88" s="13" t="s">
        <v>418</v>
      </c>
      <c r="AE88" s="3" t="s">
        <v>59</v>
      </c>
      <c r="AF88" s="3" t="s">
        <v>59</v>
      </c>
      <c r="AG88" s="2" t="s">
        <v>419</v>
      </c>
      <c r="AH88" s="2" t="s">
        <v>53</v>
      </c>
      <c r="AI88" s="3">
        <v>27</v>
      </c>
      <c r="AJ88" s="3" t="s">
        <v>550</v>
      </c>
      <c r="AK88" s="3" t="s">
        <v>59</v>
      </c>
      <c r="AL88" s="3" t="s">
        <v>59</v>
      </c>
      <c r="AM88" s="3" t="s">
        <v>59</v>
      </c>
      <c r="AN88" s="3" t="s">
        <v>59</v>
      </c>
      <c r="AO88" s="3" t="s">
        <v>59</v>
      </c>
      <c r="AP88" s="1" t="s">
        <v>60</v>
      </c>
      <c r="AQ88" s="3" t="s">
        <v>59</v>
      </c>
      <c r="AR88" s="3" t="s">
        <v>59</v>
      </c>
      <c r="AS88" s="2" t="s">
        <v>421</v>
      </c>
      <c r="AT88" s="2" t="s">
        <v>422</v>
      </c>
      <c r="AU88" s="6" t="s">
        <v>895</v>
      </c>
      <c r="AV88" s="6" t="s">
        <v>896</v>
      </c>
      <c r="AW88" s="6">
        <v>0</v>
      </c>
      <c r="AX88" s="18" t="str">
        <f t="shared" si="4"/>
        <v>m</v>
      </c>
      <c r="AY88" s="3" t="str">
        <f>CONCATENATE("Wer"," ",G88," ",M88,"?")</f>
        <v>Wer steht in der Raucherecke?</v>
      </c>
      <c r="AZ88" s="3" t="str">
        <f>CONCATENATE($AZ$1," ","tat", " ",E88,"?")</f>
        <v>Was tat Die Kassiererin?</v>
      </c>
      <c r="BA88" s="3" t="str">
        <f t="shared" si="5"/>
        <v>Wo steht die Kassiererin?</v>
      </c>
      <c r="BB88" s="3" t="str">
        <f t="shared" si="6"/>
        <v>Wen muss die Kassiererin beeindrucken?</v>
      </c>
      <c r="BC88" s="3" t="s">
        <v>881</v>
      </c>
      <c r="BD88" s="3" t="str">
        <f>BA88</f>
        <v>Wo steht die Kassiererin?</v>
      </c>
      <c r="BE88" s="3">
        <v>3</v>
      </c>
      <c r="BF88" s="3">
        <f t="shared" si="7"/>
        <v>0</v>
      </c>
      <c r="BG88" s="3" t="str">
        <f t="shared" si="8"/>
        <v>NA</v>
      </c>
      <c r="BH88" s="3" t="str">
        <f>IF(BG88="NA","NA",M88)</f>
        <v>NA</v>
      </c>
      <c r="BI88" s="3" t="str">
        <f t="shared" ref="BI88:BI94" si="24">BH88</f>
        <v>NA</v>
      </c>
      <c r="BJ88" s="3" t="s">
        <v>59</v>
      </c>
      <c r="BK88" s="2">
        <v>0</v>
      </c>
      <c r="BL88" s="3" t="str">
        <f t="shared" si="10"/>
        <v>NA</v>
      </c>
      <c r="BM88" s="3" t="str">
        <f t="shared" si="11"/>
        <v>NA</v>
      </c>
      <c r="BN88" s="3" t="str">
        <f>IF(AH88="NA",IF(H88="","",CONCATENATE(H$1," ",G88," ",E88,"?")),IF(H88="","",CONCATENATE(H$1," ",G88," ",AH88," ",X88,"?")))</f>
        <v>Wo steht die Kassiererin?</v>
      </c>
      <c r="BO88" s="3" t="str">
        <f>IF(AH88="NA",IF(I88="","",CONCATENATE(I$1," ",G88," ",E88,"?")),IF(I88="","",CONCATENATE(I$1," ",G88," ",AH88," ",X88,"?")))</f>
        <v/>
      </c>
      <c r="BP88" s="3" t="str">
        <f>IF(AH88="NA",IF(J88="","",CONCATENATE(J$1," ",G88," ",E88,"?")),IF(J88="","",CONCATENATE(J$1," ",G88," ",AH88," ",X88,"?")))</f>
        <v/>
      </c>
      <c r="BQ88" s="3" t="str">
        <f t="shared" si="12"/>
        <v>Wo steht die Kassiererin?</v>
      </c>
      <c r="BR88" s="3" t="str">
        <f>IF(AH88="NA",IF(R88="","",CONCATENATE(R$1," ",O88," ",E88," ",V88,"?")),IF(R88="","",CONCATENATE(R$1," ",O88," ",AH88," ",X88," ",V88,"?")))</f>
        <v/>
      </c>
      <c r="BS88" s="3" t="str">
        <f>IF(AH88="NA",IF(S88="","",CONCATENATE(S$1," ",O88," ",E88," ",V88,"?")),IF(S88="","",CONCATENATE(S$1," ",O88," ",AH88," ",X88," ",V88,"?")))</f>
        <v>Wen muss die Kassiererin beeindrucken?</v>
      </c>
      <c r="BT88" s="3" t="str">
        <f t="shared" si="13"/>
        <v>Wen muss die Kassiererin beeindrucken?</v>
      </c>
    </row>
    <row r="89" spans="1:72" s="14" customFormat="1" ht="14.25" customHeight="1" x14ac:dyDescent="0.35">
      <c r="A89" s="3" t="str">
        <f>CONCATENATE("L",B89,"_S",C89,"_I",W89,"_P",AX89)</f>
        <v>L_S88_I171_Pf</v>
      </c>
      <c r="C89" s="3">
        <v>88</v>
      </c>
      <c r="D89" s="3" t="str">
        <f>CONCATENATE(E89," ",G89," ",L89," ",N89," ",O89," ",P89," ",Q89," ",T89," ",U89)</f>
        <v>Die Psychologin wandert vom Berg. Sie hat die weite Aussicht genossen.</v>
      </c>
      <c r="E89" s="3" t="str">
        <f t="shared" si="0"/>
        <v>Die Psychologin</v>
      </c>
      <c r="F89" s="3" t="str">
        <f t="shared" si="1"/>
        <v>Der Psycholog</v>
      </c>
      <c r="G89" s="3" t="s">
        <v>551</v>
      </c>
      <c r="J89" s="3" t="s">
        <v>934</v>
      </c>
      <c r="K89" s="3" t="s">
        <v>991</v>
      </c>
      <c r="L89" s="3" t="str">
        <f>CONCATENATE(H89,I89,J89," ",K89,".")</f>
        <v>vom Berg.</v>
      </c>
      <c r="M89" s="3" t="str">
        <f t="shared" si="21"/>
        <v>vom Berg</v>
      </c>
      <c r="N89" s="3" t="str">
        <f t="shared" si="2"/>
        <v>Sie</v>
      </c>
      <c r="O89" s="3" t="s">
        <v>65</v>
      </c>
      <c r="P89" s="3" t="s">
        <v>53</v>
      </c>
      <c r="Q89" s="3" t="s">
        <v>552</v>
      </c>
      <c r="R89" s="3" t="s">
        <v>553</v>
      </c>
      <c r="T89" s="3" t="str">
        <f t="shared" si="3"/>
        <v>Aussicht</v>
      </c>
      <c r="U89" s="3" t="str">
        <f t="shared" si="22"/>
        <v>genossen.</v>
      </c>
      <c r="V89" s="3" t="s">
        <v>184</v>
      </c>
      <c r="W89" s="3">
        <v>171</v>
      </c>
      <c r="X89" s="3" t="s">
        <v>554</v>
      </c>
      <c r="Y89" s="3" t="s">
        <v>59</v>
      </c>
      <c r="Z89" s="3">
        <v>3.7749999999999999</v>
      </c>
      <c r="AA89" s="3" t="s">
        <v>59</v>
      </c>
      <c r="AB89" s="3" t="s">
        <v>59</v>
      </c>
      <c r="AC89" s="3" t="s">
        <v>70</v>
      </c>
      <c r="AD89" s="13" t="s">
        <v>418</v>
      </c>
      <c r="AE89" s="3" t="s">
        <v>59</v>
      </c>
      <c r="AF89" s="3" t="s">
        <v>59</v>
      </c>
      <c r="AG89" s="2" t="s">
        <v>419</v>
      </c>
      <c r="AH89" s="2" t="s">
        <v>53</v>
      </c>
      <c r="AI89" s="3">
        <v>28</v>
      </c>
      <c r="AJ89" s="3" t="s">
        <v>555</v>
      </c>
      <c r="AK89" s="3" t="s">
        <v>59</v>
      </c>
      <c r="AL89" s="3" t="s">
        <v>59</v>
      </c>
      <c r="AM89" s="3" t="s">
        <v>59</v>
      </c>
      <c r="AN89" s="3" t="s">
        <v>59</v>
      </c>
      <c r="AO89" s="3" t="s">
        <v>59</v>
      </c>
      <c r="AP89" s="1" t="s">
        <v>60</v>
      </c>
      <c r="AQ89" s="3" t="s">
        <v>59</v>
      </c>
      <c r="AR89" s="3" t="s">
        <v>59</v>
      </c>
      <c r="AS89" s="2" t="s">
        <v>421</v>
      </c>
      <c r="AT89" s="2" t="s">
        <v>422</v>
      </c>
      <c r="AU89" s="6" t="s">
        <v>895</v>
      </c>
      <c r="AV89" s="6" t="s">
        <v>896</v>
      </c>
      <c r="AW89" s="6">
        <v>1</v>
      </c>
      <c r="AX89" s="18" t="str">
        <f t="shared" si="4"/>
        <v>f</v>
      </c>
      <c r="AY89" s="3" t="str">
        <f>CONCATENATE("Wer"," ",G89," ",M89,"?")</f>
        <v>Wer wandert vom Berg?</v>
      </c>
      <c r="AZ89" s="3" t="str">
        <f>CONCATENATE($AZ$1," ","tat", " ",E89,"?")</f>
        <v>Was tat Die Psychologin?</v>
      </c>
      <c r="BA89" s="3" t="str">
        <f t="shared" si="5"/>
        <v>Woher wandert die Psychologin?</v>
      </c>
      <c r="BB89" s="3" t="str">
        <f t="shared" si="6"/>
        <v>Was hat die Psychologin genossen?</v>
      </c>
      <c r="BC89" s="2" t="s">
        <v>882</v>
      </c>
      <c r="BD89" s="3" t="str">
        <f>BB89</f>
        <v>Was hat die Psychologin genossen?</v>
      </c>
      <c r="BE89" s="3">
        <v>2</v>
      </c>
      <c r="BF89" s="3">
        <f t="shared" si="7"/>
        <v>0</v>
      </c>
      <c r="BG89" s="3" t="str">
        <f t="shared" si="8"/>
        <v>NA</v>
      </c>
      <c r="BH89" s="3" t="str">
        <f>IF(BG89="NA","NA",CONCATENATE(P89," ",Q89," ",T89))</f>
        <v>NA</v>
      </c>
      <c r="BI89" s="3" t="str">
        <f t="shared" si="24"/>
        <v>NA</v>
      </c>
      <c r="BJ89" s="3" t="s">
        <v>59</v>
      </c>
      <c r="BK89" s="2">
        <v>1</v>
      </c>
      <c r="BL89" s="3" t="str">
        <f t="shared" si="10"/>
        <v>NA</v>
      </c>
      <c r="BM89" s="3" t="str">
        <f t="shared" si="11"/>
        <v>NA</v>
      </c>
      <c r="BN89" s="3" t="str">
        <f>IF(AH89="NA",IF(H89="","",CONCATENATE(H$1," ",G89," ",E89,"?")),IF(H89="","",CONCATENATE(H$1," ",G89," ",AH89," ",X89,"?")))</f>
        <v/>
      </c>
      <c r="BO89" s="3" t="str">
        <f>IF(AH89="NA",IF(I89="","",CONCATENATE(I$1," ",G89," ",E89,"?")),IF(I89="","",CONCATENATE(I$1," ",G89," ",AH89," ",X89,"?")))</f>
        <v/>
      </c>
      <c r="BP89" s="3" t="str">
        <f>IF(AH89="NA",IF(J89="","",CONCATENATE(J$1," ",G89," ",E89,"?")),IF(J89="","",CONCATENATE(J$1," ",G89," ",AH89," ",X89,"?")))</f>
        <v>Woher wandert die Psychologin?</v>
      </c>
      <c r="BQ89" s="3" t="str">
        <f t="shared" si="12"/>
        <v>Woher wandert die Psychologin?</v>
      </c>
      <c r="BR89" s="3" t="str">
        <f>IF(AH89="NA",IF(R89="","",CONCATENATE(R$1," ",O89," ",E89," ",V89,"?")),IF(R89="","",CONCATENATE(R$1," ",O89," ",AH89," ",X89," ",V89,"?")))</f>
        <v>Was hat die Psychologin genossen?</v>
      </c>
      <c r="BS89" s="3" t="str">
        <f>IF(AH89="NA",IF(S89="","",CONCATENATE(S$1," ",O89," ",E89," ",V89,"?")),IF(S89="","",CONCATENATE(S$1," ",O89," ",AH89," ",X89," ",V89,"?")))</f>
        <v/>
      </c>
      <c r="BT89" s="3" t="str">
        <f t="shared" si="13"/>
        <v>Was hat die Psychologin genossen?</v>
      </c>
    </row>
    <row r="90" spans="1:72" s="14" customFormat="1" ht="14.25" customHeight="1" x14ac:dyDescent="0.35">
      <c r="A90" s="3" t="str">
        <f>CONCATENATE("L",B90,"_S",C90,"_I",W90,"_P",AX90)</f>
        <v>L_S89_I172_Pm</v>
      </c>
      <c r="C90" s="3">
        <v>89</v>
      </c>
      <c r="D90" s="3" t="str">
        <f>CONCATENATE(E90," ",G90," ",L90," ",N90," ",O90," ",P90," ",Q90," ",T90," ",U90)</f>
        <v>Die Physiotherapeutin jubelt auf dem Flohmarkt. Er hat eine wertvolle Rarität ersteigert.</v>
      </c>
      <c r="E90" s="3" t="str">
        <f t="shared" si="0"/>
        <v>Die Physiotherapeutin</v>
      </c>
      <c r="F90" s="3" t="str">
        <f t="shared" si="1"/>
        <v>Der Physiotherapeut</v>
      </c>
      <c r="G90" s="3" t="s">
        <v>556</v>
      </c>
      <c r="H90" s="3" t="s">
        <v>106</v>
      </c>
      <c r="K90" s="3" t="s">
        <v>992</v>
      </c>
      <c r="L90" s="3" t="str">
        <f>CONCATENATE(H90,I90,J90," ",K90,".")</f>
        <v>auf dem Flohmarkt.</v>
      </c>
      <c r="M90" s="3" t="str">
        <f t="shared" si="21"/>
        <v>auf dem Flohmarkt</v>
      </c>
      <c r="N90" s="3" t="str">
        <f t="shared" si="2"/>
        <v>Er</v>
      </c>
      <c r="O90" s="3" t="s">
        <v>65</v>
      </c>
      <c r="P90" s="3" t="s">
        <v>143</v>
      </c>
      <c r="Q90" s="3" t="s">
        <v>402</v>
      </c>
      <c r="R90" s="3" t="s">
        <v>557</v>
      </c>
      <c r="T90" s="3" t="str">
        <f t="shared" si="3"/>
        <v>Rarität</v>
      </c>
      <c r="U90" s="3" t="str">
        <f t="shared" si="22"/>
        <v>ersteigert.</v>
      </c>
      <c r="V90" s="3" t="s">
        <v>558</v>
      </c>
      <c r="W90" s="3">
        <v>172</v>
      </c>
      <c r="X90" s="3" t="s">
        <v>559</v>
      </c>
      <c r="Y90" s="3" t="s">
        <v>59</v>
      </c>
      <c r="Z90" s="3">
        <v>3.875</v>
      </c>
      <c r="AA90" s="3" t="s">
        <v>59</v>
      </c>
      <c r="AB90" s="3" t="s">
        <v>59</v>
      </c>
      <c r="AC90" s="3" t="s">
        <v>70</v>
      </c>
      <c r="AD90" s="13" t="s">
        <v>418</v>
      </c>
      <c r="AE90" s="3" t="s">
        <v>59</v>
      </c>
      <c r="AF90" s="3" t="s">
        <v>59</v>
      </c>
      <c r="AG90" s="2" t="s">
        <v>419</v>
      </c>
      <c r="AH90" s="2" t="s">
        <v>53</v>
      </c>
      <c r="AI90" s="3">
        <v>29</v>
      </c>
      <c r="AJ90" s="3" t="s">
        <v>560</v>
      </c>
      <c r="AK90" s="3" t="s">
        <v>59</v>
      </c>
      <c r="AL90" s="3" t="s">
        <v>59</v>
      </c>
      <c r="AM90" s="3" t="s">
        <v>59</v>
      </c>
      <c r="AN90" s="3" t="s">
        <v>59</v>
      </c>
      <c r="AO90" s="3" t="s">
        <v>59</v>
      </c>
      <c r="AP90" s="1" t="s">
        <v>60</v>
      </c>
      <c r="AQ90" s="3" t="s">
        <v>59</v>
      </c>
      <c r="AR90" s="3" t="s">
        <v>59</v>
      </c>
      <c r="AS90" s="2" t="s">
        <v>421</v>
      </c>
      <c r="AT90" s="2" t="s">
        <v>422</v>
      </c>
      <c r="AU90" s="6" t="s">
        <v>895</v>
      </c>
      <c r="AV90" s="6" t="s">
        <v>896</v>
      </c>
      <c r="AW90" s="6">
        <v>0</v>
      </c>
      <c r="AX90" s="18" t="str">
        <f t="shared" si="4"/>
        <v>m</v>
      </c>
      <c r="AY90" s="3" t="str">
        <f>CONCATENATE("Wer"," ",G90," ",M90,"?")</f>
        <v>Wer jubelt auf dem Flohmarkt?</v>
      </c>
      <c r="AZ90" s="3" t="str">
        <f>CONCATENATE($AZ$1," ","tat", " ",E90,"?")</f>
        <v>Was tat Die Physiotherapeutin?</v>
      </c>
      <c r="BA90" s="3" t="str">
        <f t="shared" si="5"/>
        <v>Wo jubelt die Physiotherapeutin?</v>
      </c>
      <c r="BB90" s="3" t="str">
        <f t="shared" si="6"/>
        <v>Was hat die Physiotherapeutin ersteigert?</v>
      </c>
      <c r="BC90" s="3" t="s">
        <v>880</v>
      </c>
      <c r="BD90" s="3" t="str">
        <f>AY90</f>
        <v>Wer jubelt auf dem Flohmarkt?</v>
      </c>
      <c r="BE90" s="3">
        <v>3</v>
      </c>
      <c r="BF90" s="3">
        <f t="shared" si="7"/>
        <v>0</v>
      </c>
      <c r="BG90" s="3" t="str">
        <f t="shared" si="8"/>
        <v>NA</v>
      </c>
      <c r="BH90" s="3" t="str">
        <f>IF(BG90="NA","NA",E90)</f>
        <v>NA</v>
      </c>
      <c r="BI90" s="3" t="str">
        <f t="shared" si="24"/>
        <v>NA</v>
      </c>
      <c r="BJ90" s="3" t="s">
        <v>59</v>
      </c>
      <c r="BK90" s="2">
        <v>1</v>
      </c>
      <c r="BL90" s="3" t="str">
        <f t="shared" si="10"/>
        <v>NA</v>
      </c>
      <c r="BM90" s="3" t="str">
        <f t="shared" si="11"/>
        <v>NA</v>
      </c>
      <c r="BN90" s="3" t="str">
        <f>IF(AH90="NA",IF(H90="","",CONCATENATE(H$1," ",G90," ",E90,"?")),IF(H90="","",CONCATENATE(H$1," ",G90," ",AH90," ",X90,"?")))</f>
        <v>Wo jubelt die Physiotherapeutin?</v>
      </c>
      <c r="BO90" s="3" t="str">
        <f>IF(AH90="NA",IF(I90="","",CONCATENATE(I$1," ",G90," ",E90,"?")),IF(I90="","",CONCATENATE(I$1," ",G90," ",AH90," ",X90,"?")))</f>
        <v/>
      </c>
      <c r="BP90" s="3" t="str">
        <f>IF(AH90="NA",IF(J90="","",CONCATENATE(J$1," ",G90," ",E90,"?")),IF(J90="","",CONCATENATE(J$1," ",G90," ",AH90," ",X90,"?")))</f>
        <v/>
      </c>
      <c r="BQ90" s="3" t="str">
        <f t="shared" si="12"/>
        <v>Wo jubelt die Physiotherapeutin?</v>
      </c>
      <c r="BR90" s="3" t="str">
        <f>IF(AH90="NA",IF(R90="","",CONCATENATE(R$1," ",O90," ",E90," ",V90,"?")),IF(R90="","",CONCATENATE(R$1," ",O90," ",AH90," ",X90," ",V90,"?")))</f>
        <v>Was hat die Physiotherapeutin ersteigert?</v>
      </c>
      <c r="BS90" s="3" t="str">
        <f>IF(AH90="NA",IF(S90="","",CONCATENATE(S$1," ",O90," ",E90," ",V90,"?")),IF(S90="","",CONCATENATE(S$1," ",O90," ",AH90," ",X90," ",V90,"?")))</f>
        <v/>
      </c>
      <c r="BT90" s="3" t="str">
        <f t="shared" si="13"/>
        <v>Was hat die Physiotherapeutin ersteigert?</v>
      </c>
    </row>
    <row r="91" spans="1:72" s="14" customFormat="1" ht="14.25" customHeight="1" x14ac:dyDescent="0.35">
      <c r="A91" s="3" t="str">
        <f>CONCATENATE("L",B91,"_S",C91,"_I",W91,"_P",AX91)</f>
        <v>L_S90_I173_Pf</v>
      </c>
      <c r="C91" s="3">
        <v>90</v>
      </c>
      <c r="D91" s="3" t="str">
        <f>CONCATENATE(E91," ",G91," ",L91," ",N91," ",O91," ",P91," ",Q91," ",T91," ",U91)</f>
        <v>Die Künstlerin spaziert in die Kneipe. Sie hat eine saftige Gehaltserhöhung erhalten.</v>
      </c>
      <c r="E91" s="3" t="str">
        <f t="shared" si="0"/>
        <v>Die Künstlerin</v>
      </c>
      <c r="F91" s="3" t="str">
        <f t="shared" si="1"/>
        <v>Der Künstler</v>
      </c>
      <c r="G91" s="3" t="s">
        <v>51</v>
      </c>
      <c r="I91" s="3" t="s">
        <v>903</v>
      </c>
      <c r="K91" s="3" t="s">
        <v>944</v>
      </c>
      <c r="L91" s="3" t="str">
        <f>CONCATENATE(H91,I91,J91," ",K91,".")</f>
        <v>in die Kneipe.</v>
      </c>
      <c r="M91" s="3" t="str">
        <f t="shared" si="21"/>
        <v>in die Kneipe</v>
      </c>
      <c r="N91" s="3" t="str">
        <f t="shared" si="2"/>
        <v>Sie</v>
      </c>
      <c r="O91" s="3" t="s">
        <v>65</v>
      </c>
      <c r="P91" s="3" t="s">
        <v>143</v>
      </c>
      <c r="Q91" s="3" t="s">
        <v>561</v>
      </c>
      <c r="R91" s="3" t="s">
        <v>562</v>
      </c>
      <c r="T91" s="3" t="str">
        <f t="shared" si="3"/>
        <v>Gehaltserhöhung</v>
      </c>
      <c r="U91" s="3" t="str">
        <f t="shared" si="22"/>
        <v>erhalten.</v>
      </c>
      <c r="V91" s="3" t="s">
        <v>364</v>
      </c>
      <c r="W91" s="3">
        <v>173</v>
      </c>
      <c r="X91" s="3" t="s">
        <v>563</v>
      </c>
      <c r="Y91" s="3" t="s">
        <v>59</v>
      </c>
      <c r="Z91" s="3">
        <v>3.9249999999999998</v>
      </c>
      <c r="AA91" s="3" t="s">
        <v>59</v>
      </c>
      <c r="AB91" s="3" t="s">
        <v>59</v>
      </c>
      <c r="AC91" s="3" t="s">
        <v>70</v>
      </c>
      <c r="AD91" s="13" t="s">
        <v>418</v>
      </c>
      <c r="AE91" s="3" t="s">
        <v>59</v>
      </c>
      <c r="AF91" s="3" t="s">
        <v>59</v>
      </c>
      <c r="AG91" s="2" t="s">
        <v>419</v>
      </c>
      <c r="AH91" s="2" t="s">
        <v>53</v>
      </c>
      <c r="AI91" s="3">
        <v>30</v>
      </c>
      <c r="AJ91" s="3" t="s">
        <v>564</v>
      </c>
      <c r="AK91" s="3" t="s">
        <v>59</v>
      </c>
      <c r="AL91" s="3" t="s">
        <v>59</v>
      </c>
      <c r="AM91" s="3" t="s">
        <v>59</v>
      </c>
      <c r="AN91" s="3" t="s">
        <v>59</v>
      </c>
      <c r="AO91" s="3" t="s">
        <v>59</v>
      </c>
      <c r="AP91" s="1" t="s">
        <v>60</v>
      </c>
      <c r="AQ91" s="3" t="s">
        <v>59</v>
      </c>
      <c r="AR91" s="3" t="s">
        <v>59</v>
      </c>
      <c r="AS91" s="2" t="s">
        <v>421</v>
      </c>
      <c r="AT91" s="2" t="s">
        <v>422</v>
      </c>
      <c r="AU91" s="6" t="s">
        <v>895</v>
      </c>
      <c r="AV91" s="6" t="s">
        <v>896</v>
      </c>
      <c r="AW91" s="6">
        <v>1</v>
      </c>
      <c r="AX91" s="18" t="str">
        <f t="shared" si="4"/>
        <v>f</v>
      </c>
      <c r="AY91" s="3" t="str">
        <f>CONCATENATE("Wer"," ",G91," ",M91,"?")</f>
        <v>Wer spaziert in die Kneipe?</v>
      </c>
      <c r="AZ91" s="3" t="str">
        <f>CONCATENATE($AZ$1," ","tat", " ",E91,"?")</f>
        <v>Was tat Die Künstlerin?</v>
      </c>
      <c r="BA91" s="3" t="str">
        <f t="shared" si="5"/>
        <v>Wohin spaziert die Künstlerin?</v>
      </c>
      <c r="BB91" s="3" t="str">
        <f t="shared" si="6"/>
        <v>Was hat die Künstlerin erhalten?</v>
      </c>
      <c r="BC91" s="3" t="s">
        <v>15</v>
      </c>
      <c r="BD91" s="3" t="str">
        <f>AZ91</f>
        <v>Was tat Die Künstlerin?</v>
      </c>
      <c r="BE91" s="3">
        <v>2</v>
      </c>
      <c r="BF91" s="3">
        <f t="shared" si="7"/>
        <v>0</v>
      </c>
      <c r="BG91" s="3" t="str">
        <f t="shared" si="8"/>
        <v>NA</v>
      </c>
      <c r="BH91" s="3" t="str">
        <f>IF(BG91="NA","NA",G91)</f>
        <v>NA</v>
      </c>
      <c r="BI91" s="3" t="str">
        <f t="shared" si="24"/>
        <v>NA</v>
      </c>
      <c r="BJ91" s="3" t="s">
        <v>59</v>
      </c>
      <c r="BK91" s="2">
        <v>1</v>
      </c>
      <c r="BL91" s="3" t="str">
        <f t="shared" si="10"/>
        <v>NA</v>
      </c>
      <c r="BM91" s="3" t="str">
        <f t="shared" si="11"/>
        <v>NA</v>
      </c>
      <c r="BN91" s="3" t="str">
        <f>IF(AH91="NA",IF(H91="","",CONCATENATE(H$1," ",G91," ",E91,"?")),IF(H91="","",CONCATENATE(H$1," ",G91," ",AH91," ",X91,"?")))</f>
        <v/>
      </c>
      <c r="BO91" s="3" t="str">
        <f>IF(AH91="NA",IF(I91="","",CONCATENATE(I$1," ",G91," ",E91,"?")),IF(I91="","",CONCATENATE(I$1," ",G91," ",AH91," ",X91,"?")))</f>
        <v>Wohin spaziert die Künstlerin?</v>
      </c>
      <c r="BP91" s="3" t="str">
        <f>IF(AH91="NA",IF(J91="","",CONCATENATE(J$1," ",G91," ",E91,"?")),IF(J91="","",CONCATENATE(J$1," ",G91," ",AH91," ",X91,"?")))</f>
        <v/>
      </c>
      <c r="BQ91" s="3" t="str">
        <f t="shared" si="12"/>
        <v>Wohin spaziert die Künstlerin?</v>
      </c>
      <c r="BR91" s="3" t="str">
        <f>IF(AH91="NA",IF(R91="","",CONCATENATE(R$1," ",O91," ",E91," ",V91,"?")),IF(R91="","",CONCATENATE(R$1," ",O91," ",AH91," ",X91," ",V91,"?")))</f>
        <v>Was hat die Künstlerin erhalten?</v>
      </c>
      <c r="BS91" s="3" t="str">
        <f>IF(AH91="NA",IF(S91="","",CONCATENATE(S$1," ",O91," ",E91," ",V91,"?")),IF(S91="","",CONCATENATE(S$1," ",O91," ",AH91," ",X91," ",V91,"?")))</f>
        <v/>
      </c>
      <c r="BT91" s="3" t="str">
        <f t="shared" si="13"/>
        <v>Was hat die Künstlerin erhalten?</v>
      </c>
    </row>
    <row r="92" spans="1:72" s="14" customFormat="1" ht="14.25" customHeight="1" x14ac:dyDescent="0.35">
      <c r="A92" s="3" t="str">
        <f>CONCATENATE("L",B92,"_S",C92,"_I",W92,"_P",AX92)</f>
        <v>L_S91_I174_Pf</v>
      </c>
      <c r="C92" s="3">
        <v>91</v>
      </c>
      <c r="D92" s="3" t="str">
        <f>CONCATENATE(E92," ",G92," ",L92," ",N92," ",O92," ",P92," ",Q92," ",T92," ",U92)</f>
        <v>Der Psychiater bangt in der Universität. Sie hat die wichtige Präsentation vermasselt.</v>
      </c>
      <c r="E92" s="3" t="str">
        <f t="shared" si="0"/>
        <v>Der Psychiater</v>
      </c>
      <c r="F92" s="3" t="str">
        <f t="shared" si="1"/>
        <v>Die Psychiaterin</v>
      </c>
      <c r="G92" s="3" t="s">
        <v>565</v>
      </c>
      <c r="H92" s="3" t="s">
        <v>64</v>
      </c>
      <c r="K92" s="3" t="s">
        <v>993</v>
      </c>
      <c r="L92" s="3" t="str">
        <f>CONCATENATE(H92,I92,J92," ",K92,".")</f>
        <v>in der Universität.</v>
      </c>
      <c r="M92" s="3" t="str">
        <f t="shared" si="21"/>
        <v>in der Universität</v>
      </c>
      <c r="N92" s="3" t="str">
        <f t="shared" si="2"/>
        <v>Sie</v>
      </c>
      <c r="O92" s="3" t="s">
        <v>65</v>
      </c>
      <c r="P92" s="3" t="s">
        <v>53</v>
      </c>
      <c r="Q92" s="3" t="s">
        <v>278</v>
      </c>
      <c r="R92" s="3" t="s">
        <v>566</v>
      </c>
      <c r="T92" s="3" t="str">
        <f t="shared" si="3"/>
        <v>Präsentation</v>
      </c>
      <c r="U92" s="3" t="str">
        <f t="shared" si="22"/>
        <v>vermasselt.</v>
      </c>
      <c r="V92" s="3" t="s">
        <v>567</v>
      </c>
      <c r="W92" s="3">
        <v>174</v>
      </c>
      <c r="X92" s="2" t="s">
        <v>568</v>
      </c>
      <c r="Y92" s="3" t="s">
        <v>59</v>
      </c>
      <c r="Z92" s="2">
        <v>4.05</v>
      </c>
      <c r="AA92" s="3" t="s">
        <v>59</v>
      </c>
      <c r="AB92" s="3" t="s">
        <v>59</v>
      </c>
      <c r="AC92" s="3" t="s">
        <v>57</v>
      </c>
      <c r="AD92" s="13" t="s">
        <v>418</v>
      </c>
      <c r="AE92" s="3" t="s">
        <v>59</v>
      </c>
      <c r="AF92" s="3" t="s">
        <v>59</v>
      </c>
      <c r="AG92" s="2" t="s">
        <v>421</v>
      </c>
      <c r="AH92" s="2" t="s">
        <v>422</v>
      </c>
      <c r="AI92" s="3">
        <v>31</v>
      </c>
      <c r="AJ92" s="3" t="s">
        <v>569</v>
      </c>
      <c r="AK92" s="3" t="s">
        <v>59</v>
      </c>
      <c r="AL92" s="3" t="s">
        <v>59</v>
      </c>
      <c r="AM92" s="3" t="s">
        <v>59</v>
      </c>
      <c r="AN92" s="3" t="s">
        <v>59</v>
      </c>
      <c r="AO92" s="3" t="s">
        <v>59</v>
      </c>
      <c r="AP92" s="1" t="s">
        <v>60</v>
      </c>
      <c r="AQ92" s="3" t="s">
        <v>59</v>
      </c>
      <c r="AR92" s="3" t="s">
        <v>59</v>
      </c>
      <c r="AS92" s="2" t="s">
        <v>419</v>
      </c>
      <c r="AT92" s="2" t="s">
        <v>53</v>
      </c>
      <c r="AU92" s="6" t="s">
        <v>895</v>
      </c>
      <c r="AV92" s="6" t="s">
        <v>896</v>
      </c>
      <c r="AW92" s="6">
        <v>1</v>
      </c>
      <c r="AX92" s="18" t="str">
        <f t="shared" si="4"/>
        <v>f</v>
      </c>
      <c r="AY92" s="3" t="str">
        <f>CONCATENATE("Wer"," ",G92," ",M92,"?")</f>
        <v>Wer bangt in der Universität?</v>
      </c>
      <c r="AZ92" s="3" t="str">
        <f>CONCATENATE($AZ$1," ","tat", " ",E92,"?")</f>
        <v>Was tat Der Psychiater?</v>
      </c>
      <c r="BA92" s="3" t="str">
        <f t="shared" si="5"/>
        <v>Wo bangt der Psychiater?</v>
      </c>
      <c r="BB92" s="3" t="str">
        <f t="shared" si="6"/>
        <v>Was hat der Psychiater vermasselt?</v>
      </c>
      <c r="BC92" s="3" t="s">
        <v>881</v>
      </c>
      <c r="BD92" s="3" t="str">
        <f>BA92</f>
        <v>Wo bangt der Psychiater?</v>
      </c>
      <c r="BE92" s="3">
        <v>4</v>
      </c>
      <c r="BF92" s="3">
        <f t="shared" si="7"/>
        <v>0</v>
      </c>
      <c r="BG92" s="3" t="str">
        <f t="shared" si="8"/>
        <v>NA</v>
      </c>
      <c r="BH92" s="3" t="str">
        <f>IF(BG92="NA","NA",M92)</f>
        <v>NA</v>
      </c>
      <c r="BI92" s="3" t="str">
        <f t="shared" si="24"/>
        <v>NA</v>
      </c>
      <c r="BJ92" s="3" t="s">
        <v>59</v>
      </c>
      <c r="BK92" s="2">
        <v>1</v>
      </c>
      <c r="BL92" s="3" t="str">
        <f t="shared" si="10"/>
        <v>NA</v>
      </c>
      <c r="BM92" s="3" t="str">
        <f t="shared" si="11"/>
        <v>NA</v>
      </c>
      <c r="BN92" s="3" t="str">
        <f>IF(AH92="NA",IF(H92="","",CONCATENATE(H$1," ",G92," ",E92,"?")),IF(H92="","",CONCATENATE(H$1," ",G92," ",AH92," ",X92,"?")))</f>
        <v>Wo bangt der Psychiater?</v>
      </c>
      <c r="BO92" s="3" t="str">
        <f>IF(AH92="NA",IF(I92="","",CONCATENATE(I$1," ",G92," ",E92,"?")),IF(I92="","",CONCATENATE(I$1," ",G92," ",AH92," ",X92,"?")))</f>
        <v/>
      </c>
      <c r="BP92" s="3" t="str">
        <f>IF(AH92="NA",IF(J92="","",CONCATENATE(J$1," ",G92," ",E92,"?")),IF(J92="","",CONCATENATE(J$1," ",G92," ",AH92," ",X92,"?")))</f>
        <v/>
      </c>
      <c r="BQ92" s="3" t="str">
        <f t="shared" si="12"/>
        <v>Wo bangt der Psychiater?</v>
      </c>
      <c r="BR92" s="3" t="str">
        <f>IF(AH92="NA",IF(R92="","",CONCATENATE(R$1," ",O92," ",E92," ",V92,"?")),IF(R92="","",CONCATENATE(R$1," ",O92," ",AH92," ",X92," ",V92,"?")))</f>
        <v>Was hat der Psychiater vermasselt?</v>
      </c>
      <c r="BS92" s="3" t="str">
        <f>IF(AH92="NA",IF(S92="","",CONCATENATE(S$1," ",O92," ",E92," ",V92,"?")),IF(S92="","",CONCATENATE(S$1," ",O92," ",AH92," ",X92," ",V92,"?")))</f>
        <v/>
      </c>
      <c r="BT92" s="3" t="str">
        <f t="shared" si="13"/>
        <v>Was hat der Psychiater vermasselt?</v>
      </c>
    </row>
    <row r="93" spans="1:72" s="14" customFormat="1" ht="14.25" customHeight="1" x14ac:dyDescent="0.35">
      <c r="A93" s="3" t="str">
        <f>CONCATENATE("L",B93,"_S",C93,"_I",W93,"_P",AX93)</f>
        <v>L_S92_I175_Pm</v>
      </c>
      <c r="C93" s="3">
        <v>92</v>
      </c>
      <c r="D93" s="3" t="str">
        <f>CONCATENATE(E93," ",G93," ",L93," ",N93," ",O93," ",P93," ",Q93," ",T93," ",U93)</f>
        <v>Der Schriftsteller läuft zur Bäckerei. Er hat den notwendigen Kuchen vergessen.</v>
      </c>
      <c r="E93" s="3" t="str">
        <f t="shared" si="0"/>
        <v>Der Schriftsteller</v>
      </c>
      <c r="F93" s="3" t="str">
        <f t="shared" si="1"/>
        <v>Die Schriftstellerin</v>
      </c>
      <c r="G93" s="3" t="s">
        <v>529</v>
      </c>
      <c r="I93" s="3" t="s">
        <v>907</v>
      </c>
      <c r="K93" s="3" t="s">
        <v>994</v>
      </c>
      <c r="L93" s="3" t="str">
        <f>CONCATENATE(H93,I93,J93," ",K93,".")</f>
        <v>zur Bäckerei.</v>
      </c>
      <c r="M93" s="3" t="str">
        <f t="shared" si="21"/>
        <v>zur Bäckerei</v>
      </c>
      <c r="N93" s="3" t="str">
        <f t="shared" si="2"/>
        <v>Er</v>
      </c>
      <c r="O93" s="3" t="s">
        <v>65</v>
      </c>
      <c r="P93" s="3" t="s">
        <v>115</v>
      </c>
      <c r="Q93" s="3" t="s">
        <v>570</v>
      </c>
      <c r="R93" s="3" t="s">
        <v>571</v>
      </c>
      <c r="T93" s="3" t="str">
        <f t="shared" si="3"/>
        <v>Kuchen</v>
      </c>
      <c r="U93" s="3" t="str">
        <f t="shared" si="22"/>
        <v>vergessen.</v>
      </c>
      <c r="V93" s="3" t="s">
        <v>96</v>
      </c>
      <c r="W93" s="3">
        <v>175</v>
      </c>
      <c r="X93" s="3" t="s">
        <v>572</v>
      </c>
      <c r="Y93" s="3" t="s">
        <v>59</v>
      </c>
      <c r="Z93" s="3">
        <v>4.1500000000000004</v>
      </c>
      <c r="AA93" s="3" t="s">
        <v>59</v>
      </c>
      <c r="AB93" s="3" t="s">
        <v>59</v>
      </c>
      <c r="AC93" s="3" t="s">
        <v>57</v>
      </c>
      <c r="AD93" s="13" t="s">
        <v>418</v>
      </c>
      <c r="AE93" s="3" t="s">
        <v>59</v>
      </c>
      <c r="AF93" s="3" t="s">
        <v>59</v>
      </c>
      <c r="AG93" s="2" t="s">
        <v>421</v>
      </c>
      <c r="AH93" s="2" t="s">
        <v>422</v>
      </c>
      <c r="AI93" s="3">
        <v>32</v>
      </c>
      <c r="AJ93" s="3" t="s">
        <v>573</v>
      </c>
      <c r="AK93" s="3" t="s">
        <v>59</v>
      </c>
      <c r="AL93" s="3" t="s">
        <v>59</v>
      </c>
      <c r="AM93" s="3" t="s">
        <v>59</v>
      </c>
      <c r="AN93" s="3" t="s">
        <v>59</v>
      </c>
      <c r="AO93" s="3" t="s">
        <v>59</v>
      </c>
      <c r="AP93" s="1" t="s">
        <v>60</v>
      </c>
      <c r="AQ93" s="3" t="s">
        <v>59</v>
      </c>
      <c r="AR93" s="3" t="s">
        <v>59</v>
      </c>
      <c r="AS93" s="2" t="s">
        <v>419</v>
      </c>
      <c r="AT93" s="2" t="s">
        <v>53</v>
      </c>
      <c r="AU93" s="6" t="s">
        <v>895</v>
      </c>
      <c r="AV93" s="6" t="s">
        <v>896</v>
      </c>
      <c r="AW93" s="6">
        <v>0</v>
      </c>
      <c r="AX93" s="18" t="str">
        <f t="shared" si="4"/>
        <v>m</v>
      </c>
      <c r="AY93" s="3" t="str">
        <f>CONCATENATE("Wer"," ",G93," ",M93,"?")</f>
        <v>Wer läuft zur Bäckerei?</v>
      </c>
      <c r="AZ93" s="3" t="str">
        <f>CONCATENATE($AZ$1," ","tat", " ",E93,"?")</f>
        <v>Was tat Der Schriftsteller?</v>
      </c>
      <c r="BA93" s="3" t="str">
        <f t="shared" si="5"/>
        <v>Wohin läuft der Schriftsteller?</v>
      </c>
      <c r="BB93" s="3" t="str">
        <f t="shared" si="6"/>
        <v>Was hat der Schriftsteller vergessen?</v>
      </c>
      <c r="BC93" s="2" t="s">
        <v>882</v>
      </c>
      <c r="BD93" s="3" t="str">
        <f>BB93</f>
        <v>Was hat der Schriftsteller vergessen?</v>
      </c>
      <c r="BE93" s="3">
        <v>3</v>
      </c>
      <c r="BF93" s="3">
        <f t="shared" si="7"/>
        <v>0</v>
      </c>
      <c r="BG93" s="3" t="str">
        <f t="shared" si="8"/>
        <v>NA</v>
      </c>
      <c r="BH93" s="3" t="str">
        <f>IF(BG93="NA","NA",CONCATENATE(P93," ",Q93," ",T93))</f>
        <v>NA</v>
      </c>
      <c r="BI93" s="3" t="str">
        <f t="shared" si="24"/>
        <v>NA</v>
      </c>
      <c r="BJ93" s="3" t="s">
        <v>59</v>
      </c>
      <c r="BK93" s="2">
        <v>0</v>
      </c>
      <c r="BL93" s="3" t="str">
        <f t="shared" si="10"/>
        <v>NA</v>
      </c>
      <c r="BM93" s="3" t="str">
        <f t="shared" si="11"/>
        <v>NA</v>
      </c>
      <c r="BN93" s="3" t="str">
        <f>IF(AH93="NA",IF(H93="","",CONCATENATE(H$1," ",G93," ",E93,"?")),IF(H93="","",CONCATENATE(H$1," ",G93," ",AH93," ",X93,"?")))</f>
        <v/>
      </c>
      <c r="BO93" s="3" t="str">
        <f>IF(AH93="NA",IF(I93="","",CONCATENATE(I$1," ",G93," ",E93,"?")),IF(I93="","",CONCATENATE(I$1," ",G93," ",AH93," ",X93,"?")))</f>
        <v>Wohin läuft der Schriftsteller?</v>
      </c>
      <c r="BP93" s="3" t="str">
        <f>IF(AH93="NA",IF(J93="","",CONCATENATE(J$1," ",G93," ",E93,"?")),IF(J93="","",CONCATENATE(J$1," ",G93," ",AH93," ",X93,"?")))</f>
        <v/>
      </c>
      <c r="BQ93" s="3" t="str">
        <f t="shared" si="12"/>
        <v>Wohin läuft der Schriftsteller?</v>
      </c>
      <c r="BR93" s="3" t="str">
        <f>IF(AH93="NA",IF(R93="","",CONCATENATE(R$1," ",O93," ",E93," ",V93,"?")),IF(R93="","",CONCATENATE(R$1," ",O93," ",AH93," ",X93," ",V93,"?")))</f>
        <v>Was hat der Schriftsteller vergessen?</v>
      </c>
      <c r="BS93" s="3" t="str">
        <f>IF(AH93="NA",IF(S93="","",CONCATENATE(S$1," ",O93," ",E93," ",V93,"?")),IF(S93="","",CONCATENATE(S$1," ",O93," ",AH93," ",X93," ",V93,"?")))</f>
        <v/>
      </c>
      <c r="BT93" s="3" t="str">
        <f t="shared" si="13"/>
        <v>Was hat der Schriftsteller vergessen?</v>
      </c>
    </row>
    <row r="94" spans="1:72" s="14" customFormat="1" ht="14.25" customHeight="1" x14ac:dyDescent="0.35">
      <c r="A94" s="3" t="str">
        <f>CONCATENATE("L",B94,"_S",C94,"_I",W94,"_P",AX94)</f>
        <v>L_S93_I176_Pf</v>
      </c>
      <c r="C94" s="3">
        <v>93</v>
      </c>
      <c r="D94" s="3" t="str">
        <f>CONCATENATE(E94," ",G94," ",L94," ",N94," ",O94," ",P94," ",Q94," ",T94," ",U94)</f>
        <v>Der Gastwirt stürzt von der Bühne. Sie hat eine lockere Stufe übersehen.</v>
      </c>
      <c r="E94" s="3" t="str">
        <f t="shared" si="0"/>
        <v>Der Gastwirt</v>
      </c>
      <c r="F94" s="3" t="str">
        <f t="shared" si="1"/>
        <v>Die Gastwirtin</v>
      </c>
      <c r="G94" s="3" t="s">
        <v>501</v>
      </c>
      <c r="J94" s="3" t="s">
        <v>179</v>
      </c>
      <c r="K94" s="3" t="s">
        <v>995</v>
      </c>
      <c r="L94" s="3" t="str">
        <f>CONCATENATE(H94,I94,J94," ",K94,".")</f>
        <v>von der Bühne.</v>
      </c>
      <c r="M94" s="3" t="str">
        <f t="shared" si="21"/>
        <v>von der Bühne</v>
      </c>
      <c r="N94" s="3" t="str">
        <f t="shared" si="2"/>
        <v>Sie</v>
      </c>
      <c r="O94" s="3" t="s">
        <v>65</v>
      </c>
      <c r="P94" s="3" t="s">
        <v>143</v>
      </c>
      <c r="Q94" s="3" t="s">
        <v>574</v>
      </c>
      <c r="R94" s="3" t="s">
        <v>464</v>
      </c>
      <c r="T94" s="3" t="str">
        <f t="shared" si="3"/>
        <v>Stufe</v>
      </c>
      <c r="U94" s="3" t="str">
        <f t="shared" si="22"/>
        <v>übersehen.</v>
      </c>
      <c r="V94" s="3" t="s">
        <v>200</v>
      </c>
      <c r="W94" s="3">
        <v>176</v>
      </c>
      <c r="X94" s="3" t="s">
        <v>575</v>
      </c>
      <c r="Y94" s="3" t="s">
        <v>59</v>
      </c>
      <c r="Z94" s="3">
        <v>4.25</v>
      </c>
      <c r="AA94" s="3" t="s">
        <v>59</v>
      </c>
      <c r="AB94" s="3" t="s">
        <v>59</v>
      </c>
      <c r="AC94" s="3" t="s">
        <v>57</v>
      </c>
      <c r="AD94" s="13" t="s">
        <v>418</v>
      </c>
      <c r="AE94" s="3" t="s">
        <v>59</v>
      </c>
      <c r="AF94" s="3" t="s">
        <v>59</v>
      </c>
      <c r="AG94" s="2" t="s">
        <v>421</v>
      </c>
      <c r="AH94" s="2" t="s">
        <v>422</v>
      </c>
      <c r="AI94" s="3">
        <v>33</v>
      </c>
      <c r="AJ94" s="3" t="s">
        <v>576</v>
      </c>
      <c r="AK94" s="3" t="s">
        <v>59</v>
      </c>
      <c r="AL94" s="3" t="s">
        <v>59</v>
      </c>
      <c r="AM94" s="3" t="s">
        <v>59</v>
      </c>
      <c r="AN94" s="3" t="s">
        <v>59</v>
      </c>
      <c r="AO94" s="3" t="s">
        <v>59</v>
      </c>
      <c r="AP94" s="1" t="s">
        <v>60</v>
      </c>
      <c r="AQ94" s="3" t="s">
        <v>59</v>
      </c>
      <c r="AR94" s="3" t="s">
        <v>59</v>
      </c>
      <c r="AS94" s="2" t="s">
        <v>419</v>
      </c>
      <c r="AT94" s="2" t="s">
        <v>53</v>
      </c>
      <c r="AU94" s="6" t="s">
        <v>895</v>
      </c>
      <c r="AV94" s="6" t="s">
        <v>896</v>
      </c>
      <c r="AW94" s="6">
        <v>1</v>
      </c>
      <c r="AX94" s="18" t="str">
        <f t="shared" si="4"/>
        <v>f</v>
      </c>
      <c r="AY94" s="3" t="str">
        <f>CONCATENATE("Wer"," ",G94," ",M94,"?")</f>
        <v>Wer stürzt von der Bühne?</v>
      </c>
      <c r="AZ94" s="3" t="str">
        <f>CONCATENATE($AZ$1," ","tat", " ",E94,"?")</f>
        <v>Was tat Der Gastwirt?</v>
      </c>
      <c r="BA94" s="3" t="str">
        <f t="shared" si="5"/>
        <v>Woher stürzt der Gastwirt?</v>
      </c>
      <c r="BB94" s="3" t="str">
        <f t="shared" si="6"/>
        <v>Was hat der Gastwirt übersehen?</v>
      </c>
      <c r="BC94" s="3" t="s">
        <v>880</v>
      </c>
      <c r="BD94" s="3" t="str">
        <f>AY94</f>
        <v>Wer stürzt von der Bühne?</v>
      </c>
      <c r="BE94" s="3">
        <v>2</v>
      </c>
      <c r="BF94" s="3">
        <f t="shared" si="7"/>
        <v>0</v>
      </c>
      <c r="BG94" s="3" t="str">
        <f t="shared" si="8"/>
        <v>NA</v>
      </c>
      <c r="BH94" s="3" t="str">
        <f>IF(BG94="NA","NA",E94)</f>
        <v>NA</v>
      </c>
      <c r="BI94" s="3" t="str">
        <f t="shared" si="24"/>
        <v>NA</v>
      </c>
      <c r="BJ94" s="3" t="s">
        <v>59</v>
      </c>
      <c r="BK94" s="2">
        <v>1</v>
      </c>
      <c r="BL94" s="3" t="str">
        <f t="shared" si="10"/>
        <v>NA</v>
      </c>
      <c r="BM94" s="3" t="str">
        <f t="shared" si="11"/>
        <v>NA</v>
      </c>
      <c r="BN94" s="3" t="str">
        <f>IF(AH94="NA",IF(H94="","",CONCATENATE(H$1," ",G94," ",E94,"?")),IF(H94="","",CONCATENATE(H$1," ",G94," ",AH94," ",X94,"?")))</f>
        <v/>
      </c>
      <c r="BO94" s="3" t="str">
        <f>IF(AH94="NA",IF(I94="","",CONCATENATE(I$1," ",G94," ",E94,"?")),IF(I94="","",CONCATENATE(I$1," ",G94," ",AH94," ",X94,"?")))</f>
        <v/>
      </c>
      <c r="BP94" s="3" t="str">
        <f>IF(AH94="NA",IF(J94="","",CONCATENATE(J$1," ",G94," ",E94,"?")),IF(J94="","",CONCATENATE(J$1," ",G94," ",AH94," ",X94,"?")))</f>
        <v>Woher stürzt der Gastwirt?</v>
      </c>
      <c r="BQ94" s="3" t="str">
        <f t="shared" si="12"/>
        <v>Woher stürzt der Gastwirt?</v>
      </c>
      <c r="BR94" s="3" t="str">
        <f>IF(AH94="NA",IF(R94="","",CONCATENATE(R$1," ",O94," ",E94," ",V94,"?")),IF(R94="","",CONCATENATE(R$1," ",O94," ",AH94," ",X94," ",V94,"?")))</f>
        <v>Was hat der Gastwirt übersehen?</v>
      </c>
      <c r="BS94" s="3" t="str">
        <f>IF(AH94="NA",IF(S94="","",CONCATENATE(S$1," ",O94," ",E94," ",V94,"?")),IF(S94="","",CONCATENATE(S$1," ",O94," ",AH94," ",X94," ",V94,"?")))</f>
        <v/>
      </c>
      <c r="BT94" s="3" t="str">
        <f t="shared" si="13"/>
        <v>Was hat der Gastwirt übersehen?</v>
      </c>
    </row>
    <row r="95" spans="1:72" s="14" customFormat="1" ht="14.25" customHeight="1" x14ac:dyDescent="0.35">
      <c r="A95" s="3" t="str">
        <f>CONCATENATE("L",B95,"_S",C95,"_I",W95,"_P",AX95)</f>
        <v>L_S94_I177_Pf</v>
      </c>
      <c r="C95" s="3">
        <v>94</v>
      </c>
      <c r="D95" s="3" t="str">
        <f>CONCATENATE(E95," ",G95," ",L95," ",N95," ",O95," ",P95," ",Q95," ",T95," ",U95)</f>
        <v>Der Astrologe stürzt im Hallenbad. Sie hat das Laufen-Verboten Schild ignoriert.</v>
      </c>
      <c r="E95" s="3" t="str">
        <f t="shared" si="0"/>
        <v>Der Astrologe</v>
      </c>
      <c r="F95" s="3" t="str">
        <f t="shared" si="1"/>
        <v>Die Astrologin</v>
      </c>
      <c r="G95" s="3" t="s">
        <v>501</v>
      </c>
      <c r="H95" s="3" t="s">
        <v>919</v>
      </c>
      <c r="K95" s="3" t="s">
        <v>996</v>
      </c>
      <c r="L95" s="3" t="str">
        <f>CONCATENATE(H95,I95,J95," ",K95,".")</f>
        <v>im Hallenbad.</v>
      </c>
      <c r="M95" s="3" t="str">
        <f t="shared" si="21"/>
        <v>im Hallenbad</v>
      </c>
      <c r="N95" s="3" t="str">
        <f t="shared" si="2"/>
        <v>Sie</v>
      </c>
      <c r="O95" s="3" t="s">
        <v>65</v>
      </c>
      <c r="P95" s="3" t="s">
        <v>122</v>
      </c>
      <c r="Q95" s="3" t="s">
        <v>577</v>
      </c>
      <c r="R95" s="3" t="s">
        <v>578</v>
      </c>
      <c r="T95" s="3" t="str">
        <f t="shared" si="3"/>
        <v>Schild</v>
      </c>
      <c r="U95" s="3" t="str">
        <f t="shared" si="22"/>
        <v>ignoriert.</v>
      </c>
      <c r="V95" s="3" t="s">
        <v>579</v>
      </c>
      <c r="W95" s="3">
        <v>177</v>
      </c>
      <c r="X95" s="3" t="s">
        <v>580</v>
      </c>
      <c r="Y95" s="3" t="s">
        <v>59</v>
      </c>
      <c r="Z95" s="3">
        <v>4.3499999999999996</v>
      </c>
      <c r="AA95" s="3" t="s">
        <v>59</v>
      </c>
      <c r="AB95" s="3" t="s">
        <v>59</v>
      </c>
      <c r="AC95" s="3" t="s">
        <v>57</v>
      </c>
      <c r="AD95" s="13" t="s">
        <v>418</v>
      </c>
      <c r="AE95" s="3" t="s">
        <v>59</v>
      </c>
      <c r="AF95" s="3" t="s">
        <v>59</v>
      </c>
      <c r="AG95" s="2" t="s">
        <v>421</v>
      </c>
      <c r="AH95" s="2" t="s">
        <v>422</v>
      </c>
      <c r="AI95" s="3">
        <v>34</v>
      </c>
      <c r="AJ95" s="3" t="s">
        <v>581</v>
      </c>
      <c r="AK95" s="3" t="s">
        <v>59</v>
      </c>
      <c r="AL95" s="3" t="s">
        <v>59</v>
      </c>
      <c r="AM95" s="3" t="s">
        <v>59</v>
      </c>
      <c r="AN95" s="3" t="s">
        <v>59</v>
      </c>
      <c r="AO95" s="3" t="s">
        <v>59</v>
      </c>
      <c r="AP95" s="1" t="s">
        <v>60</v>
      </c>
      <c r="AQ95" s="3" t="s">
        <v>59</v>
      </c>
      <c r="AR95" s="3" t="s">
        <v>59</v>
      </c>
      <c r="AS95" s="2" t="s">
        <v>419</v>
      </c>
      <c r="AT95" s="2" t="s">
        <v>53</v>
      </c>
      <c r="AU95" s="6" t="s">
        <v>895</v>
      </c>
      <c r="AV95" s="6" t="s">
        <v>896</v>
      </c>
      <c r="AW95" s="6">
        <v>1</v>
      </c>
      <c r="AX95" s="18" t="str">
        <f t="shared" si="4"/>
        <v>f</v>
      </c>
      <c r="AY95" s="3" t="str">
        <f>CONCATENATE("Wer"," ",G95," ",M95,"?")</f>
        <v>Wer stürzt im Hallenbad?</v>
      </c>
      <c r="AZ95" s="3" t="str">
        <f>CONCATENATE($AZ$1," ","tat", " ",E95,"?")</f>
        <v>Was tat Der Astrologe?</v>
      </c>
      <c r="BA95" s="3" t="str">
        <f t="shared" si="5"/>
        <v>Wo stürzt der Astrologe?</v>
      </c>
      <c r="BB95" s="3" t="str">
        <f t="shared" si="6"/>
        <v>Was hat der Astrologe ignoriert?</v>
      </c>
      <c r="BC95" s="3" t="s">
        <v>15</v>
      </c>
      <c r="BD95" s="3" t="str">
        <f>AZ95</f>
        <v>Was tat Der Astrologe?</v>
      </c>
      <c r="BE95" s="3">
        <v>1</v>
      </c>
      <c r="BF95" s="3">
        <f t="shared" si="7"/>
        <v>1</v>
      </c>
      <c r="BG95" s="3" t="str">
        <f t="shared" si="8"/>
        <v>Was tat Der Astrologe?</v>
      </c>
      <c r="BH95" s="3" t="str">
        <f>IF(BG95="NA","NA",G95)</f>
        <v>stürzt</v>
      </c>
      <c r="BI95" s="3" t="s">
        <v>582</v>
      </c>
      <c r="BJ95" s="3" t="s">
        <v>583</v>
      </c>
      <c r="BK95" s="2">
        <v>0</v>
      </c>
      <c r="BL95" s="3" t="str">
        <f t="shared" si="10"/>
        <v>fallen</v>
      </c>
      <c r="BM95" s="3" t="str">
        <f t="shared" si="11"/>
        <v>stürzen</v>
      </c>
      <c r="BN95" s="3" t="str">
        <f>IF(AH95="NA",IF(H95="","",CONCATENATE(H$1," ",G95," ",E95,"?")),IF(H95="","",CONCATENATE(H$1," ",G95," ",AH95," ",X95,"?")))</f>
        <v>Wo stürzt der Astrologe?</v>
      </c>
      <c r="BO95" s="3" t="str">
        <f>IF(AH95="NA",IF(I95="","",CONCATENATE(I$1," ",G95," ",E95,"?")),IF(I95="","",CONCATENATE(I$1," ",G95," ",AH95," ",X95,"?")))</f>
        <v/>
      </c>
      <c r="BP95" s="3" t="str">
        <f>IF(AH95="NA",IF(J95="","",CONCATENATE(J$1," ",G95," ",E95,"?")),IF(J95="","",CONCATENATE(J$1," ",G95," ",AH95," ",X95,"?")))</f>
        <v/>
      </c>
      <c r="BQ95" s="3" t="str">
        <f t="shared" si="12"/>
        <v>Wo stürzt der Astrologe?</v>
      </c>
      <c r="BR95" s="3" t="str">
        <f>IF(AH95="NA",IF(R95="","",CONCATENATE(R$1," ",O95," ",E95," ",V95,"?")),IF(R95="","",CONCATENATE(R$1," ",O95," ",AH95," ",X95," ",V95,"?")))</f>
        <v>Was hat der Astrologe ignoriert?</v>
      </c>
      <c r="BS95" s="3" t="str">
        <f>IF(AH95="NA",IF(S95="","",CONCATENATE(S$1," ",O95," ",E95," ",V95,"?")),IF(S95="","",CONCATENATE(S$1," ",O95," ",AH95," ",X95," ",V95,"?")))</f>
        <v/>
      </c>
      <c r="BT95" s="3" t="str">
        <f t="shared" si="13"/>
        <v>Was hat der Astrologe ignoriert?</v>
      </c>
    </row>
    <row r="96" spans="1:72" s="14" customFormat="1" ht="14.25" customHeight="1" x14ac:dyDescent="0.35">
      <c r="A96" s="3" t="str">
        <f>CONCATENATE("L",B96,"_S",C96,"_I",W96,"_P",AX96)</f>
        <v>L_S95_I178_Pm</v>
      </c>
      <c r="C96" s="3">
        <v>95</v>
      </c>
      <c r="D96" s="3" t="str">
        <f>CONCATENATE(E96," ",G96," ",L96," ",N96," ",O96," ",P96," ",Q96," ",T96," ",U96)</f>
        <v>Der Versicherungsvertreter kommt in den Altbau. Er hat eine wichtige Wohnungsbesichtigung vereinbart.</v>
      </c>
      <c r="E96" s="3" t="str">
        <f t="shared" si="0"/>
        <v>Der Versicherungsvertreter</v>
      </c>
      <c r="F96" s="3" t="str">
        <f t="shared" si="1"/>
        <v>Die Versicherungsvertreterin</v>
      </c>
      <c r="G96" s="3" t="s">
        <v>256</v>
      </c>
      <c r="I96" s="3" t="s">
        <v>947</v>
      </c>
      <c r="K96" s="3" t="s">
        <v>997</v>
      </c>
      <c r="L96" s="3" t="str">
        <f>CONCATENATE(H96,I96,J96," ",K96,".")</f>
        <v>in den Altbau.</v>
      </c>
      <c r="M96" s="3" t="str">
        <f t="shared" si="21"/>
        <v>in den Altbau</v>
      </c>
      <c r="N96" s="3" t="str">
        <f t="shared" si="2"/>
        <v>Er</v>
      </c>
      <c r="O96" s="3" t="s">
        <v>65</v>
      </c>
      <c r="P96" s="3" t="s">
        <v>143</v>
      </c>
      <c r="Q96" s="3" t="s">
        <v>278</v>
      </c>
      <c r="R96" s="3" t="s">
        <v>584</v>
      </c>
      <c r="T96" s="3" t="str">
        <f t="shared" si="3"/>
        <v>Wohnungsbesichtigung</v>
      </c>
      <c r="U96" s="3" t="str">
        <f t="shared" si="22"/>
        <v>vereinbart.</v>
      </c>
      <c r="V96" s="3" t="s">
        <v>585</v>
      </c>
      <c r="W96" s="3">
        <v>178</v>
      </c>
      <c r="X96" s="3" t="s">
        <v>586</v>
      </c>
      <c r="Y96" s="3" t="s">
        <v>59</v>
      </c>
      <c r="Z96" s="3">
        <v>4.45</v>
      </c>
      <c r="AA96" s="3" t="s">
        <v>59</v>
      </c>
      <c r="AB96" s="3" t="s">
        <v>59</v>
      </c>
      <c r="AC96" s="3" t="s">
        <v>57</v>
      </c>
      <c r="AD96" s="13" t="s">
        <v>418</v>
      </c>
      <c r="AE96" s="3" t="s">
        <v>59</v>
      </c>
      <c r="AF96" s="3" t="s">
        <v>59</v>
      </c>
      <c r="AG96" s="2" t="s">
        <v>421</v>
      </c>
      <c r="AH96" s="2" t="s">
        <v>422</v>
      </c>
      <c r="AI96" s="3">
        <v>35</v>
      </c>
      <c r="AJ96" s="3" t="s">
        <v>587</v>
      </c>
      <c r="AK96" s="3" t="s">
        <v>59</v>
      </c>
      <c r="AL96" s="3" t="s">
        <v>59</v>
      </c>
      <c r="AM96" s="3" t="s">
        <v>59</v>
      </c>
      <c r="AN96" s="3" t="s">
        <v>59</v>
      </c>
      <c r="AO96" s="3" t="s">
        <v>59</v>
      </c>
      <c r="AP96" s="1" t="s">
        <v>60</v>
      </c>
      <c r="AQ96" s="3" t="s">
        <v>59</v>
      </c>
      <c r="AR96" s="3" t="s">
        <v>59</v>
      </c>
      <c r="AS96" s="2" t="s">
        <v>419</v>
      </c>
      <c r="AT96" s="2" t="s">
        <v>53</v>
      </c>
      <c r="AU96" s="6" t="s">
        <v>895</v>
      </c>
      <c r="AV96" s="6" t="s">
        <v>896</v>
      </c>
      <c r="AW96" s="6">
        <v>0</v>
      </c>
      <c r="AX96" s="18" t="str">
        <f t="shared" si="4"/>
        <v>m</v>
      </c>
      <c r="AY96" s="3" t="str">
        <f>CONCATENATE("Wer"," ",G96," ",M96,"?")</f>
        <v>Wer kommt in den Altbau?</v>
      </c>
      <c r="AZ96" s="3" t="str">
        <f>CONCATENATE($AZ$1," ","tat", " ",E96,"?")</f>
        <v>Was tat Der Versicherungsvertreter?</v>
      </c>
      <c r="BA96" s="3" t="str">
        <f t="shared" si="5"/>
        <v>Wohin kommt der Versicherungsvertreter?</v>
      </c>
      <c r="BB96" s="3" t="str">
        <f t="shared" si="6"/>
        <v>Was hat der Versicherungsvertreter vereinbart?</v>
      </c>
      <c r="BC96" s="3" t="s">
        <v>881</v>
      </c>
      <c r="BD96" s="3" t="str">
        <f>BA96</f>
        <v>Wohin kommt der Versicherungsvertreter?</v>
      </c>
      <c r="BE96" s="3">
        <v>1</v>
      </c>
      <c r="BF96" s="3">
        <f t="shared" si="7"/>
        <v>1</v>
      </c>
      <c r="BG96" s="3" t="str">
        <f t="shared" si="8"/>
        <v>Wohin kommt der Versicherungsvertreter?</v>
      </c>
      <c r="BH96" s="3" t="str">
        <f>IF(BG96="NA","NA",M96)</f>
        <v>in den Altbau</v>
      </c>
      <c r="BI96" s="3" t="str">
        <f t="shared" ref="BI96:BI102" si="25">BH96</f>
        <v>in den Altbau</v>
      </c>
      <c r="BJ96" s="3" t="s">
        <v>588</v>
      </c>
      <c r="BK96" s="2">
        <v>0</v>
      </c>
      <c r="BL96" s="3" t="str">
        <f t="shared" si="10"/>
        <v>in den Neubau</v>
      </c>
      <c r="BM96" s="3" t="str">
        <f t="shared" si="11"/>
        <v>in den Altbau</v>
      </c>
      <c r="BN96" s="3" t="str">
        <f>IF(AH96="NA",IF(H96="","",CONCATENATE(H$1," ",G96," ",E96,"?")),IF(H96="","",CONCATENATE(H$1," ",G96," ",AH96," ",X96,"?")))</f>
        <v/>
      </c>
      <c r="BO96" s="3" t="str">
        <f>IF(AH96="NA",IF(I96="","",CONCATENATE(I$1," ",G96," ",E96,"?")),IF(I96="","",CONCATENATE(I$1," ",G96," ",AH96," ",X96,"?")))</f>
        <v>Wohin kommt der Versicherungsvertreter?</v>
      </c>
      <c r="BP96" s="3" t="str">
        <f>IF(AH96="NA",IF(J96="","",CONCATENATE(J$1," ",G96," ",E96,"?")),IF(J96="","",CONCATENATE(J$1," ",G96," ",AH96," ",X96,"?")))</f>
        <v/>
      </c>
      <c r="BQ96" s="3" t="str">
        <f t="shared" si="12"/>
        <v>Wohin kommt der Versicherungsvertreter?</v>
      </c>
      <c r="BR96" s="3" t="str">
        <f>IF(AH96="NA",IF(R96="","",CONCATENATE(R$1," ",O96," ",E96," ",V96,"?")),IF(R96="","",CONCATENATE(R$1," ",O96," ",AH96," ",X96," ",V96,"?")))</f>
        <v>Was hat der Versicherungsvertreter vereinbart?</v>
      </c>
      <c r="BS96" s="3" t="str">
        <f>IF(AH96="NA",IF(S96="","",CONCATENATE(S$1," ",O96," ",E96," ",V96,"?")),IF(S96="","",CONCATENATE(S$1," ",O96," ",AH96," ",X96," ",V96,"?")))</f>
        <v/>
      </c>
      <c r="BT96" s="3" t="str">
        <f t="shared" si="13"/>
        <v>Was hat der Versicherungsvertreter vereinbart?</v>
      </c>
    </row>
    <row r="97" spans="1:72" s="14" customFormat="1" ht="14.25" customHeight="1" x14ac:dyDescent="0.35">
      <c r="A97" s="3" t="str">
        <f>CONCATENATE("L",B97,"_S",C97,"_I",W97,"_P",AX97)</f>
        <v>L_S96_I179_Pf</v>
      </c>
      <c r="C97" s="3">
        <v>96</v>
      </c>
      <c r="D97" s="3" t="str">
        <f>CONCATENATE(E97," ",G97," ",L97," ",N97," ",O97," ",P97," ",Q97," ",T97," ",U97)</f>
        <v>Der Pharmazeut geht aus dem Theaterstück. Sie hat eine neue Passion entdeckt.</v>
      </c>
      <c r="E97" s="3" t="str">
        <f t="shared" si="0"/>
        <v>Der Pharmazeut</v>
      </c>
      <c r="F97" s="3" t="str">
        <f t="shared" si="1"/>
        <v>Die Pharmazeutin</v>
      </c>
      <c r="G97" s="3" t="s">
        <v>99</v>
      </c>
      <c r="J97" s="3" t="s">
        <v>901</v>
      </c>
      <c r="K97" s="3" t="s">
        <v>998</v>
      </c>
      <c r="L97" s="3" t="str">
        <f>CONCATENATE(H97,I97,J97," ",K97,".")</f>
        <v>aus dem Theaterstück.</v>
      </c>
      <c r="M97" s="3" t="str">
        <f t="shared" si="21"/>
        <v>aus dem Theaterstück</v>
      </c>
      <c r="N97" s="3" t="str">
        <f t="shared" si="2"/>
        <v>Sie</v>
      </c>
      <c r="O97" s="3" t="s">
        <v>65</v>
      </c>
      <c r="P97" s="3" t="s">
        <v>143</v>
      </c>
      <c r="Q97" s="3" t="s">
        <v>293</v>
      </c>
      <c r="R97" s="3" t="s">
        <v>589</v>
      </c>
      <c r="T97" s="3" t="str">
        <f t="shared" si="3"/>
        <v>Passion</v>
      </c>
      <c r="U97" s="3" t="str">
        <f t="shared" si="22"/>
        <v>entdeckt.</v>
      </c>
      <c r="V97" s="3" t="s">
        <v>590</v>
      </c>
      <c r="W97" s="3">
        <v>179</v>
      </c>
      <c r="X97" s="3" t="s">
        <v>591</v>
      </c>
      <c r="Y97" s="3" t="s">
        <v>59</v>
      </c>
      <c r="Z97" s="3">
        <v>4.55</v>
      </c>
      <c r="AA97" s="3" t="s">
        <v>59</v>
      </c>
      <c r="AB97" s="3" t="s">
        <v>59</v>
      </c>
      <c r="AC97" s="3" t="s">
        <v>57</v>
      </c>
      <c r="AD97" s="13" t="s">
        <v>418</v>
      </c>
      <c r="AE97" s="3" t="s">
        <v>59</v>
      </c>
      <c r="AF97" s="3" t="s">
        <v>59</v>
      </c>
      <c r="AG97" s="2" t="s">
        <v>421</v>
      </c>
      <c r="AH97" s="2" t="s">
        <v>422</v>
      </c>
      <c r="AI97" s="3">
        <v>36</v>
      </c>
      <c r="AJ97" s="3" t="s">
        <v>592</v>
      </c>
      <c r="AK97" s="3" t="s">
        <v>59</v>
      </c>
      <c r="AL97" s="3" t="s">
        <v>59</v>
      </c>
      <c r="AM97" s="3" t="s">
        <v>59</v>
      </c>
      <c r="AN97" s="3" t="s">
        <v>59</v>
      </c>
      <c r="AO97" s="3" t="s">
        <v>59</v>
      </c>
      <c r="AP97" s="1" t="s">
        <v>60</v>
      </c>
      <c r="AQ97" s="3" t="s">
        <v>59</v>
      </c>
      <c r="AR97" s="3" t="s">
        <v>59</v>
      </c>
      <c r="AS97" s="2" t="s">
        <v>419</v>
      </c>
      <c r="AT97" s="2" t="s">
        <v>53</v>
      </c>
      <c r="AU97" s="6" t="s">
        <v>895</v>
      </c>
      <c r="AV97" s="6" t="s">
        <v>896</v>
      </c>
      <c r="AW97" s="6">
        <v>1</v>
      </c>
      <c r="AX97" s="18" t="str">
        <f t="shared" si="4"/>
        <v>f</v>
      </c>
      <c r="AY97" s="3" t="str">
        <f>CONCATENATE("Wer"," ",G97," ",M97,"?")</f>
        <v>Wer geht aus dem Theaterstück?</v>
      </c>
      <c r="AZ97" s="3" t="str">
        <f>CONCATENATE($AZ$1," ","tat", " ",E97,"?")</f>
        <v>Was tat Der Pharmazeut?</v>
      </c>
      <c r="BA97" s="3" t="str">
        <f t="shared" si="5"/>
        <v>Woher geht der Pharmazeut?</v>
      </c>
      <c r="BB97" s="3" t="str">
        <f t="shared" si="6"/>
        <v>Was hat der Pharmazeut entdeckt?</v>
      </c>
      <c r="BC97" s="2" t="s">
        <v>882</v>
      </c>
      <c r="BD97" s="3" t="str">
        <f>BB97</f>
        <v>Was hat der Pharmazeut entdeckt?</v>
      </c>
      <c r="BE97" s="3">
        <v>2</v>
      </c>
      <c r="BF97" s="3">
        <f t="shared" si="7"/>
        <v>0</v>
      </c>
      <c r="BG97" s="3" t="str">
        <f t="shared" si="8"/>
        <v>NA</v>
      </c>
      <c r="BH97" s="3" t="str">
        <f>IF(BG97="NA","NA",CONCATENATE(P97," ",Q97," ",T97))</f>
        <v>NA</v>
      </c>
      <c r="BI97" s="3" t="str">
        <f t="shared" si="25"/>
        <v>NA</v>
      </c>
      <c r="BJ97" s="3" t="s">
        <v>59</v>
      </c>
      <c r="BK97" s="2">
        <v>1</v>
      </c>
      <c r="BL97" s="3" t="str">
        <f t="shared" si="10"/>
        <v>NA</v>
      </c>
      <c r="BM97" s="3" t="str">
        <f t="shared" si="11"/>
        <v>NA</v>
      </c>
      <c r="BN97" s="3" t="str">
        <f>IF(AH97="NA",IF(H97="","",CONCATENATE(H$1," ",G97," ",E97,"?")),IF(H97="","",CONCATENATE(H$1," ",G97," ",AH97," ",X97,"?")))</f>
        <v/>
      </c>
      <c r="BO97" s="3" t="str">
        <f>IF(AH97="NA",IF(I97="","",CONCATENATE(I$1," ",G97," ",E97,"?")),IF(I97="","",CONCATENATE(I$1," ",G97," ",AH97," ",X97,"?")))</f>
        <v/>
      </c>
      <c r="BP97" s="3" t="str">
        <f>IF(AH97="NA",IF(J97="","",CONCATENATE(J$1," ",G97," ",E97,"?")),IF(J97="","",CONCATENATE(J$1," ",G97," ",AH97," ",X97,"?")))</f>
        <v>Woher geht der Pharmazeut?</v>
      </c>
      <c r="BQ97" s="3" t="str">
        <f t="shared" si="12"/>
        <v>Woher geht der Pharmazeut?</v>
      </c>
      <c r="BR97" s="3" t="str">
        <f>IF(AH97="NA",IF(R97="","",CONCATENATE(R$1," ",O97," ",E97," ",V97,"?")),IF(R97="","",CONCATENATE(R$1," ",O97," ",AH97," ",X97," ",V97,"?")))</f>
        <v>Was hat der Pharmazeut entdeckt?</v>
      </c>
      <c r="BS97" s="3" t="str">
        <f>IF(AH97="NA",IF(S97="","",CONCATENATE(S$1," ",O97," ",E97," ",V97,"?")),IF(S97="","",CONCATENATE(S$1," ",O97," ",AH97," ",X97," ",V97,"?")))</f>
        <v/>
      </c>
      <c r="BT97" s="3" t="str">
        <f t="shared" si="13"/>
        <v>Was hat der Pharmazeut entdeckt?</v>
      </c>
    </row>
    <row r="98" spans="1:72" s="14" customFormat="1" ht="14.25" customHeight="1" x14ac:dyDescent="0.35">
      <c r="A98" s="3" t="str">
        <f>CONCATENATE("L",B98,"_S",C98,"_I",W98,"_P",AX98)</f>
        <v>L_S97_I180_Pf</v>
      </c>
      <c r="C98" s="3">
        <v>97</v>
      </c>
      <c r="D98" s="3" t="str">
        <f>CONCATENATE(E98," ",G98," ",L98," ",N98," ",O98," ",P98," ",Q98," ",T98," ",U98)</f>
        <v>Der Statistiker rodelt vom Hügel. Sie hat diesen weißen Winter Spaß.</v>
      </c>
      <c r="E98" s="3" t="str">
        <f t="shared" si="0"/>
        <v>Der Statistiker</v>
      </c>
      <c r="F98" s="3" t="str">
        <f t="shared" si="1"/>
        <v>Die Statistikerin</v>
      </c>
      <c r="G98" s="3" t="s">
        <v>593</v>
      </c>
      <c r="J98" s="3" t="s">
        <v>934</v>
      </c>
      <c r="K98" s="3" t="s">
        <v>999</v>
      </c>
      <c r="L98" s="3" t="str">
        <f>CONCATENATE(H98,I98,J98," ",K98,".")</f>
        <v>vom Hügel.</v>
      </c>
      <c r="M98" s="3" t="str">
        <f t="shared" si="21"/>
        <v>vom Hügel</v>
      </c>
      <c r="N98" s="3" t="str">
        <f t="shared" si="2"/>
        <v>Sie</v>
      </c>
      <c r="O98" s="3" t="s">
        <v>65</v>
      </c>
      <c r="P98" s="3" t="s">
        <v>594</v>
      </c>
      <c r="Q98" s="3" t="s">
        <v>595</v>
      </c>
      <c r="R98" s="3" t="s">
        <v>596</v>
      </c>
      <c r="T98" s="3" t="str">
        <f t="shared" si="3"/>
        <v>Winter</v>
      </c>
      <c r="U98" s="3" t="str">
        <f t="shared" si="22"/>
        <v>Spaß.</v>
      </c>
      <c r="V98" s="3" t="s">
        <v>459</v>
      </c>
      <c r="W98" s="3">
        <v>180</v>
      </c>
      <c r="X98" s="3" t="s">
        <v>597</v>
      </c>
      <c r="Y98" s="3" t="s">
        <v>59</v>
      </c>
      <c r="Z98" s="3">
        <v>4.625</v>
      </c>
      <c r="AA98" s="3" t="s">
        <v>59</v>
      </c>
      <c r="AB98" s="3" t="s">
        <v>59</v>
      </c>
      <c r="AC98" s="3" t="s">
        <v>57</v>
      </c>
      <c r="AD98" s="13" t="s">
        <v>418</v>
      </c>
      <c r="AE98" s="3" t="s">
        <v>59</v>
      </c>
      <c r="AF98" s="3" t="s">
        <v>59</v>
      </c>
      <c r="AG98" s="2" t="s">
        <v>421</v>
      </c>
      <c r="AH98" s="2" t="s">
        <v>422</v>
      </c>
      <c r="AI98" s="3">
        <v>37</v>
      </c>
      <c r="AJ98" s="3" t="s">
        <v>598</v>
      </c>
      <c r="AK98" s="3" t="s">
        <v>59</v>
      </c>
      <c r="AL98" s="3" t="s">
        <v>59</v>
      </c>
      <c r="AM98" s="3" t="s">
        <v>59</v>
      </c>
      <c r="AN98" s="3" t="s">
        <v>59</v>
      </c>
      <c r="AO98" s="3" t="s">
        <v>59</v>
      </c>
      <c r="AP98" s="1" t="s">
        <v>60</v>
      </c>
      <c r="AQ98" s="3" t="s">
        <v>59</v>
      </c>
      <c r="AR98" s="3" t="s">
        <v>59</v>
      </c>
      <c r="AS98" s="2" t="s">
        <v>419</v>
      </c>
      <c r="AT98" s="2" t="s">
        <v>53</v>
      </c>
      <c r="AU98" s="6" t="s">
        <v>895</v>
      </c>
      <c r="AV98" s="6" t="s">
        <v>896</v>
      </c>
      <c r="AW98" s="6">
        <v>1</v>
      </c>
      <c r="AX98" s="18" t="str">
        <f t="shared" si="4"/>
        <v>f</v>
      </c>
      <c r="AY98" s="3" t="str">
        <f>CONCATENATE("Wer"," ",G98," ",M98,"?")</f>
        <v>Wer rodelt vom Hügel?</v>
      </c>
      <c r="AZ98" s="3" t="str">
        <f>CONCATENATE($AZ$1," ","tat", " ",E98,"?")</f>
        <v>Was tat Der Statistiker?</v>
      </c>
      <c r="BA98" s="3" t="str">
        <f t="shared" si="5"/>
        <v>Woher rodelt der Statistiker?</v>
      </c>
      <c r="BB98" s="3" t="str">
        <f t="shared" si="6"/>
        <v>Was hat der Statistiker Spaß?</v>
      </c>
      <c r="BC98" s="3" t="s">
        <v>880</v>
      </c>
      <c r="BD98" s="3" t="str">
        <f>AY98</f>
        <v>Wer rodelt vom Hügel?</v>
      </c>
      <c r="BE98" s="3">
        <v>2</v>
      </c>
      <c r="BF98" s="3">
        <f t="shared" si="7"/>
        <v>0</v>
      </c>
      <c r="BG98" s="3" t="str">
        <f t="shared" si="8"/>
        <v>NA</v>
      </c>
      <c r="BH98" s="3" t="str">
        <f>IF(BG98="NA","NA",E98)</f>
        <v>NA</v>
      </c>
      <c r="BI98" s="3" t="str">
        <f t="shared" si="25"/>
        <v>NA</v>
      </c>
      <c r="BJ98" s="3" t="s">
        <v>59</v>
      </c>
      <c r="BK98" s="2">
        <v>0</v>
      </c>
      <c r="BL98" s="3" t="str">
        <f t="shared" si="10"/>
        <v>NA</v>
      </c>
      <c r="BM98" s="3" t="str">
        <f t="shared" si="11"/>
        <v>NA</v>
      </c>
      <c r="BN98" s="3" t="str">
        <f>IF(AH98="NA",IF(H98="","",CONCATENATE(H$1," ",G98," ",E98,"?")),IF(H98="","",CONCATENATE(H$1," ",G98," ",AH98," ",X98,"?")))</f>
        <v/>
      </c>
      <c r="BO98" s="3" t="str">
        <f>IF(AH98="NA",IF(I98="","",CONCATENATE(I$1," ",G98," ",E98,"?")),IF(I98="","",CONCATENATE(I$1," ",G98," ",AH98," ",X98,"?")))</f>
        <v/>
      </c>
      <c r="BP98" s="3" t="str">
        <f>IF(AH98="NA",IF(J98="","",CONCATENATE(J$1," ",G98," ",E98,"?")),IF(J98="","",CONCATENATE(J$1," ",G98," ",AH98," ",X98,"?")))</f>
        <v>Woher rodelt der Statistiker?</v>
      </c>
      <c r="BQ98" s="3" t="str">
        <f t="shared" si="12"/>
        <v>Woher rodelt der Statistiker?</v>
      </c>
      <c r="BR98" s="3" t="str">
        <f>IF(AH98="NA",IF(R98="","",CONCATENATE(R$1," ",O98," ",E98," ",V98,"?")),IF(R98="","",CONCATENATE(R$1," ",O98," ",AH98," ",X98," ",V98,"?")))</f>
        <v>Was hat der Statistiker Spaß?</v>
      </c>
      <c r="BS98" s="3" t="str">
        <f>IF(AH98="NA",IF(S98="","",CONCATENATE(S$1," ",O98," ",E98," ",V98,"?")),IF(S98="","",CONCATENATE(S$1," ",O98," ",AH98," ",X98," ",V98,"?")))</f>
        <v/>
      </c>
      <c r="BT98" s="3" t="str">
        <f t="shared" si="13"/>
        <v>Was hat der Statistiker Spaß?</v>
      </c>
    </row>
    <row r="99" spans="1:72" s="14" customFormat="1" ht="14.25" customHeight="1" x14ac:dyDescent="0.35">
      <c r="A99" s="3" t="str">
        <f>CONCATENATE("L",B99,"_S",C99,"_I",W99,"_P",AX99)</f>
        <v>L_S98_I181_Pm</v>
      </c>
      <c r="C99" s="3">
        <v>98</v>
      </c>
      <c r="D99" s="3" t="str">
        <f>CONCATENATE(E99," ",G99," ",L99," ",N99," ",O99," ",P99," ",Q99," ",T99," ",U99)</f>
        <v>Der Physiker erwacht in der Villa. Er hat einen ausgelassenen Abend gehabt.</v>
      </c>
      <c r="E99" s="3" t="str">
        <f t="shared" si="0"/>
        <v>Der Physiker</v>
      </c>
      <c r="F99" s="3" t="str">
        <f t="shared" si="1"/>
        <v>Die Physikerin</v>
      </c>
      <c r="G99" s="3" t="s">
        <v>178</v>
      </c>
      <c r="H99" s="3" t="s">
        <v>64</v>
      </c>
      <c r="K99" s="3" t="s">
        <v>1000</v>
      </c>
      <c r="L99" s="3" t="str">
        <f>CONCATENATE(H99,I99,J99," ",K99,".")</f>
        <v>in der Villa.</v>
      </c>
      <c r="M99" s="3" t="str">
        <f t="shared" si="21"/>
        <v>in der Villa</v>
      </c>
      <c r="N99" s="3" t="str">
        <f t="shared" si="2"/>
        <v>Er</v>
      </c>
      <c r="O99" s="3" t="s">
        <v>65</v>
      </c>
      <c r="P99" s="3" t="s">
        <v>66</v>
      </c>
      <c r="Q99" s="3" t="s">
        <v>599</v>
      </c>
      <c r="R99" s="3" t="s">
        <v>183</v>
      </c>
      <c r="T99" s="3" t="str">
        <f t="shared" si="3"/>
        <v>Abend</v>
      </c>
      <c r="U99" s="3" t="str">
        <f t="shared" si="22"/>
        <v>gehabt.</v>
      </c>
      <c r="V99" s="3" t="s">
        <v>82</v>
      </c>
      <c r="W99" s="3">
        <v>181</v>
      </c>
      <c r="X99" s="3" t="s">
        <v>600</v>
      </c>
      <c r="Y99" s="3" t="s">
        <v>59</v>
      </c>
      <c r="Z99" s="3">
        <v>4.75</v>
      </c>
      <c r="AA99" s="3" t="s">
        <v>59</v>
      </c>
      <c r="AB99" s="3" t="s">
        <v>59</v>
      </c>
      <c r="AC99" s="3" t="s">
        <v>57</v>
      </c>
      <c r="AD99" s="13" t="s">
        <v>418</v>
      </c>
      <c r="AE99" s="3" t="s">
        <v>59</v>
      </c>
      <c r="AF99" s="3" t="s">
        <v>59</v>
      </c>
      <c r="AG99" s="2" t="s">
        <v>421</v>
      </c>
      <c r="AH99" s="2" t="s">
        <v>422</v>
      </c>
      <c r="AI99" s="3">
        <v>38</v>
      </c>
      <c r="AJ99" s="3" t="s">
        <v>601</v>
      </c>
      <c r="AK99" s="3" t="s">
        <v>59</v>
      </c>
      <c r="AL99" s="3" t="s">
        <v>59</v>
      </c>
      <c r="AM99" s="3" t="s">
        <v>59</v>
      </c>
      <c r="AN99" s="3" t="s">
        <v>59</v>
      </c>
      <c r="AO99" s="3" t="s">
        <v>59</v>
      </c>
      <c r="AP99" s="1" t="s">
        <v>60</v>
      </c>
      <c r="AQ99" s="3" t="s">
        <v>59</v>
      </c>
      <c r="AR99" s="3" t="s">
        <v>59</v>
      </c>
      <c r="AS99" s="2" t="s">
        <v>419</v>
      </c>
      <c r="AT99" s="2" t="s">
        <v>53</v>
      </c>
      <c r="AU99" s="6" t="s">
        <v>895</v>
      </c>
      <c r="AV99" s="6" t="s">
        <v>896</v>
      </c>
      <c r="AW99" s="6">
        <v>0</v>
      </c>
      <c r="AX99" s="18" t="str">
        <f t="shared" si="4"/>
        <v>m</v>
      </c>
      <c r="AY99" s="3" t="str">
        <f>CONCATENATE("Wer"," ",G99," ",M99,"?")</f>
        <v>Wer erwacht in der Villa?</v>
      </c>
      <c r="AZ99" s="3" t="str">
        <f>CONCATENATE($AZ$1," ","tat", " ",E99,"?")</f>
        <v>Was tat Der Physiker?</v>
      </c>
      <c r="BA99" s="3" t="str">
        <f t="shared" si="5"/>
        <v>Wo erwacht der Physiker?</v>
      </c>
      <c r="BB99" s="3" t="str">
        <f t="shared" si="6"/>
        <v>Was hat der Physiker gehabt?</v>
      </c>
      <c r="BC99" s="3" t="s">
        <v>15</v>
      </c>
      <c r="BD99" s="3" t="str">
        <f>AZ99</f>
        <v>Was tat Der Physiker?</v>
      </c>
      <c r="BE99" s="3">
        <v>3</v>
      </c>
      <c r="BF99" s="3">
        <f t="shared" si="7"/>
        <v>0</v>
      </c>
      <c r="BG99" s="3" t="str">
        <f t="shared" si="8"/>
        <v>NA</v>
      </c>
      <c r="BH99" s="3" t="str">
        <f>IF(BG99="NA","NA",G99)</f>
        <v>NA</v>
      </c>
      <c r="BI99" s="3" t="str">
        <f t="shared" si="25"/>
        <v>NA</v>
      </c>
      <c r="BJ99" s="3" t="s">
        <v>59</v>
      </c>
      <c r="BK99" s="2">
        <v>0</v>
      </c>
      <c r="BL99" s="3" t="str">
        <f t="shared" si="10"/>
        <v>NA</v>
      </c>
      <c r="BM99" s="3" t="str">
        <f t="shared" si="11"/>
        <v>NA</v>
      </c>
      <c r="BN99" s="3" t="str">
        <f>IF(AH99="NA",IF(H99="","",CONCATENATE(H$1," ",G99," ",E99,"?")),IF(H99="","",CONCATENATE(H$1," ",G99," ",AH99," ",X99,"?")))</f>
        <v>Wo erwacht der Physiker?</v>
      </c>
      <c r="BO99" s="3" t="str">
        <f>IF(AH99="NA",IF(I99="","",CONCATENATE(I$1," ",G99," ",E99,"?")),IF(I99="","",CONCATENATE(I$1," ",G99," ",AH99," ",X99,"?")))</f>
        <v/>
      </c>
      <c r="BP99" s="3" t="str">
        <f>IF(AH99="NA",IF(J99="","",CONCATENATE(J$1," ",G99," ",E99,"?")),IF(J99="","",CONCATENATE(J$1," ",G99," ",AH99," ",X99,"?")))</f>
        <v/>
      </c>
      <c r="BQ99" s="3" t="str">
        <f t="shared" si="12"/>
        <v>Wo erwacht der Physiker?</v>
      </c>
      <c r="BR99" s="3" t="str">
        <f>IF(AH99="NA",IF(R99="","",CONCATENATE(R$1," ",O99," ",E99," ",V99,"?")),IF(R99="","",CONCATENATE(R$1," ",O99," ",AH99," ",X99," ",V99,"?")))</f>
        <v>Was hat der Physiker gehabt?</v>
      </c>
      <c r="BS99" s="3" t="str">
        <f>IF(AH99="NA",IF(S99="","",CONCATENATE(S$1," ",O99," ",E99," ",V99,"?")),IF(S99="","",CONCATENATE(S$1," ",O99," ",AH99," ",X99," ",V99,"?")))</f>
        <v/>
      </c>
      <c r="BT99" s="3" t="str">
        <f t="shared" si="13"/>
        <v>Was hat der Physiker gehabt?</v>
      </c>
    </row>
    <row r="100" spans="1:72" s="14" customFormat="1" ht="14.25" customHeight="1" x14ac:dyDescent="0.35">
      <c r="A100" s="3" t="str">
        <f>CONCATENATE("L",B100,"_S",C100,"_I",W100,"_P",AX100)</f>
        <v>L_S99_I182_Pm</v>
      </c>
      <c r="C100" s="3">
        <v>99</v>
      </c>
      <c r="D100" s="3" t="str">
        <f>CONCATENATE(E100," ",G100," ",L100," ",N100," ",O100," ",P100," ",Q100," ",T100," ",U100)</f>
        <v>Der Professor wandert aus der Burg. Er hat eine hölzernes Schwert gekauft.</v>
      </c>
      <c r="E100" s="3" t="str">
        <f t="shared" si="0"/>
        <v>Der Professor</v>
      </c>
      <c r="F100" s="3" t="str">
        <f t="shared" si="1"/>
        <v>Die Professorin</v>
      </c>
      <c r="G100" s="3" t="s">
        <v>551</v>
      </c>
      <c r="J100" s="3" t="s">
        <v>910</v>
      </c>
      <c r="K100" s="3" t="s">
        <v>1001</v>
      </c>
      <c r="L100" s="3" t="str">
        <f>CONCATENATE(H100,I100,J100," ",K100,".")</f>
        <v>aus der Burg.</v>
      </c>
      <c r="M100" s="3" t="str">
        <f t="shared" si="21"/>
        <v>aus der Burg</v>
      </c>
      <c r="N100" s="3" t="str">
        <f t="shared" si="2"/>
        <v>Er</v>
      </c>
      <c r="O100" s="3" t="s">
        <v>65</v>
      </c>
      <c r="P100" s="3" t="s">
        <v>143</v>
      </c>
      <c r="Q100" s="3" t="s">
        <v>602</v>
      </c>
      <c r="R100" s="3" t="s">
        <v>603</v>
      </c>
      <c r="T100" s="3" t="str">
        <f t="shared" si="3"/>
        <v>Schwert</v>
      </c>
      <c r="U100" s="3" t="str">
        <f t="shared" si="22"/>
        <v>gekauft.</v>
      </c>
      <c r="V100" s="3" t="s">
        <v>374</v>
      </c>
      <c r="W100" s="3">
        <v>182</v>
      </c>
      <c r="X100" s="3" t="s">
        <v>604</v>
      </c>
      <c r="Y100" s="3" t="s">
        <v>59</v>
      </c>
      <c r="Z100" s="3">
        <v>4.8499999999999996</v>
      </c>
      <c r="AA100" s="3" t="s">
        <v>59</v>
      </c>
      <c r="AB100" s="3" t="s">
        <v>59</v>
      </c>
      <c r="AC100" s="3" t="s">
        <v>57</v>
      </c>
      <c r="AD100" s="13" t="s">
        <v>418</v>
      </c>
      <c r="AE100" s="3" t="s">
        <v>59</v>
      </c>
      <c r="AF100" s="3" t="s">
        <v>59</v>
      </c>
      <c r="AG100" s="2" t="s">
        <v>421</v>
      </c>
      <c r="AH100" s="2" t="s">
        <v>422</v>
      </c>
      <c r="AI100" s="3">
        <v>39</v>
      </c>
      <c r="AJ100" s="3" t="s">
        <v>605</v>
      </c>
      <c r="AK100" s="3" t="s">
        <v>59</v>
      </c>
      <c r="AL100" s="3" t="s">
        <v>59</v>
      </c>
      <c r="AM100" s="3" t="s">
        <v>59</v>
      </c>
      <c r="AN100" s="3" t="s">
        <v>59</v>
      </c>
      <c r="AO100" s="3" t="s">
        <v>59</v>
      </c>
      <c r="AP100" s="1" t="s">
        <v>60</v>
      </c>
      <c r="AQ100" s="3" t="s">
        <v>59</v>
      </c>
      <c r="AR100" s="3" t="s">
        <v>59</v>
      </c>
      <c r="AS100" s="2" t="s">
        <v>419</v>
      </c>
      <c r="AT100" s="2" t="s">
        <v>53</v>
      </c>
      <c r="AU100" s="6" t="s">
        <v>895</v>
      </c>
      <c r="AV100" s="6" t="s">
        <v>896</v>
      </c>
      <c r="AW100" s="6">
        <v>0</v>
      </c>
      <c r="AX100" s="18" t="str">
        <f t="shared" si="4"/>
        <v>m</v>
      </c>
      <c r="AY100" s="3" t="str">
        <f>CONCATENATE("Wer"," ",G100," ",M100,"?")</f>
        <v>Wer wandert aus der Burg?</v>
      </c>
      <c r="AZ100" s="3" t="str">
        <f>CONCATENATE($AZ$1," ","tat", " ",E100,"?")</f>
        <v>Was tat Der Professor?</v>
      </c>
      <c r="BA100" s="3" t="str">
        <f t="shared" si="5"/>
        <v>Woher wandert der Professor?</v>
      </c>
      <c r="BB100" s="3" t="str">
        <f t="shared" si="6"/>
        <v>Was hat der Professor gekauft?</v>
      </c>
      <c r="BC100" s="3" t="s">
        <v>881</v>
      </c>
      <c r="BD100" s="3" t="str">
        <f>BA100</f>
        <v>Woher wandert der Professor?</v>
      </c>
      <c r="BE100" s="3">
        <v>4</v>
      </c>
      <c r="BF100" s="3">
        <f t="shared" si="7"/>
        <v>0</v>
      </c>
      <c r="BG100" s="3" t="str">
        <f t="shared" si="8"/>
        <v>NA</v>
      </c>
      <c r="BH100" s="3" t="str">
        <f>IF(BG100="NA","NA",M100)</f>
        <v>NA</v>
      </c>
      <c r="BI100" s="3" t="str">
        <f t="shared" si="25"/>
        <v>NA</v>
      </c>
      <c r="BJ100" s="3" t="s">
        <v>59</v>
      </c>
      <c r="BK100" s="2">
        <v>1</v>
      </c>
      <c r="BL100" s="3" t="str">
        <f t="shared" si="10"/>
        <v>NA</v>
      </c>
      <c r="BM100" s="3" t="str">
        <f t="shared" si="11"/>
        <v>NA</v>
      </c>
      <c r="BN100" s="3" t="str">
        <f>IF(AH100="NA",IF(H100="","",CONCATENATE(H$1," ",G100," ",E100,"?")),IF(H100="","",CONCATENATE(H$1," ",G100," ",AH100," ",X100,"?")))</f>
        <v/>
      </c>
      <c r="BO100" s="3" t="str">
        <f>IF(AH100="NA",IF(I100="","",CONCATENATE(I$1," ",G100," ",E100,"?")),IF(I100="","",CONCATENATE(I$1," ",G100," ",AH100," ",X100,"?")))</f>
        <v/>
      </c>
      <c r="BP100" s="3" t="str">
        <f>IF(AH100="NA",IF(J100="","",CONCATENATE(J$1," ",G100," ",E100,"?")),IF(J100="","",CONCATENATE(J$1," ",G100," ",AH100," ",X100,"?")))</f>
        <v>Woher wandert der Professor?</v>
      </c>
      <c r="BQ100" s="3" t="str">
        <f t="shared" si="12"/>
        <v>Woher wandert der Professor?</v>
      </c>
      <c r="BR100" s="3" t="str">
        <f>IF(AH100="NA",IF(R100="","",CONCATENATE(R$1," ",O100," ",E100," ",V100,"?")),IF(R100="","",CONCATENATE(R$1," ",O100," ",AH100," ",X100," ",V100,"?")))</f>
        <v>Was hat der Professor gekauft?</v>
      </c>
      <c r="BS100" s="3" t="str">
        <f>IF(AH100="NA",IF(S100="","",CONCATENATE(S$1," ",O100," ",E100," ",V100,"?")),IF(S100="","",CONCATENATE(S$1," ",O100," ",AH100," ",X100," ",V100,"?")))</f>
        <v/>
      </c>
      <c r="BT100" s="3" t="str">
        <f t="shared" si="13"/>
        <v>Was hat der Professor gekauft?</v>
      </c>
    </row>
    <row r="101" spans="1:72" s="14" customFormat="1" ht="14.25" customHeight="1" x14ac:dyDescent="0.35">
      <c r="A101" s="3" t="str">
        <f>CONCATENATE("L",B101,"_S",C101,"_I",W101,"_P",AX101)</f>
        <v>L_S100_I183_Pf</v>
      </c>
      <c r="C101" s="3">
        <v>100</v>
      </c>
      <c r="D101" s="3" t="str">
        <f>CONCATENATE(E101," ",G101," ",L101," ",N101," ",O101," ",P101," ",Q101," ",T101," ",U101)</f>
        <v>Der Chiropraktiker wartet vor dem Computer. Sie hat einen langwierigen Rechenprozess gestartet.</v>
      </c>
      <c r="E101" s="3" t="str">
        <f t="shared" si="0"/>
        <v>Der Chiropraktiker</v>
      </c>
      <c r="F101" s="3" t="str">
        <f t="shared" si="1"/>
        <v>Die Chiropraktikerin</v>
      </c>
      <c r="G101" s="3" t="s">
        <v>606</v>
      </c>
      <c r="H101" s="3" t="s">
        <v>940</v>
      </c>
      <c r="K101" s="3" t="s">
        <v>1002</v>
      </c>
      <c r="L101" s="3" t="str">
        <f>CONCATENATE(H101,I101,J101," ",K101,".")</f>
        <v>vor dem Computer.</v>
      </c>
      <c r="M101" s="3" t="str">
        <f t="shared" si="21"/>
        <v>vor dem Computer</v>
      </c>
      <c r="N101" s="3" t="str">
        <f t="shared" si="2"/>
        <v>Sie</v>
      </c>
      <c r="O101" s="3" t="s">
        <v>65</v>
      </c>
      <c r="P101" s="3" t="s">
        <v>66</v>
      </c>
      <c r="Q101" s="3" t="s">
        <v>607</v>
      </c>
      <c r="R101" s="3" t="s">
        <v>608</v>
      </c>
      <c r="T101" s="3" t="str">
        <f t="shared" si="3"/>
        <v>Rechenprozess</v>
      </c>
      <c r="U101" s="3" t="str">
        <f t="shared" si="22"/>
        <v>gestartet.</v>
      </c>
      <c r="V101" s="3" t="s">
        <v>609</v>
      </c>
      <c r="W101" s="3">
        <v>183</v>
      </c>
      <c r="X101" s="3" t="s">
        <v>610</v>
      </c>
      <c r="Y101" s="3" t="s">
        <v>59</v>
      </c>
      <c r="Z101" s="3">
        <v>4.95</v>
      </c>
      <c r="AA101" s="3" t="s">
        <v>59</v>
      </c>
      <c r="AB101" s="3" t="s">
        <v>59</v>
      </c>
      <c r="AC101" s="3" t="s">
        <v>57</v>
      </c>
      <c r="AD101" s="13" t="s">
        <v>418</v>
      </c>
      <c r="AE101" s="3" t="s">
        <v>59</v>
      </c>
      <c r="AF101" s="3" t="s">
        <v>59</v>
      </c>
      <c r="AG101" s="2" t="s">
        <v>421</v>
      </c>
      <c r="AH101" s="2" t="s">
        <v>422</v>
      </c>
      <c r="AI101" s="3">
        <v>40</v>
      </c>
      <c r="AJ101" s="3" t="s">
        <v>611</v>
      </c>
      <c r="AK101" s="3" t="s">
        <v>59</v>
      </c>
      <c r="AL101" s="3" t="s">
        <v>59</v>
      </c>
      <c r="AM101" s="3" t="s">
        <v>59</v>
      </c>
      <c r="AN101" s="3" t="s">
        <v>59</v>
      </c>
      <c r="AO101" s="3" t="s">
        <v>59</v>
      </c>
      <c r="AP101" s="1" t="s">
        <v>60</v>
      </c>
      <c r="AQ101" s="3" t="s">
        <v>59</v>
      </c>
      <c r="AR101" s="3" t="s">
        <v>59</v>
      </c>
      <c r="AS101" s="2" t="s">
        <v>419</v>
      </c>
      <c r="AT101" s="2" t="s">
        <v>53</v>
      </c>
      <c r="AU101" s="6" t="s">
        <v>895</v>
      </c>
      <c r="AV101" s="6" t="s">
        <v>896</v>
      </c>
      <c r="AW101" s="6">
        <v>1</v>
      </c>
      <c r="AX101" s="18" t="str">
        <f t="shared" si="4"/>
        <v>f</v>
      </c>
      <c r="AY101" s="3" t="str">
        <f>CONCATENATE("Wer"," ",G101," ",M101,"?")</f>
        <v>Wer wartet vor dem Computer?</v>
      </c>
      <c r="AZ101" s="3" t="str">
        <f>CONCATENATE($AZ$1," ","tat", " ",E101,"?")</f>
        <v>Was tat Der Chiropraktiker?</v>
      </c>
      <c r="BA101" s="3" t="str">
        <f t="shared" si="5"/>
        <v>Wo wartet der Chiropraktiker?</v>
      </c>
      <c r="BB101" s="3" t="str">
        <f t="shared" si="6"/>
        <v>Was hat der Chiropraktiker gestartet?</v>
      </c>
      <c r="BC101" s="2" t="s">
        <v>882</v>
      </c>
      <c r="BD101" s="3" t="str">
        <f>BB101</f>
        <v>Was hat der Chiropraktiker gestartet?</v>
      </c>
      <c r="BE101" s="3">
        <v>3</v>
      </c>
      <c r="BF101" s="3">
        <f t="shared" si="7"/>
        <v>0</v>
      </c>
      <c r="BG101" s="3" t="str">
        <f t="shared" si="8"/>
        <v>NA</v>
      </c>
      <c r="BH101" s="3" t="str">
        <f>IF(BG101="NA","NA",CONCATENATE(P101," ",Q101," ",T101))</f>
        <v>NA</v>
      </c>
      <c r="BI101" s="3" t="str">
        <f t="shared" si="25"/>
        <v>NA</v>
      </c>
      <c r="BJ101" s="3" t="s">
        <v>59</v>
      </c>
      <c r="BK101" s="2">
        <v>1</v>
      </c>
      <c r="BL101" s="3" t="str">
        <f t="shared" si="10"/>
        <v>NA</v>
      </c>
      <c r="BM101" s="3" t="str">
        <f t="shared" si="11"/>
        <v>NA</v>
      </c>
      <c r="BN101" s="3" t="str">
        <f>IF(AH101="NA",IF(H101="","",CONCATENATE(H$1," ",G101," ",E101,"?")),IF(H101="","",CONCATENATE(H$1," ",G101," ",AH101," ",X101,"?")))</f>
        <v>Wo wartet der Chiropraktiker?</v>
      </c>
      <c r="BO101" s="3" t="str">
        <f>IF(AH101="NA",IF(I101="","",CONCATENATE(I$1," ",G101," ",E101,"?")),IF(I101="","",CONCATENATE(I$1," ",G101," ",AH101," ",X101,"?")))</f>
        <v/>
      </c>
      <c r="BP101" s="3" t="str">
        <f>IF(AH101="NA",IF(J101="","",CONCATENATE(J$1," ",G101," ",E101,"?")),IF(J101="","",CONCATENATE(J$1," ",G101," ",AH101," ",X101,"?")))</f>
        <v/>
      </c>
      <c r="BQ101" s="3" t="str">
        <f t="shared" si="12"/>
        <v>Wo wartet der Chiropraktiker?</v>
      </c>
      <c r="BR101" s="3" t="str">
        <f>IF(AH101="NA",IF(R101="","",CONCATENATE(R$1," ",O101," ",E101," ",V101,"?")),IF(R101="","",CONCATENATE(R$1," ",O101," ",AH101," ",X101," ",V101,"?")))</f>
        <v>Was hat der Chiropraktiker gestartet?</v>
      </c>
      <c r="BS101" s="3" t="str">
        <f>IF(AH101="NA",IF(S101="","",CONCATENATE(S$1," ",O101," ",E101," ",V101,"?")),IF(S101="","",CONCATENATE(S$1," ",O101," ",AH101," ",X101," ",V101,"?")))</f>
        <v/>
      </c>
      <c r="BT101" s="3" t="str">
        <f t="shared" si="13"/>
        <v>Was hat der Chiropraktiker gestartet?</v>
      </c>
    </row>
    <row r="102" spans="1:72" s="14" customFormat="1" ht="14.25" customHeight="1" x14ac:dyDescent="0.35">
      <c r="A102" s="3" t="str">
        <f>CONCATENATE("L",B102,"_S",C102,"_I",W102,"_P",AX102)</f>
        <v>L_S101_I184_Pm</v>
      </c>
      <c r="C102" s="3">
        <v>101</v>
      </c>
      <c r="D102" s="3" t="str">
        <f>CONCATENATE(E102," ",G102," ",L102," ",N102," ",O102," ",P102," ",Q102," ",T102," ",U102)</f>
        <v>Der Diplomat flüchtet in die Besprechung. Er hat die endlosen Streitigkeiten satt.</v>
      </c>
      <c r="E102" s="3" t="str">
        <f t="shared" si="0"/>
        <v>Der Diplomat</v>
      </c>
      <c r="F102" s="3" t="str">
        <f t="shared" si="1"/>
        <v>Die Diplomatin</v>
      </c>
      <c r="G102" s="3" t="s">
        <v>130</v>
      </c>
      <c r="I102" s="3" t="s">
        <v>903</v>
      </c>
      <c r="K102" s="3" t="s">
        <v>1003</v>
      </c>
      <c r="L102" s="3" t="str">
        <f>CONCATENATE(H102,I102,J102," ",K102,".")</f>
        <v>in die Besprechung.</v>
      </c>
      <c r="M102" s="3" t="str">
        <f t="shared" si="21"/>
        <v>in die Besprechung</v>
      </c>
      <c r="N102" s="3" t="str">
        <f t="shared" si="2"/>
        <v>Er</v>
      </c>
      <c r="O102" s="3" t="s">
        <v>65</v>
      </c>
      <c r="P102" s="3" t="s">
        <v>53</v>
      </c>
      <c r="Q102" s="3" t="s">
        <v>612</v>
      </c>
      <c r="R102" s="3" t="s">
        <v>613</v>
      </c>
      <c r="T102" s="3" t="str">
        <f t="shared" si="3"/>
        <v>Streitigkeiten</v>
      </c>
      <c r="U102" s="3" t="str">
        <f t="shared" si="22"/>
        <v>satt.</v>
      </c>
      <c r="V102" s="3" t="s">
        <v>456</v>
      </c>
      <c r="W102" s="3">
        <v>184</v>
      </c>
      <c r="X102" s="3" t="s">
        <v>614</v>
      </c>
      <c r="Y102" s="3" t="s">
        <v>59</v>
      </c>
      <c r="Z102" s="3">
        <v>5.05</v>
      </c>
      <c r="AA102" s="3" t="s">
        <v>59</v>
      </c>
      <c r="AB102" s="3" t="s">
        <v>59</v>
      </c>
      <c r="AC102" s="3" t="s">
        <v>57</v>
      </c>
      <c r="AD102" s="13" t="s">
        <v>418</v>
      </c>
      <c r="AE102" s="3" t="s">
        <v>59</v>
      </c>
      <c r="AF102" s="3" t="s">
        <v>59</v>
      </c>
      <c r="AG102" s="2" t="s">
        <v>421</v>
      </c>
      <c r="AH102" s="2" t="s">
        <v>422</v>
      </c>
      <c r="AI102" s="3">
        <v>41</v>
      </c>
      <c r="AJ102" s="3" t="s">
        <v>615</v>
      </c>
      <c r="AK102" s="3" t="s">
        <v>59</v>
      </c>
      <c r="AL102" s="3" t="s">
        <v>59</v>
      </c>
      <c r="AM102" s="3" t="s">
        <v>59</v>
      </c>
      <c r="AN102" s="3" t="s">
        <v>59</v>
      </c>
      <c r="AO102" s="3" t="s">
        <v>59</v>
      </c>
      <c r="AP102" s="1" t="s">
        <v>60</v>
      </c>
      <c r="AQ102" s="3" t="s">
        <v>59</v>
      </c>
      <c r="AR102" s="3" t="s">
        <v>59</v>
      </c>
      <c r="AS102" s="2" t="s">
        <v>419</v>
      </c>
      <c r="AT102" s="2" t="s">
        <v>53</v>
      </c>
      <c r="AU102" s="6" t="s">
        <v>895</v>
      </c>
      <c r="AV102" s="6" t="s">
        <v>896</v>
      </c>
      <c r="AW102" s="6">
        <v>0</v>
      </c>
      <c r="AX102" s="18" t="str">
        <f t="shared" si="4"/>
        <v>m</v>
      </c>
      <c r="AY102" s="3" t="str">
        <f>CONCATENATE("Wer"," ",G102," ",M102,"?")</f>
        <v>Wer flüchtet in die Besprechung?</v>
      </c>
      <c r="AZ102" s="3" t="str">
        <f>CONCATENATE($AZ$1," ","tat", " ",E102,"?")</f>
        <v>Was tat Der Diplomat?</v>
      </c>
      <c r="BA102" s="3" t="str">
        <f t="shared" si="5"/>
        <v>Wohin flüchtet der Diplomat?</v>
      </c>
      <c r="BB102" s="3" t="str">
        <f t="shared" si="6"/>
        <v>Was hat der Diplomat satt?</v>
      </c>
      <c r="BC102" s="3" t="s">
        <v>880</v>
      </c>
      <c r="BD102" s="3" t="str">
        <f>AY102</f>
        <v>Wer flüchtet in die Besprechung?</v>
      </c>
      <c r="BE102" s="3">
        <v>1</v>
      </c>
      <c r="BF102" s="3">
        <f t="shared" si="7"/>
        <v>1</v>
      </c>
      <c r="BG102" s="3" t="str">
        <f t="shared" si="8"/>
        <v>Wer flüchtet in die Besprechung?</v>
      </c>
      <c r="BH102" s="3" t="str">
        <f>IF(BG102="NA","NA",E102)</f>
        <v>Der Diplomat</v>
      </c>
      <c r="BI102" s="3" t="str">
        <f t="shared" si="25"/>
        <v>Der Diplomat</v>
      </c>
      <c r="BJ102" s="3" t="str">
        <f>F102</f>
        <v>Die Diplomatin</v>
      </c>
      <c r="BK102" s="2">
        <v>1</v>
      </c>
      <c r="BL102" s="3" t="str">
        <f t="shared" si="10"/>
        <v>Der Diplomat</v>
      </c>
      <c r="BM102" s="3" t="str">
        <f t="shared" si="11"/>
        <v>Die Diplomatin</v>
      </c>
      <c r="BN102" s="3" t="str">
        <f>IF(AH102="NA",IF(H102="","",CONCATENATE(H$1," ",G102," ",E102,"?")),IF(H102="","",CONCATENATE(H$1," ",G102," ",AH102," ",X102,"?")))</f>
        <v/>
      </c>
      <c r="BO102" s="3" t="str">
        <f>IF(AH102="NA",IF(I102="","",CONCATENATE(I$1," ",G102," ",E102,"?")),IF(I102="","",CONCATENATE(I$1," ",G102," ",AH102," ",X102,"?")))</f>
        <v>Wohin flüchtet der Diplomat?</v>
      </c>
      <c r="BP102" s="3" t="str">
        <f>IF(AH102="NA",IF(J102="","",CONCATENATE(J$1," ",G102," ",E102,"?")),IF(J102="","",CONCATENATE(J$1," ",G102," ",AH102," ",X102,"?")))</f>
        <v/>
      </c>
      <c r="BQ102" s="3" t="str">
        <f t="shared" si="12"/>
        <v>Wohin flüchtet der Diplomat?</v>
      </c>
      <c r="BR102" s="3" t="str">
        <f>IF(AH102="NA",IF(R102="","",CONCATENATE(R$1," ",O102," ",E102," ",V102,"?")),IF(R102="","",CONCATENATE(R$1," ",O102," ",AH102," ",X102," ",V102,"?")))</f>
        <v>Was hat der Diplomat satt?</v>
      </c>
      <c r="BS102" s="3" t="str">
        <f>IF(AH102="NA",IF(S102="","",CONCATENATE(S$1," ",O102," ",E102," ",V102,"?")),IF(S102="","",CONCATENATE(S$1," ",O102," ",AH102," ",X102," ",V102,"?")))</f>
        <v/>
      </c>
      <c r="BT102" s="3" t="str">
        <f t="shared" si="13"/>
        <v>Was hat der Diplomat satt?</v>
      </c>
    </row>
    <row r="103" spans="1:72" s="14" customFormat="1" ht="14.25" customHeight="1" x14ac:dyDescent="0.35">
      <c r="A103" s="3" t="str">
        <f>CONCATENATE("L",B103,"_S",C103,"_I",W103,"_P",AX103)</f>
        <v>L_S102_I185_Pf</v>
      </c>
      <c r="C103" s="3">
        <v>102</v>
      </c>
      <c r="D103" s="3" t="str">
        <f>CONCATENATE(E103," ",G103," ",L103," ",N103," ",O103," ",P103," ",Q103," ",T103," ",U103)</f>
        <v>Der Schuldirektor flieht in die Bibliothek. Sie möchte die lauten Kollegen nicht hören.</v>
      </c>
      <c r="E103" s="3" t="str">
        <f t="shared" si="0"/>
        <v>Der Schuldirektor</v>
      </c>
      <c r="F103" s="3" t="str">
        <f t="shared" si="1"/>
        <v>Die Schuldirektorin</v>
      </c>
      <c r="G103" s="3" t="s">
        <v>142</v>
      </c>
      <c r="I103" s="3" t="s">
        <v>903</v>
      </c>
      <c r="K103" s="3" t="s">
        <v>1004</v>
      </c>
      <c r="L103" s="3" t="str">
        <f>CONCATENATE(H103,I103,J103," ",K103,".")</f>
        <v>in die Bibliothek.</v>
      </c>
      <c r="M103" s="3" t="str">
        <f t="shared" si="21"/>
        <v>in die Bibliothek</v>
      </c>
      <c r="N103" s="3" t="str">
        <f t="shared" si="2"/>
        <v>Sie</v>
      </c>
      <c r="O103" s="3" t="s">
        <v>52</v>
      </c>
      <c r="P103" s="3" t="s">
        <v>53</v>
      </c>
      <c r="Q103" s="3" t="s">
        <v>616</v>
      </c>
      <c r="S103" s="3" t="s">
        <v>617</v>
      </c>
      <c r="T103" s="3" t="str">
        <f t="shared" si="3"/>
        <v>Kollegen</v>
      </c>
      <c r="U103" s="3" t="str">
        <f t="shared" si="22"/>
        <v>nicht hören.</v>
      </c>
      <c r="V103" s="3" t="s">
        <v>618</v>
      </c>
      <c r="W103" s="3">
        <v>185</v>
      </c>
      <c r="X103" s="3" t="s">
        <v>619</v>
      </c>
      <c r="Y103" s="3" t="s">
        <v>59</v>
      </c>
      <c r="Z103" s="3">
        <v>5.15</v>
      </c>
      <c r="AA103" s="3" t="s">
        <v>59</v>
      </c>
      <c r="AB103" s="3" t="s">
        <v>59</v>
      </c>
      <c r="AC103" s="3" t="s">
        <v>57</v>
      </c>
      <c r="AD103" s="13" t="s">
        <v>418</v>
      </c>
      <c r="AE103" s="3" t="s">
        <v>59</v>
      </c>
      <c r="AF103" s="3" t="s">
        <v>59</v>
      </c>
      <c r="AG103" s="2" t="s">
        <v>421</v>
      </c>
      <c r="AH103" s="2" t="s">
        <v>422</v>
      </c>
      <c r="AI103" s="3">
        <v>42</v>
      </c>
      <c r="AJ103" s="3" t="s">
        <v>620</v>
      </c>
      <c r="AK103" s="3" t="s">
        <v>59</v>
      </c>
      <c r="AL103" s="3" t="s">
        <v>59</v>
      </c>
      <c r="AM103" s="3" t="s">
        <v>59</v>
      </c>
      <c r="AN103" s="3" t="s">
        <v>59</v>
      </c>
      <c r="AO103" s="3" t="s">
        <v>59</v>
      </c>
      <c r="AP103" s="1" t="s">
        <v>60</v>
      </c>
      <c r="AQ103" s="3" t="s">
        <v>59</v>
      </c>
      <c r="AR103" s="3" t="s">
        <v>59</v>
      </c>
      <c r="AS103" s="2" t="s">
        <v>419</v>
      </c>
      <c r="AT103" s="2" t="s">
        <v>53</v>
      </c>
      <c r="AU103" s="6" t="s">
        <v>895</v>
      </c>
      <c r="AV103" s="6" t="s">
        <v>896</v>
      </c>
      <c r="AW103" s="6">
        <v>1</v>
      </c>
      <c r="AX103" s="18" t="str">
        <f t="shared" si="4"/>
        <v>f</v>
      </c>
      <c r="AY103" s="3" t="str">
        <f>CONCATENATE("Wer"," ",G103," ",M103,"?")</f>
        <v>Wer flieht in die Bibliothek?</v>
      </c>
      <c r="AZ103" s="3" t="str">
        <f>CONCATENATE($AZ$1," ","tat", " ",E103,"?")</f>
        <v>Was tat Der Schuldirektor?</v>
      </c>
      <c r="BA103" s="3" t="str">
        <f t="shared" si="5"/>
        <v>Wohin flieht der Schuldirektor?</v>
      </c>
      <c r="BB103" s="3" t="str">
        <f t="shared" si="6"/>
        <v>Wen möchte der Schuldirektor nicht hören?</v>
      </c>
      <c r="BC103" s="3" t="s">
        <v>15</v>
      </c>
      <c r="BD103" s="3" t="str">
        <f>AZ103</f>
        <v>Was tat Der Schuldirektor?</v>
      </c>
      <c r="BE103" s="3">
        <v>1</v>
      </c>
      <c r="BF103" s="3">
        <f t="shared" si="7"/>
        <v>1</v>
      </c>
      <c r="BG103" s="3" t="str">
        <f t="shared" si="8"/>
        <v>Was tat Der Schuldirektor?</v>
      </c>
      <c r="BH103" s="3" t="str">
        <f>IF(BG103="NA","NA",G103)</f>
        <v>flieht</v>
      </c>
      <c r="BI103" s="3" t="s">
        <v>621</v>
      </c>
      <c r="BJ103" s="3" t="s">
        <v>622</v>
      </c>
      <c r="BK103" s="2">
        <v>0</v>
      </c>
      <c r="BL103" s="3" t="str">
        <f t="shared" si="10"/>
        <v>laufen</v>
      </c>
      <c r="BM103" s="3" t="str">
        <f t="shared" si="11"/>
        <v>fliehen</v>
      </c>
      <c r="BN103" s="3" t="str">
        <f>IF(AH103="NA",IF(H103="","",CONCATENATE(H$1," ",G103," ",E103,"?")),IF(H103="","",CONCATENATE(H$1," ",G103," ",AH103," ",X103,"?")))</f>
        <v/>
      </c>
      <c r="BO103" s="3" t="str">
        <f>IF(AH103="NA",IF(I103="","",CONCATENATE(I$1," ",G103," ",E103,"?")),IF(I103="","",CONCATENATE(I$1," ",G103," ",AH103," ",X103,"?")))</f>
        <v>Wohin flieht der Schuldirektor?</v>
      </c>
      <c r="BP103" s="3" t="str">
        <f>IF(AH103="NA",IF(J103="","",CONCATENATE(J$1," ",G103," ",E103,"?")),IF(J103="","",CONCATENATE(J$1," ",G103," ",AH103," ",X103,"?")))</f>
        <v/>
      </c>
      <c r="BQ103" s="3" t="str">
        <f t="shared" si="12"/>
        <v>Wohin flieht der Schuldirektor?</v>
      </c>
      <c r="BR103" s="3" t="str">
        <f>IF(AH103="NA",IF(R103="","",CONCATENATE(R$1," ",O103," ",E103," ",V103,"?")),IF(R103="","",CONCATENATE(R$1," ",O103," ",AH103," ",X103," ",V103,"?")))</f>
        <v/>
      </c>
      <c r="BS103" s="3" t="str">
        <f>IF(AH103="NA",IF(S103="","",CONCATENATE(S$1," ",O103," ",E103," ",V103,"?")),IF(S103="","",CONCATENATE(S$1," ",O103," ",AH103," ",X103," ",V103,"?")))</f>
        <v>Wen möchte der Schuldirektor nicht hören?</v>
      </c>
      <c r="BT103" s="3" t="str">
        <f t="shared" si="13"/>
        <v>Wen möchte der Schuldirektor nicht hören?</v>
      </c>
    </row>
    <row r="104" spans="1:72" s="14" customFormat="1" ht="14.25" customHeight="1" x14ac:dyDescent="0.35">
      <c r="A104" s="3" t="str">
        <f>CONCATENATE("L",B104,"_S",C104,"_I",W104,"_P",AX104)</f>
        <v>L_S103_I186_Pf</v>
      </c>
      <c r="C104" s="3">
        <v>103</v>
      </c>
      <c r="D104" s="3" t="str">
        <f>CONCATENATE(E104," ",G104," ",L104," ",N104," ",O104," ",P104," ",Q104," ",T104," ",U104)</f>
        <v>Der Zahnarzt steht vor LIDL. Sie muss die wertvollen Pfandflaschen wegbringen.</v>
      </c>
      <c r="E104" s="3" t="str">
        <f t="shared" si="0"/>
        <v>Der Zahnarzt</v>
      </c>
      <c r="F104" s="3" t="str">
        <f t="shared" si="1"/>
        <v>Die Zahnärztin</v>
      </c>
      <c r="G104" s="3" t="s">
        <v>547</v>
      </c>
      <c r="H104" s="3" t="s">
        <v>1005</v>
      </c>
      <c r="K104" s="3" t="s">
        <v>1006</v>
      </c>
      <c r="L104" s="3" t="str">
        <f>CONCATENATE(H104,I104,J104," ",K104,".")</f>
        <v>vor LIDL.</v>
      </c>
      <c r="M104" s="3" t="str">
        <f t="shared" si="21"/>
        <v>vor LIDL</v>
      </c>
      <c r="N104" s="3" t="str">
        <f t="shared" si="2"/>
        <v>Sie</v>
      </c>
      <c r="O104" s="3" t="s">
        <v>114</v>
      </c>
      <c r="P104" s="3" t="s">
        <v>53</v>
      </c>
      <c r="Q104" s="3" t="s">
        <v>623</v>
      </c>
      <c r="R104" s="3" t="s">
        <v>624</v>
      </c>
      <c r="T104" s="3" t="str">
        <f t="shared" si="3"/>
        <v>Pfandflaschen</v>
      </c>
      <c r="U104" s="3" t="str">
        <f t="shared" si="22"/>
        <v>wegbringen.</v>
      </c>
      <c r="V104" s="3" t="s">
        <v>625</v>
      </c>
      <c r="W104" s="3">
        <v>186</v>
      </c>
      <c r="X104" s="3" t="s">
        <v>626</v>
      </c>
      <c r="Y104" s="3" t="s">
        <v>59</v>
      </c>
      <c r="Z104" s="3">
        <v>5.2750000000000004</v>
      </c>
      <c r="AA104" s="3" t="s">
        <v>59</v>
      </c>
      <c r="AB104" s="3" t="s">
        <v>59</v>
      </c>
      <c r="AC104" s="3" t="s">
        <v>57</v>
      </c>
      <c r="AD104" s="13" t="s">
        <v>418</v>
      </c>
      <c r="AE104" s="3" t="s">
        <v>59</v>
      </c>
      <c r="AF104" s="3" t="s">
        <v>59</v>
      </c>
      <c r="AG104" s="2" t="s">
        <v>421</v>
      </c>
      <c r="AH104" s="2" t="s">
        <v>422</v>
      </c>
      <c r="AI104" s="3">
        <v>43</v>
      </c>
      <c r="AJ104" s="3" t="s">
        <v>1007</v>
      </c>
      <c r="AK104" s="3" t="s">
        <v>59</v>
      </c>
      <c r="AL104" s="3" t="s">
        <v>59</v>
      </c>
      <c r="AM104" s="3" t="s">
        <v>59</v>
      </c>
      <c r="AN104" s="3" t="s">
        <v>59</v>
      </c>
      <c r="AO104" s="3" t="s">
        <v>59</v>
      </c>
      <c r="AP104" s="1" t="s">
        <v>60</v>
      </c>
      <c r="AQ104" s="3" t="s">
        <v>59</v>
      </c>
      <c r="AR104" s="3" t="s">
        <v>59</v>
      </c>
      <c r="AS104" s="2" t="s">
        <v>419</v>
      </c>
      <c r="AT104" s="2" t="s">
        <v>53</v>
      </c>
      <c r="AU104" s="6" t="s">
        <v>895</v>
      </c>
      <c r="AV104" s="6" t="s">
        <v>896</v>
      </c>
      <c r="AW104" s="6">
        <v>1</v>
      </c>
      <c r="AX104" s="18" t="str">
        <f t="shared" si="4"/>
        <v>f</v>
      </c>
      <c r="AY104" s="3" t="str">
        <f>CONCATENATE("Wer"," ",G104," ",M104,"?")</f>
        <v>Wer steht vor LIDL?</v>
      </c>
      <c r="AZ104" s="3" t="str">
        <f>CONCATENATE($AZ$1," ","tat", " ",E104,"?")</f>
        <v>Was tat Der Zahnarzt?</v>
      </c>
      <c r="BA104" s="3" t="str">
        <f t="shared" si="5"/>
        <v>Wo steht der Zahnarzt?</v>
      </c>
      <c r="BB104" s="3" t="str">
        <f t="shared" si="6"/>
        <v>Was muss der Zahnarzt wegbringen?</v>
      </c>
      <c r="BC104" s="3" t="s">
        <v>881</v>
      </c>
      <c r="BD104" s="3" t="str">
        <f>BA104</f>
        <v>Wo steht der Zahnarzt?</v>
      </c>
      <c r="BE104" s="3">
        <v>3</v>
      </c>
      <c r="BF104" s="3">
        <f t="shared" si="7"/>
        <v>0</v>
      </c>
      <c r="BG104" s="3" t="str">
        <f t="shared" si="8"/>
        <v>NA</v>
      </c>
      <c r="BH104" s="3" t="str">
        <f>IF(BG104="NA","NA",M104)</f>
        <v>NA</v>
      </c>
      <c r="BI104" s="3" t="str">
        <f t="shared" ref="BI104:BI106" si="26">BH104</f>
        <v>NA</v>
      </c>
      <c r="BJ104" s="3" t="s">
        <v>59</v>
      </c>
      <c r="BK104" s="2">
        <v>1</v>
      </c>
      <c r="BL104" s="3" t="str">
        <f t="shared" si="10"/>
        <v>NA</v>
      </c>
      <c r="BM104" s="3" t="str">
        <f t="shared" si="11"/>
        <v>NA</v>
      </c>
      <c r="BN104" s="3" t="str">
        <f>IF(AH104="NA",IF(H104="","",CONCATENATE(H$1," ",G104," ",E104,"?")),IF(H104="","",CONCATENATE(H$1," ",G104," ",AH104," ",X104,"?")))</f>
        <v>Wo steht der Zahnarzt?</v>
      </c>
      <c r="BO104" s="3" t="str">
        <f>IF(AH104="NA",IF(I104="","",CONCATENATE(I$1," ",G104," ",E104,"?")),IF(I104="","",CONCATENATE(I$1," ",G104," ",AH104," ",X104,"?")))</f>
        <v/>
      </c>
      <c r="BP104" s="3" t="str">
        <f>IF(AH104="NA",IF(J104="","",CONCATENATE(J$1," ",G104," ",E104,"?")),IF(J104="","",CONCATENATE(J$1," ",G104," ",AH104," ",X104,"?")))</f>
        <v/>
      </c>
      <c r="BQ104" s="3" t="str">
        <f t="shared" si="12"/>
        <v>Wo steht der Zahnarzt?</v>
      </c>
      <c r="BR104" s="3" t="str">
        <f>IF(AH104="NA",IF(R104="","",CONCATENATE(R$1," ",O104," ",E104," ",V104,"?")),IF(R104="","",CONCATENATE(R$1," ",O104," ",AH104," ",X104," ",V104,"?")))</f>
        <v>Was muss der Zahnarzt wegbringen?</v>
      </c>
      <c r="BS104" s="3" t="str">
        <f>IF(AH104="NA",IF(S104="","",CONCATENATE(S$1," ",O104," ",E104," ",V104,"?")),IF(S104="","",CONCATENATE(S$1," ",O104," ",AH104," ",X104," ",V104,"?")))</f>
        <v/>
      </c>
      <c r="BT104" s="3" t="str">
        <f t="shared" si="13"/>
        <v>Was muss der Zahnarzt wegbringen?</v>
      </c>
    </row>
    <row r="105" spans="1:72" s="14" customFormat="1" ht="14.25" customHeight="1" x14ac:dyDescent="0.35">
      <c r="A105" s="3" t="str">
        <f>CONCATENATE("L",B105,"_S",C105,"_I",W105,"_P",AX105)</f>
        <v>L_S104_I187_Pf</v>
      </c>
      <c r="C105" s="3">
        <v>104</v>
      </c>
      <c r="D105" s="3" t="str">
        <f>CONCATENATE(E105," ",G105," ",L105," ",N105," ",O105," ",P105," ",Q105," ",T105," ",U105)</f>
        <v>Der Architekt tanzt in der Disko. Sie ist der absolute Mittelpunkt des Abends.</v>
      </c>
      <c r="E105" s="3" t="str">
        <f t="shared" si="0"/>
        <v>Der Architekt</v>
      </c>
      <c r="F105" s="3" t="str">
        <f t="shared" si="1"/>
        <v>Die Architektin</v>
      </c>
      <c r="G105" s="3" t="s">
        <v>261</v>
      </c>
      <c r="H105" s="3" t="s">
        <v>64</v>
      </c>
      <c r="K105" s="3" t="s">
        <v>1008</v>
      </c>
      <c r="L105" s="3" t="str">
        <f>CONCATENATE(H105,I105,J105," ",K105,".")</f>
        <v>in der Disko.</v>
      </c>
      <c r="M105" s="3" t="str">
        <f t="shared" si="21"/>
        <v>in der Disko</v>
      </c>
      <c r="N105" s="3" t="str">
        <f t="shared" si="2"/>
        <v>Sie</v>
      </c>
      <c r="O105" s="3" t="s">
        <v>326</v>
      </c>
      <c r="P105" s="3" t="s">
        <v>422</v>
      </c>
      <c r="Q105" s="3" t="s">
        <v>627</v>
      </c>
      <c r="R105" s="3" t="s">
        <v>628</v>
      </c>
      <c r="T105" s="3" t="str">
        <f t="shared" si="3"/>
        <v>Mittelpunkt</v>
      </c>
      <c r="U105" s="3" t="str">
        <f t="shared" si="22"/>
        <v>des Abends.</v>
      </c>
      <c r="V105" s="3" t="s">
        <v>629</v>
      </c>
      <c r="W105" s="3">
        <v>187</v>
      </c>
      <c r="X105" s="3" t="s">
        <v>630</v>
      </c>
      <c r="Y105" s="3" t="s">
        <v>59</v>
      </c>
      <c r="Z105" s="3">
        <v>5.3250000000000002</v>
      </c>
      <c r="AA105" s="3" t="s">
        <v>59</v>
      </c>
      <c r="AB105" s="3" t="s">
        <v>59</v>
      </c>
      <c r="AC105" s="3" t="s">
        <v>57</v>
      </c>
      <c r="AD105" s="13" t="s">
        <v>418</v>
      </c>
      <c r="AE105" s="3" t="s">
        <v>59</v>
      </c>
      <c r="AF105" s="3" t="s">
        <v>59</v>
      </c>
      <c r="AG105" s="2" t="s">
        <v>421</v>
      </c>
      <c r="AH105" s="2" t="s">
        <v>422</v>
      </c>
      <c r="AI105" s="3">
        <v>44</v>
      </c>
      <c r="AJ105" s="3" t="s">
        <v>631</v>
      </c>
      <c r="AK105" s="3" t="s">
        <v>59</v>
      </c>
      <c r="AL105" s="3" t="s">
        <v>59</v>
      </c>
      <c r="AM105" s="3" t="s">
        <v>59</v>
      </c>
      <c r="AN105" s="3" t="s">
        <v>59</v>
      </c>
      <c r="AO105" s="3" t="s">
        <v>59</v>
      </c>
      <c r="AP105" s="1" t="s">
        <v>60</v>
      </c>
      <c r="AQ105" s="3" t="s">
        <v>59</v>
      </c>
      <c r="AR105" s="3" t="s">
        <v>59</v>
      </c>
      <c r="AS105" s="2" t="s">
        <v>419</v>
      </c>
      <c r="AT105" s="2" t="s">
        <v>53</v>
      </c>
      <c r="AU105" s="6" t="s">
        <v>895</v>
      </c>
      <c r="AV105" s="6" t="s">
        <v>896</v>
      </c>
      <c r="AW105" s="6">
        <v>1</v>
      </c>
      <c r="AX105" s="18" t="str">
        <f t="shared" si="4"/>
        <v>f</v>
      </c>
      <c r="AY105" s="3" t="str">
        <f>CONCATENATE("Wer"," ",G105," ",M105,"?")</f>
        <v>Wer tanzt in der Disko?</v>
      </c>
      <c r="AZ105" s="3" t="str">
        <f>CONCATENATE($AZ$1," ","tat", " ",E105,"?")</f>
        <v>Was tat Der Architekt?</v>
      </c>
      <c r="BA105" s="3" t="str">
        <f t="shared" si="5"/>
        <v>Wo tanzt der Architekt?</v>
      </c>
      <c r="BB105" s="3" t="str">
        <f t="shared" si="6"/>
        <v>Was ist der Architekt des Abends?</v>
      </c>
      <c r="BC105" s="2" t="s">
        <v>882</v>
      </c>
      <c r="BD105" s="3" t="str">
        <f>BB105</f>
        <v>Was ist der Architekt des Abends?</v>
      </c>
      <c r="BE105" s="3">
        <v>4</v>
      </c>
      <c r="BF105" s="3">
        <f t="shared" si="7"/>
        <v>0</v>
      </c>
      <c r="BG105" s="3" t="str">
        <f t="shared" si="8"/>
        <v>NA</v>
      </c>
      <c r="BH105" s="3" t="str">
        <f>IF(BG105="NA","NA",CONCATENATE(P105," ",Q105," ",T105))</f>
        <v>NA</v>
      </c>
      <c r="BI105" s="3" t="str">
        <f t="shared" si="26"/>
        <v>NA</v>
      </c>
      <c r="BJ105" s="3" t="s">
        <v>59</v>
      </c>
      <c r="BK105" s="2">
        <v>1</v>
      </c>
      <c r="BL105" s="3" t="str">
        <f t="shared" si="10"/>
        <v>NA</v>
      </c>
      <c r="BM105" s="3" t="str">
        <f t="shared" si="11"/>
        <v>NA</v>
      </c>
      <c r="BN105" s="3" t="str">
        <f>IF(AH105="NA",IF(H105="","",CONCATENATE(H$1," ",G105," ",E105,"?")),IF(H105="","",CONCATENATE(H$1," ",G105," ",AH105," ",X105,"?")))</f>
        <v>Wo tanzt der Architekt?</v>
      </c>
      <c r="BO105" s="3" t="str">
        <f>IF(AH105="NA",IF(I105="","",CONCATENATE(I$1," ",G105," ",E105,"?")),IF(I105="","",CONCATENATE(I$1," ",G105," ",AH105," ",X105,"?")))</f>
        <v/>
      </c>
      <c r="BP105" s="3" t="str">
        <f>IF(AH105="NA",IF(J105="","",CONCATENATE(J$1," ",G105," ",E105,"?")),IF(J105="","",CONCATENATE(J$1," ",G105," ",AH105," ",X105,"?")))</f>
        <v/>
      </c>
      <c r="BQ105" s="3" t="str">
        <f t="shared" si="12"/>
        <v>Wo tanzt der Architekt?</v>
      </c>
      <c r="BR105" s="3" t="str">
        <f>IF(AH105="NA",IF(R105="","",CONCATENATE(R$1," ",O105," ",E105," ",V105,"?")),IF(R105="","",CONCATENATE(R$1," ",O105," ",AH105," ",X105," ",V105,"?")))</f>
        <v>Was ist der Architekt des Abends?</v>
      </c>
      <c r="BS105" s="3" t="str">
        <f>IF(AH105="NA",IF(S105="","",CONCATENATE(S$1," ",O105," ",E105," ",V105,"?")),IF(S105="","",CONCATENATE(S$1," ",O105," ",AH105," ",X105," ",V105,"?")))</f>
        <v/>
      </c>
      <c r="BT105" s="3" t="str">
        <f t="shared" si="13"/>
        <v>Was ist der Architekt des Abends?</v>
      </c>
    </row>
    <row r="106" spans="1:72" s="14" customFormat="1" ht="14.25" customHeight="1" x14ac:dyDescent="0.35">
      <c r="A106" s="3" t="str">
        <f>CONCATENATE("L",B106,"_S",C106,"_I",W106,"_P",AX106)</f>
        <v>L_S105_I188_Pf</v>
      </c>
      <c r="C106" s="3">
        <v>105</v>
      </c>
      <c r="D106" s="3" t="str">
        <f>CONCATENATE(E106," ",G106," ",L106," ",N106," ",O106," ",P106," ",Q106," ",T106," ",U106)</f>
        <v>Der Politiker fällt vom Schemel. Sie hat die ansträngende Beschäftigung unterschätzt.</v>
      </c>
      <c r="E106" s="3" t="str">
        <f t="shared" si="0"/>
        <v>Der Politiker</v>
      </c>
      <c r="F106" s="3" t="str">
        <f t="shared" si="1"/>
        <v>Die Politikerin</v>
      </c>
      <c r="G106" s="3" t="s">
        <v>79</v>
      </c>
      <c r="J106" s="3" t="s">
        <v>934</v>
      </c>
      <c r="K106" s="3" t="s">
        <v>1009</v>
      </c>
      <c r="L106" s="3" t="str">
        <f>CONCATENATE(H106,I106,J106," ",K106,".")</f>
        <v>vom Schemel.</v>
      </c>
      <c r="M106" s="3" t="str">
        <f t="shared" si="21"/>
        <v>vom Schemel</v>
      </c>
      <c r="N106" s="3" t="str">
        <f t="shared" si="2"/>
        <v>Sie</v>
      </c>
      <c r="O106" s="3" t="s">
        <v>65</v>
      </c>
      <c r="P106" s="3" t="s">
        <v>53</v>
      </c>
      <c r="Q106" s="3" t="s">
        <v>632</v>
      </c>
      <c r="R106" s="3" t="s">
        <v>633</v>
      </c>
      <c r="T106" s="3" t="str">
        <f t="shared" si="3"/>
        <v>Beschäftigung</v>
      </c>
      <c r="U106" s="3" t="str">
        <f t="shared" si="22"/>
        <v>unterschätzt.</v>
      </c>
      <c r="V106" s="3" t="s">
        <v>133</v>
      </c>
      <c r="W106" s="3">
        <v>188</v>
      </c>
      <c r="X106" s="3" t="s">
        <v>634</v>
      </c>
      <c r="Y106" s="3" t="s">
        <v>59</v>
      </c>
      <c r="Z106" s="3">
        <v>5.45</v>
      </c>
      <c r="AA106" s="3" t="s">
        <v>59</v>
      </c>
      <c r="AB106" s="3" t="s">
        <v>59</v>
      </c>
      <c r="AC106" s="3" t="s">
        <v>57</v>
      </c>
      <c r="AD106" s="13" t="s">
        <v>418</v>
      </c>
      <c r="AE106" s="3" t="s">
        <v>59</v>
      </c>
      <c r="AF106" s="3" t="s">
        <v>59</v>
      </c>
      <c r="AG106" s="2" t="s">
        <v>421</v>
      </c>
      <c r="AH106" s="2" t="s">
        <v>422</v>
      </c>
      <c r="AI106" s="3">
        <v>45</v>
      </c>
      <c r="AJ106" s="3" t="s">
        <v>635</v>
      </c>
      <c r="AK106" s="3" t="s">
        <v>59</v>
      </c>
      <c r="AL106" s="3" t="s">
        <v>59</v>
      </c>
      <c r="AM106" s="3" t="s">
        <v>59</v>
      </c>
      <c r="AN106" s="3" t="s">
        <v>59</v>
      </c>
      <c r="AO106" s="3" t="s">
        <v>59</v>
      </c>
      <c r="AP106" s="1" t="s">
        <v>60</v>
      </c>
      <c r="AQ106" s="3" t="s">
        <v>59</v>
      </c>
      <c r="AR106" s="3" t="s">
        <v>59</v>
      </c>
      <c r="AS106" s="2" t="s">
        <v>419</v>
      </c>
      <c r="AT106" s="2" t="s">
        <v>53</v>
      </c>
      <c r="AU106" s="6" t="s">
        <v>895</v>
      </c>
      <c r="AV106" s="6" t="s">
        <v>896</v>
      </c>
      <c r="AW106" s="6">
        <v>1</v>
      </c>
      <c r="AX106" s="18" t="str">
        <f t="shared" si="4"/>
        <v>f</v>
      </c>
      <c r="AY106" s="3" t="str">
        <f>CONCATENATE("Wer"," ",G106," ",M106,"?")</f>
        <v>Wer fällt vom Schemel?</v>
      </c>
      <c r="AZ106" s="3" t="str">
        <f>CONCATENATE($AZ$1," ","tat", " ",E106,"?")</f>
        <v>Was tat Der Politiker?</v>
      </c>
      <c r="BA106" s="3" t="str">
        <f t="shared" si="5"/>
        <v>Woher fällt der Politiker?</v>
      </c>
      <c r="BB106" s="3" t="str">
        <f t="shared" si="6"/>
        <v>Was hat der Politiker unterschätzt?</v>
      </c>
      <c r="BC106" s="3" t="s">
        <v>880</v>
      </c>
      <c r="BD106" s="3" t="str">
        <f>AY106</f>
        <v>Wer fällt vom Schemel?</v>
      </c>
      <c r="BE106" s="3">
        <v>2</v>
      </c>
      <c r="BF106" s="3">
        <f t="shared" si="7"/>
        <v>0</v>
      </c>
      <c r="BG106" s="3" t="str">
        <f t="shared" si="8"/>
        <v>NA</v>
      </c>
      <c r="BH106" s="3" t="str">
        <f>IF(BG106="NA","NA",E106)</f>
        <v>NA</v>
      </c>
      <c r="BI106" s="3" t="str">
        <f t="shared" si="26"/>
        <v>NA</v>
      </c>
      <c r="BJ106" s="3" t="s">
        <v>59</v>
      </c>
      <c r="BK106" s="2">
        <v>0</v>
      </c>
      <c r="BL106" s="3" t="str">
        <f t="shared" si="10"/>
        <v>NA</v>
      </c>
      <c r="BM106" s="3" t="str">
        <f t="shared" si="11"/>
        <v>NA</v>
      </c>
      <c r="BN106" s="3" t="str">
        <f>IF(AH106="NA",IF(H106="","",CONCATENATE(H$1," ",G106," ",E106,"?")),IF(H106="","",CONCATENATE(H$1," ",G106," ",AH106," ",X106,"?")))</f>
        <v/>
      </c>
      <c r="BO106" s="3" t="str">
        <f>IF(AH106="NA",IF(I106="","",CONCATENATE(I$1," ",G106," ",E106,"?")),IF(I106="","",CONCATENATE(I$1," ",G106," ",AH106," ",X106,"?")))</f>
        <v/>
      </c>
      <c r="BP106" s="3" t="str">
        <f>IF(AH106="NA",IF(J106="","",CONCATENATE(J$1," ",G106," ",E106,"?")),IF(J106="","",CONCATENATE(J$1," ",G106," ",AH106," ",X106,"?")))</f>
        <v>Woher fällt der Politiker?</v>
      </c>
      <c r="BQ106" s="3" t="str">
        <f t="shared" si="12"/>
        <v>Woher fällt der Politiker?</v>
      </c>
      <c r="BR106" s="3" t="str">
        <f>IF(AH106="NA",IF(R106="","",CONCATENATE(R$1," ",O106," ",E106," ",V106,"?")),IF(R106="","",CONCATENATE(R$1," ",O106," ",AH106," ",X106," ",V106,"?")))</f>
        <v>Was hat der Politiker unterschätzt?</v>
      </c>
      <c r="BS106" s="3" t="str">
        <f>IF(AH106="NA",IF(S106="","",CONCATENATE(S$1," ",O106," ",E106," ",V106,"?")),IF(S106="","",CONCATENATE(S$1," ",O106," ",AH106," ",X106," ",V106,"?")))</f>
        <v/>
      </c>
      <c r="BT106" s="3" t="str">
        <f t="shared" si="13"/>
        <v>Was hat der Politiker unterschätzt?</v>
      </c>
    </row>
    <row r="107" spans="1:72" s="14" customFormat="1" ht="14.25" customHeight="1" x14ac:dyDescent="0.35">
      <c r="A107" s="3" t="str">
        <f>CONCATENATE("L",B107,"_S",C107,"_I",W107,"_P",AX107)</f>
        <v>L_S106_I189_Pm</v>
      </c>
      <c r="C107" s="3">
        <v>106</v>
      </c>
      <c r="D107" s="3" t="str">
        <f>CONCATENATE(E107," ",G107," ",L107," ",N107," ",O107," ",P107," ",Q107," ",T107," ",U107)</f>
        <v>Der Bestattungsunternehmer eilt auf den Landsitz. Er hat den harten Corona-Maßnahmen vernommen.</v>
      </c>
      <c r="E107" s="3" t="str">
        <f t="shared" si="0"/>
        <v>Der Bestattungsunternehmer</v>
      </c>
      <c r="F107" s="3" t="str">
        <f t="shared" si="1"/>
        <v>Die Bestattungsunternehmerin</v>
      </c>
      <c r="G107" s="3" t="s">
        <v>349</v>
      </c>
      <c r="I107" s="3" t="s">
        <v>905</v>
      </c>
      <c r="K107" s="3" t="s">
        <v>1010</v>
      </c>
      <c r="L107" s="3" t="str">
        <f>CONCATENATE(H107,I107,J107," ",K107,".")</f>
        <v>auf den Landsitz.</v>
      </c>
      <c r="M107" s="3" t="str">
        <f t="shared" si="21"/>
        <v>auf den Landsitz</v>
      </c>
      <c r="N107" s="3" t="str">
        <f t="shared" si="2"/>
        <v>Er</v>
      </c>
      <c r="O107" s="3" t="s">
        <v>65</v>
      </c>
      <c r="P107" s="3" t="s">
        <v>115</v>
      </c>
      <c r="Q107" s="3" t="s">
        <v>321</v>
      </c>
      <c r="R107" s="3" t="s">
        <v>636</v>
      </c>
      <c r="T107" s="3" t="str">
        <f t="shared" si="3"/>
        <v>Corona-Maßnahmen</v>
      </c>
      <c r="U107" s="3" t="str">
        <f t="shared" si="22"/>
        <v>vernommen.</v>
      </c>
      <c r="V107" s="3" t="s">
        <v>637</v>
      </c>
      <c r="W107" s="3">
        <v>189</v>
      </c>
      <c r="X107" s="3" t="s">
        <v>638</v>
      </c>
      <c r="Y107" s="3" t="s">
        <v>59</v>
      </c>
      <c r="Z107" s="3">
        <v>5.55</v>
      </c>
      <c r="AA107" s="3" t="s">
        <v>59</v>
      </c>
      <c r="AB107" s="3" t="s">
        <v>59</v>
      </c>
      <c r="AC107" s="3" t="s">
        <v>57</v>
      </c>
      <c r="AD107" s="13" t="s">
        <v>418</v>
      </c>
      <c r="AE107" s="3" t="s">
        <v>59</v>
      </c>
      <c r="AF107" s="3" t="s">
        <v>59</v>
      </c>
      <c r="AG107" s="2" t="s">
        <v>421</v>
      </c>
      <c r="AH107" s="2" t="s">
        <v>422</v>
      </c>
      <c r="AI107" s="3">
        <v>46</v>
      </c>
      <c r="AJ107" s="3" t="s">
        <v>639</v>
      </c>
      <c r="AK107" s="3" t="s">
        <v>59</v>
      </c>
      <c r="AL107" s="3" t="s">
        <v>59</v>
      </c>
      <c r="AM107" s="3" t="s">
        <v>59</v>
      </c>
      <c r="AN107" s="3" t="s">
        <v>59</v>
      </c>
      <c r="AO107" s="3" t="s">
        <v>59</v>
      </c>
      <c r="AP107" s="1" t="s">
        <v>60</v>
      </c>
      <c r="AQ107" s="3" t="s">
        <v>59</v>
      </c>
      <c r="AR107" s="3" t="s">
        <v>59</v>
      </c>
      <c r="AS107" s="2" t="s">
        <v>419</v>
      </c>
      <c r="AT107" s="2" t="s">
        <v>53</v>
      </c>
      <c r="AU107" s="6" t="s">
        <v>895</v>
      </c>
      <c r="AV107" s="6" t="s">
        <v>896</v>
      </c>
      <c r="AW107" s="6">
        <v>0</v>
      </c>
      <c r="AX107" s="18" t="str">
        <f t="shared" si="4"/>
        <v>m</v>
      </c>
      <c r="AY107" s="3" t="str">
        <f>CONCATENATE("Wer"," ",G107," ",M107,"?")</f>
        <v>Wer eilt auf den Landsitz?</v>
      </c>
      <c r="AZ107" s="3" t="str">
        <f>CONCATENATE($AZ$1," ","tat", " ",E107,"?")</f>
        <v>Was tat Der Bestattungsunternehmer?</v>
      </c>
      <c r="BA107" s="3" t="str">
        <f t="shared" si="5"/>
        <v>Wohin eilt der Bestattungsunternehmer?</v>
      </c>
      <c r="BB107" s="3" t="str">
        <f t="shared" si="6"/>
        <v>Was hat der Bestattungsunternehmer vernommen?</v>
      </c>
      <c r="BC107" s="3" t="s">
        <v>15</v>
      </c>
      <c r="BD107" s="3" t="str">
        <f>AZ107</f>
        <v>Was tat Der Bestattungsunternehmer?</v>
      </c>
      <c r="BE107" s="3">
        <v>1</v>
      </c>
      <c r="BF107" s="3">
        <f t="shared" si="7"/>
        <v>1</v>
      </c>
      <c r="BG107" s="3" t="str">
        <f t="shared" si="8"/>
        <v>Was tat Der Bestattungsunternehmer?</v>
      </c>
      <c r="BH107" s="3" t="str">
        <f>IF(BG107="NA","NA",G107)</f>
        <v>eilt</v>
      </c>
      <c r="BI107" s="3" t="s">
        <v>640</v>
      </c>
      <c r="BJ107" s="3" t="s">
        <v>641</v>
      </c>
      <c r="BK107" s="2">
        <v>1</v>
      </c>
      <c r="BL107" s="3" t="str">
        <f t="shared" si="10"/>
        <v>eilen</v>
      </c>
      <c r="BM107" s="3" t="str">
        <f t="shared" si="11"/>
        <v>beeilen</v>
      </c>
      <c r="BN107" s="3" t="str">
        <f>IF(AH107="NA",IF(H107="","",CONCATENATE(H$1," ",G107," ",E107,"?")),IF(H107="","",CONCATENATE(H$1," ",G107," ",AH107," ",X107,"?")))</f>
        <v/>
      </c>
      <c r="BO107" s="3" t="str">
        <f>IF(AH107="NA",IF(I107="","",CONCATENATE(I$1," ",G107," ",E107,"?")),IF(I107="","",CONCATENATE(I$1," ",G107," ",AH107," ",X107,"?")))</f>
        <v>Wohin eilt der Bestattungsunternehmer?</v>
      </c>
      <c r="BP107" s="3" t="str">
        <f>IF(AH107="NA",IF(J107="","",CONCATENATE(J$1," ",G107," ",E107,"?")),IF(J107="","",CONCATENATE(J$1," ",G107," ",AH107," ",X107,"?")))</f>
        <v/>
      </c>
      <c r="BQ107" s="3" t="str">
        <f t="shared" si="12"/>
        <v>Wohin eilt der Bestattungsunternehmer?</v>
      </c>
      <c r="BR107" s="3" t="str">
        <f>IF(AH107="NA",IF(R107="","",CONCATENATE(R$1," ",O107," ",E107," ",V107,"?")),IF(R107="","",CONCATENATE(R$1," ",O107," ",AH107," ",X107," ",V107,"?")))</f>
        <v>Was hat der Bestattungsunternehmer vernommen?</v>
      </c>
      <c r="BS107" s="3" t="str">
        <f>IF(AH107="NA",IF(S107="","",CONCATENATE(S$1," ",O107," ",E107," ",V107,"?")),IF(S107="","",CONCATENATE(S$1," ",O107," ",AH107," ",X107," ",V107,"?")))</f>
        <v/>
      </c>
      <c r="BT107" s="3" t="str">
        <f t="shared" si="13"/>
        <v>Was hat der Bestattungsunternehmer vernommen?</v>
      </c>
    </row>
    <row r="108" spans="1:72" s="14" customFormat="1" ht="14.25" customHeight="1" x14ac:dyDescent="0.35">
      <c r="A108" s="3" t="str">
        <f>CONCATENATE("L",B108,"_S",C108,"_I",W108,"_P",AX108)</f>
        <v>L_S107_I190_Pm</v>
      </c>
      <c r="C108" s="3">
        <v>107</v>
      </c>
      <c r="D108" s="3" t="str">
        <f>CONCATENATE(E108," ",G108," ",L108," ",N108," ",O108," ",P108," ",Q108," ",T108," ",U108)</f>
        <v>Der Förster spaziert in die Druckerei. Er möchte die unschönen Passbilder abholen.</v>
      </c>
      <c r="E108" s="3" t="str">
        <f t="shared" si="0"/>
        <v>Der Förster</v>
      </c>
      <c r="F108" s="3" t="str">
        <f t="shared" si="1"/>
        <v>Die Försterin</v>
      </c>
      <c r="G108" s="3" t="s">
        <v>51</v>
      </c>
      <c r="I108" s="3" t="s">
        <v>903</v>
      </c>
      <c r="K108" s="3" t="s">
        <v>1011</v>
      </c>
      <c r="L108" s="3" t="str">
        <f>CONCATENATE(H108,I108,J108," ",K108,".")</f>
        <v>in die Druckerei.</v>
      </c>
      <c r="M108" s="3" t="str">
        <f t="shared" si="21"/>
        <v>in die Druckerei</v>
      </c>
      <c r="N108" s="3" t="str">
        <f t="shared" si="2"/>
        <v>Er</v>
      </c>
      <c r="O108" s="3" t="s">
        <v>52</v>
      </c>
      <c r="P108" s="3" t="s">
        <v>53</v>
      </c>
      <c r="Q108" s="3" t="s">
        <v>642</v>
      </c>
      <c r="R108" s="3" t="s">
        <v>643</v>
      </c>
      <c r="T108" s="3" t="str">
        <f t="shared" si="3"/>
        <v>Passbilder</v>
      </c>
      <c r="U108" s="3" t="str">
        <f t="shared" si="22"/>
        <v>abholen.</v>
      </c>
      <c r="V108" s="3" t="s">
        <v>644</v>
      </c>
      <c r="W108" s="3">
        <v>190</v>
      </c>
      <c r="X108" s="3" t="s">
        <v>645</v>
      </c>
      <c r="Y108" s="3" t="s">
        <v>59</v>
      </c>
      <c r="Z108" s="3">
        <v>5.625</v>
      </c>
      <c r="AA108" s="3" t="s">
        <v>59</v>
      </c>
      <c r="AB108" s="3" t="s">
        <v>59</v>
      </c>
      <c r="AC108" s="3" t="s">
        <v>57</v>
      </c>
      <c r="AD108" s="13" t="s">
        <v>418</v>
      </c>
      <c r="AE108" s="3" t="s">
        <v>59</v>
      </c>
      <c r="AF108" s="3" t="s">
        <v>59</v>
      </c>
      <c r="AG108" s="2" t="s">
        <v>421</v>
      </c>
      <c r="AH108" s="2" t="s">
        <v>422</v>
      </c>
      <c r="AI108" s="3">
        <v>47</v>
      </c>
      <c r="AJ108" s="3" t="s">
        <v>646</v>
      </c>
      <c r="AK108" s="3" t="s">
        <v>59</v>
      </c>
      <c r="AL108" s="3" t="s">
        <v>59</v>
      </c>
      <c r="AM108" s="3" t="s">
        <v>59</v>
      </c>
      <c r="AN108" s="3" t="s">
        <v>59</v>
      </c>
      <c r="AO108" s="3" t="s">
        <v>59</v>
      </c>
      <c r="AP108" s="1" t="s">
        <v>60</v>
      </c>
      <c r="AQ108" s="3" t="s">
        <v>59</v>
      </c>
      <c r="AR108" s="3" t="s">
        <v>59</v>
      </c>
      <c r="AS108" s="2" t="s">
        <v>419</v>
      </c>
      <c r="AT108" s="2" t="s">
        <v>53</v>
      </c>
      <c r="AU108" s="6" t="s">
        <v>895</v>
      </c>
      <c r="AV108" s="6" t="s">
        <v>896</v>
      </c>
      <c r="AW108" s="6">
        <v>0</v>
      </c>
      <c r="AX108" s="18" t="str">
        <f t="shared" si="4"/>
        <v>m</v>
      </c>
      <c r="AY108" s="3" t="str">
        <f>CONCATENATE("Wer"," ",G108," ",M108,"?")</f>
        <v>Wer spaziert in die Druckerei?</v>
      </c>
      <c r="AZ108" s="3" t="str">
        <f>CONCATENATE($AZ$1," ","tat", " ",E108,"?")</f>
        <v>Was tat Der Förster?</v>
      </c>
      <c r="BA108" s="3" t="str">
        <f t="shared" si="5"/>
        <v>Wohin spaziert der Förster?</v>
      </c>
      <c r="BB108" s="3" t="str">
        <f t="shared" si="6"/>
        <v>Was möchte der Förster abholen?</v>
      </c>
      <c r="BC108" s="3" t="s">
        <v>881</v>
      </c>
      <c r="BD108" s="3" t="str">
        <f>BA108</f>
        <v>Wohin spaziert der Förster?</v>
      </c>
      <c r="BE108" s="3">
        <v>2</v>
      </c>
      <c r="BF108" s="3">
        <f t="shared" si="7"/>
        <v>0</v>
      </c>
      <c r="BG108" s="3" t="str">
        <f t="shared" si="8"/>
        <v>NA</v>
      </c>
      <c r="BH108" s="3" t="str">
        <f>IF(BG108="NA","NA",M108)</f>
        <v>NA</v>
      </c>
      <c r="BI108" s="3" t="str">
        <f t="shared" ref="BI108:BI118" si="27">BH108</f>
        <v>NA</v>
      </c>
      <c r="BJ108" s="3" t="s">
        <v>59</v>
      </c>
      <c r="BK108" s="2">
        <v>1</v>
      </c>
      <c r="BL108" s="3" t="str">
        <f t="shared" si="10"/>
        <v>NA</v>
      </c>
      <c r="BM108" s="3" t="str">
        <f t="shared" si="11"/>
        <v>NA</v>
      </c>
      <c r="BN108" s="3" t="str">
        <f>IF(AH108="NA",IF(H108="","",CONCATENATE(H$1," ",G108," ",E108,"?")),IF(H108="","",CONCATENATE(H$1," ",G108," ",AH108," ",X108,"?")))</f>
        <v/>
      </c>
      <c r="BO108" s="3" t="str">
        <f>IF(AH108="NA",IF(I108="","",CONCATENATE(I$1," ",G108," ",E108,"?")),IF(I108="","",CONCATENATE(I$1," ",G108," ",AH108," ",X108,"?")))</f>
        <v>Wohin spaziert der Förster?</v>
      </c>
      <c r="BP108" s="3" t="str">
        <f>IF(AH108="NA",IF(J108="","",CONCATENATE(J$1," ",G108," ",E108,"?")),IF(J108="","",CONCATENATE(J$1," ",G108," ",AH108," ",X108,"?")))</f>
        <v/>
      </c>
      <c r="BQ108" s="3" t="str">
        <f t="shared" si="12"/>
        <v>Wohin spaziert der Förster?</v>
      </c>
      <c r="BR108" s="3" t="str">
        <f>IF(AH108="NA",IF(R108="","",CONCATENATE(R$1," ",O108," ",E108," ",V108,"?")),IF(R108="","",CONCATENATE(R$1," ",O108," ",AH108," ",X108," ",V108,"?")))</f>
        <v>Was möchte der Förster abholen?</v>
      </c>
      <c r="BS108" s="3" t="str">
        <f>IF(AH108="NA",IF(S108="","",CONCATENATE(S$1," ",O108," ",E108," ",V108,"?")),IF(S108="","",CONCATENATE(S$1," ",O108," ",AH108," ",X108," ",V108,"?")))</f>
        <v/>
      </c>
      <c r="BT108" s="3" t="str">
        <f t="shared" si="13"/>
        <v>Was möchte der Förster abholen?</v>
      </c>
    </row>
    <row r="109" spans="1:72" s="14" customFormat="1" ht="14.25" customHeight="1" x14ac:dyDescent="0.35">
      <c r="A109" s="3" t="str">
        <f>CONCATENATE("L",B109,"_S",C109,"_I",W109,"_P",AX109)</f>
        <v>L_S108_I191_Pf</v>
      </c>
      <c r="C109" s="3">
        <v>108</v>
      </c>
      <c r="D109" s="3" t="str">
        <f>CONCATENATE(E109," ",G109," ",L109," ",N109," ",O109," ",P109," ",Q109," ",T109," ",U109)</f>
        <v>Der Astronaut landet in der Anstalt. Sie hat einen diagnostizierten Burnout erlitten.</v>
      </c>
      <c r="E109" s="3" t="str">
        <f t="shared" si="0"/>
        <v>Der Astronaut</v>
      </c>
      <c r="F109" s="3" t="str">
        <f t="shared" si="1"/>
        <v>Die Astronautin</v>
      </c>
      <c r="G109" s="3" t="s">
        <v>227</v>
      </c>
      <c r="H109" s="3" t="s">
        <v>64</v>
      </c>
      <c r="K109" s="3" t="s">
        <v>1012</v>
      </c>
      <c r="L109" s="3" t="str">
        <f>CONCATENATE(H109,I109,J109," ",K109,".")</f>
        <v>in der Anstalt.</v>
      </c>
      <c r="M109" s="3" t="str">
        <f t="shared" si="21"/>
        <v>in der Anstalt</v>
      </c>
      <c r="N109" s="3" t="str">
        <f t="shared" si="2"/>
        <v>Sie</v>
      </c>
      <c r="O109" s="3" t="s">
        <v>65</v>
      </c>
      <c r="P109" s="3" t="s">
        <v>66</v>
      </c>
      <c r="Q109" s="3" t="s">
        <v>647</v>
      </c>
      <c r="R109" s="3" t="s">
        <v>648</v>
      </c>
      <c r="T109" s="3" t="str">
        <f t="shared" si="3"/>
        <v>Burnout</v>
      </c>
      <c r="U109" s="3" t="str">
        <f t="shared" si="22"/>
        <v>erlitten.</v>
      </c>
      <c r="V109" s="3" t="s">
        <v>170</v>
      </c>
      <c r="W109" s="3">
        <v>191</v>
      </c>
      <c r="X109" s="3" t="s">
        <v>649</v>
      </c>
      <c r="Y109" s="3" t="s">
        <v>59</v>
      </c>
      <c r="Z109" s="3">
        <v>5.75</v>
      </c>
      <c r="AA109" s="3" t="s">
        <v>59</v>
      </c>
      <c r="AB109" s="3" t="s">
        <v>59</v>
      </c>
      <c r="AC109" s="3" t="s">
        <v>57</v>
      </c>
      <c r="AD109" s="13" t="s">
        <v>418</v>
      </c>
      <c r="AE109" s="3" t="s">
        <v>59</v>
      </c>
      <c r="AF109" s="3" t="s">
        <v>59</v>
      </c>
      <c r="AG109" s="2" t="s">
        <v>421</v>
      </c>
      <c r="AH109" s="2" t="s">
        <v>422</v>
      </c>
      <c r="AI109" s="3">
        <v>48</v>
      </c>
      <c r="AJ109" s="3" t="s">
        <v>650</v>
      </c>
      <c r="AK109" s="3" t="s">
        <v>59</v>
      </c>
      <c r="AL109" s="3" t="s">
        <v>59</v>
      </c>
      <c r="AM109" s="3" t="s">
        <v>59</v>
      </c>
      <c r="AN109" s="3" t="s">
        <v>59</v>
      </c>
      <c r="AO109" s="3" t="s">
        <v>59</v>
      </c>
      <c r="AP109" s="1" t="s">
        <v>60</v>
      </c>
      <c r="AQ109" s="3" t="s">
        <v>59</v>
      </c>
      <c r="AR109" s="3" t="s">
        <v>59</v>
      </c>
      <c r="AS109" s="2" t="s">
        <v>419</v>
      </c>
      <c r="AT109" s="2" t="s">
        <v>53</v>
      </c>
      <c r="AU109" s="6" t="s">
        <v>895</v>
      </c>
      <c r="AV109" s="6" t="s">
        <v>896</v>
      </c>
      <c r="AW109" s="6">
        <v>1</v>
      </c>
      <c r="AX109" s="18" t="str">
        <f t="shared" si="4"/>
        <v>f</v>
      </c>
      <c r="AY109" s="3" t="str">
        <f>CONCATENATE("Wer"," ",G109," ",M109,"?")</f>
        <v>Wer landet in der Anstalt?</v>
      </c>
      <c r="AZ109" s="3" t="str">
        <f>CONCATENATE($AZ$1," ","tat", " ",E109,"?")</f>
        <v>Was tat Der Astronaut?</v>
      </c>
      <c r="BA109" s="3" t="str">
        <f t="shared" si="5"/>
        <v>Wo landet der Astronaut?</v>
      </c>
      <c r="BB109" s="3" t="str">
        <f t="shared" si="6"/>
        <v>Was hat der Astronaut erlitten?</v>
      </c>
      <c r="BC109" s="2" t="s">
        <v>882</v>
      </c>
      <c r="BD109" s="3" t="str">
        <f>BB109</f>
        <v>Was hat der Astronaut erlitten?</v>
      </c>
      <c r="BE109" s="3">
        <v>4</v>
      </c>
      <c r="BF109" s="3">
        <f t="shared" si="7"/>
        <v>0</v>
      </c>
      <c r="BG109" s="3" t="str">
        <f t="shared" si="8"/>
        <v>NA</v>
      </c>
      <c r="BH109" s="3" t="str">
        <f>IF(BG109="NA","NA",CONCATENATE(P109," ",Q109," ",T109))</f>
        <v>NA</v>
      </c>
      <c r="BI109" s="3" t="str">
        <f t="shared" si="27"/>
        <v>NA</v>
      </c>
      <c r="BJ109" s="3" t="s">
        <v>59</v>
      </c>
      <c r="BK109" s="2">
        <v>1</v>
      </c>
      <c r="BL109" s="3" t="str">
        <f t="shared" si="10"/>
        <v>NA</v>
      </c>
      <c r="BM109" s="3" t="str">
        <f t="shared" si="11"/>
        <v>NA</v>
      </c>
      <c r="BN109" s="3" t="str">
        <f>IF(AH109="NA",IF(H109="","",CONCATENATE(H$1," ",G109," ",E109,"?")),IF(H109="","",CONCATENATE(H$1," ",G109," ",AH109," ",X109,"?")))</f>
        <v>Wo landet der Astronaut?</v>
      </c>
      <c r="BO109" s="3" t="str">
        <f>IF(AH109="NA",IF(I109="","",CONCATENATE(I$1," ",G109," ",E109,"?")),IF(I109="","",CONCATENATE(I$1," ",G109," ",AH109," ",X109,"?")))</f>
        <v/>
      </c>
      <c r="BP109" s="3" t="str">
        <f>IF(AH109="NA",IF(J109="","",CONCATENATE(J$1," ",G109," ",E109,"?")),IF(J109="","",CONCATENATE(J$1," ",G109," ",AH109," ",X109,"?")))</f>
        <v/>
      </c>
      <c r="BQ109" s="3" t="str">
        <f t="shared" si="12"/>
        <v>Wo landet der Astronaut?</v>
      </c>
      <c r="BR109" s="3" t="str">
        <f>IF(AH109="NA",IF(R109="","",CONCATENATE(R$1," ",O109," ",E109," ",V109,"?")),IF(R109="","",CONCATENATE(R$1," ",O109," ",AH109," ",X109," ",V109,"?")))</f>
        <v>Was hat der Astronaut erlitten?</v>
      </c>
      <c r="BS109" s="3" t="str">
        <f>IF(AH109="NA",IF(S109="","",CONCATENATE(S$1," ",O109," ",E109," ",V109,"?")),IF(S109="","",CONCATENATE(S$1," ",O109," ",AH109," ",X109," ",V109,"?")))</f>
        <v/>
      </c>
      <c r="BT109" s="3" t="str">
        <f t="shared" si="13"/>
        <v>Was hat der Astronaut erlitten?</v>
      </c>
    </row>
    <row r="110" spans="1:72" s="14" customFormat="1" ht="14.25" customHeight="1" x14ac:dyDescent="0.35">
      <c r="A110" s="3" t="str">
        <f>CONCATENATE("L",B110,"_S",C110,"_I",W110,"_P",AX110)</f>
        <v>L_S109_I192_Pm</v>
      </c>
      <c r="C110" s="3">
        <v>109</v>
      </c>
      <c r="D110" s="3" t="str">
        <f>CONCATENATE(E110," ",G110," ",L110," ",N110," ",O110," ",P110," ",Q110," ",T110," ",U110)</f>
        <v>Der Pfandleiher joggt vor der Ampel. Er muss auf das Ampelmännchen warten.</v>
      </c>
      <c r="E110" s="3" t="str">
        <f t="shared" si="0"/>
        <v>Der Pfandleiher</v>
      </c>
      <c r="F110" s="3" t="str">
        <f t="shared" si="1"/>
        <v>Die Pfandleiherin</v>
      </c>
      <c r="G110" s="3" t="s">
        <v>192</v>
      </c>
      <c r="H110" s="3" t="s">
        <v>1013</v>
      </c>
      <c r="K110" s="3" t="s">
        <v>1014</v>
      </c>
      <c r="L110" s="3" t="str">
        <f>CONCATENATE(H110,I110,J110," ",K110,".")</f>
        <v>vor der Ampel.</v>
      </c>
      <c r="M110" s="3" t="str">
        <f t="shared" si="21"/>
        <v>vor der Ampel</v>
      </c>
      <c r="N110" s="3" t="str">
        <f t="shared" si="2"/>
        <v>Er</v>
      </c>
      <c r="O110" s="3" t="s">
        <v>114</v>
      </c>
      <c r="P110" s="3" t="s">
        <v>651</v>
      </c>
      <c r="Q110" s="3" t="s">
        <v>122</v>
      </c>
      <c r="S110" s="3" t="s">
        <v>652</v>
      </c>
      <c r="T110" s="3" t="str">
        <f t="shared" si="3"/>
        <v>Ampelmännchen</v>
      </c>
      <c r="U110" s="3" t="str">
        <f t="shared" si="22"/>
        <v>warten.</v>
      </c>
      <c r="V110" s="3" t="s">
        <v>653</v>
      </c>
      <c r="W110" s="3">
        <v>192</v>
      </c>
      <c r="X110" s="3" t="s">
        <v>654</v>
      </c>
      <c r="Y110" s="3" t="s">
        <v>59</v>
      </c>
      <c r="Z110" s="3">
        <v>5.85</v>
      </c>
      <c r="AA110" s="3" t="s">
        <v>59</v>
      </c>
      <c r="AB110" s="3" t="s">
        <v>59</v>
      </c>
      <c r="AC110" s="3" t="s">
        <v>57</v>
      </c>
      <c r="AD110" s="13" t="s">
        <v>418</v>
      </c>
      <c r="AE110" s="3" t="s">
        <v>59</v>
      </c>
      <c r="AF110" s="3" t="s">
        <v>59</v>
      </c>
      <c r="AG110" s="2" t="s">
        <v>421</v>
      </c>
      <c r="AH110" s="2" t="s">
        <v>422</v>
      </c>
      <c r="AI110" s="3">
        <v>49</v>
      </c>
      <c r="AJ110" s="3" t="s">
        <v>655</v>
      </c>
      <c r="AK110" s="3" t="s">
        <v>59</v>
      </c>
      <c r="AL110" s="3" t="s">
        <v>59</v>
      </c>
      <c r="AM110" s="3" t="s">
        <v>59</v>
      </c>
      <c r="AN110" s="3" t="s">
        <v>59</v>
      </c>
      <c r="AO110" s="3" t="s">
        <v>59</v>
      </c>
      <c r="AP110" s="1" t="s">
        <v>60</v>
      </c>
      <c r="AQ110" s="3" t="s">
        <v>59</v>
      </c>
      <c r="AR110" s="3" t="s">
        <v>59</v>
      </c>
      <c r="AS110" s="2" t="s">
        <v>419</v>
      </c>
      <c r="AT110" s="2" t="s">
        <v>53</v>
      </c>
      <c r="AU110" s="6" t="s">
        <v>895</v>
      </c>
      <c r="AV110" s="6" t="s">
        <v>896</v>
      </c>
      <c r="AW110" s="6">
        <v>0</v>
      </c>
      <c r="AX110" s="18" t="str">
        <f t="shared" si="4"/>
        <v>m</v>
      </c>
      <c r="AY110" s="3" t="str">
        <f>CONCATENATE("Wer"," ",G110," ",M110,"?")</f>
        <v>Wer joggt vor der Ampel?</v>
      </c>
      <c r="AZ110" s="3" t="str">
        <f>CONCATENATE($AZ$1," ","tat", " ",E110,"?")</f>
        <v>Was tat Der Pfandleiher?</v>
      </c>
      <c r="BA110" s="3" t="str">
        <f t="shared" si="5"/>
        <v>Wo joggt der Pfandleiher?</v>
      </c>
      <c r="BB110" s="3" t="str">
        <f t="shared" si="6"/>
        <v>Wen muss der Pfandleiher warten?</v>
      </c>
      <c r="BC110" s="3" t="s">
        <v>880</v>
      </c>
      <c r="BD110" s="3" t="str">
        <f>AY110</f>
        <v>Wer joggt vor der Ampel?</v>
      </c>
      <c r="BE110" s="3">
        <v>1</v>
      </c>
      <c r="BF110" s="3">
        <f t="shared" si="7"/>
        <v>1</v>
      </c>
      <c r="BG110" s="3" t="str">
        <f t="shared" si="8"/>
        <v>Wer joggt vor der Ampel?</v>
      </c>
      <c r="BH110" s="3" t="str">
        <f>IF(BG110="NA","NA",E110)</f>
        <v>Der Pfandleiher</v>
      </c>
      <c r="BI110" s="3" t="str">
        <f t="shared" si="27"/>
        <v>Der Pfandleiher</v>
      </c>
      <c r="BJ110" s="3" t="str">
        <f>F110</f>
        <v>Die Pfandleiherin</v>
      </c>
      <c r="BK110" s="2">
        <v>0</v>
      </c>
      <c r="BL110" s="3" t="str">
        <f t="shared" si="10"/>
        <v>Die Pfandleiherin</v>
      </c>
      <c r="BM110" s="3" t="str">
        <f t="shared" si="11"/>
        <v>Der Pfandleiher</v>
      </c>
      <c r="BN110" s="3" t="str">
        <f>IF(AH110="NA",IF(H110="","",CONCATENATE(H$1," ",G110," ",E110,"?")),IF(H110="","",CONCATENATE(H$1," ",G110," ",AH110," ",X110,"?")))</f>
        <v>Wo joggt der Pfandleiher?</v>
      </c>
      <c r="BO110" s="3" t="str">
        <f>IF(AH110="NA",IF(I110="","",CONCATENATE(I$1," ",G110," ",E110,"?")),IF(I110="","",CONCATENATE(I$1," ",G110," ",AH110," ",X110,"?")))</f>
        <v/>
      </c>
      <c r="BP110" s="3" t="str">
        <f>IF(AH110="NA",IF(J110="","",CONCATENATE(J$1," ",G110," ",E110,"?")),IF(J110="","",CONCATENATE(J$1," ",G110," ",AH110," ",X110,"?")))</f>
        <v/>
      </c>
      <c r="BQ110" s="3" t="str">
        <f t="shared" si="12"/>
        <v>Wo joggt der Pfandleiher?</v>
      </c>
      <c r="BR110" s="3" t="str">
        <f>IF(AH110="NA",IF(R110="","",CONCATENATE(R$1," ",O110," ",E110," ",V110,"?")),IF(R110="","",CONCATENATE(R$1," ",O110," ",AH110," ",X110," ",V110,"?")))</f>
        <v/>
      </c>
      <c r="BS110" s="3" t="str">
        <f>IF(AH110="NA",IF(S110="","",CONCATENATE(S$1," ",O110," ",E110," ",V110,"?")),IF(S110="","",CONCATENATE(S$1," ",O110," ",AH110," ",X110," ",V110,"?")))</f>
        <v>Wen muss der Pfandleiher warten?</v>
      </c>
      <c r="BT110" s="3" t="str">
        <f t="shared" si="13"/>
        <v>Wen muss der Pfandleiher warten?</v>
      </c>
    </row>
    <row r="111" spans="1:72" s="14" customFormat="1" ht="14.25" customHeight="1" x14ac:dyDescent="0.35">
      <c r="A111" s="3" t="str">
        <f>CONCATENATE("L",B111,"_S",C111,"_I",W111,"_P",AX111)</f>
        <v>L_S110_I193_Pf</v>
      </c>
      <c r="C111" s="3">
        <v>110</v>
      </c>
      <c r="D111" s="3" t="str">
        <f>CONCATENATE(E111," ",G111," ",L111," ",N111," ",O111," ",P111," ",Q111," ",T111," ",U111)</f>
        <v>Der Bauunternehmer stürzt beim Marathon. Sie hat die sportlichen Grenzen erreicht.</v>
      </c>
      <c r="E111" s="3" t="str">
        <f t="shared" si="0"/>
        <v>Der Bauunternehmer</v>
      </c>
      <c r="F111" s="3" t="str">
        <f t="shared" si="1"/>
        <v>Die Bauunternehmerin</v>
      </c>
      <c r="G111" s="3" t="s">
        <v>501</v>
      </c>
      <c r="H111" s="3" t="s">
        <v>959</v>
      </c>
      <c r="K111" s="3" t="s">
        <v>1015</v>
      </c>
      <c r="L111" s="3" t="str">
        <f>CONCATENATE(H111,I111,J111," ",K111,".")</f>
        <v>beim Marathon.</v>
      </c>
      <c r="M111" s="3" t="str">
        <f t="shared" si="21"/>
        <v>beim Marathon</v>
      </c>
      <c r="N111" s="3" t="str">
        <f t="shared" si="2"/>
        <v>Sie</v>
      </c>
      <c r="O111" s="3" t="s">
        <v>65</v>
      </c>
      <c r="P111" s="3" t="s">
        <v>53</v>
      </c>
      <c r="Q111" s="3" t="s">
        <v>656</v>
      </c>
      <c r="R111" s="3" t="s">
        <v>657</v>
      </c>
      <c r="T111" s="3" t="str">
        <f t="shared" si="3"/>
        <v>Grenzen</v>
      </c>
      <c r="U111" s="3" t="str">
        <f t="shared" si="22"/>
        <v>erreicht.</v>
      </c>
      <c r="V111" s="3" t="s">
        <v>658</v>
      </c>
      <c r="W111" s="3">
        <v>193</v>
      </c>
      <c r="X111" s="3" t="s">
        <v>659</v>
      </c>
      <c r="Y111" s="3" t="s">
        <v>59</v>
      </c>
      <c r="Z111" s="3">
        <v>5.9249999999999998</v>
      </c>
      <c r="AA111" s="3" t="s">
        <v>59</v>
      </c>
      <c r="AB111" s="3" t="s">
        <v>59</v>
      </c>
      <c r="AC111" s="3" t="s">
        <v>57</v>
      </c>
      <c r="AD111" s="13" t="s">
        <v>418</v>
      </c>
      <c r="AE111" s="3" t="s">
        <v>59</v>
      </c>
      <c r="AF111" s="3" t="s">
        <v>59</v>
      </c>
      <c r="AG111" s="2" t="s">
        <v>421</v>
      </c>
      <c r="AH111" s="2" t="s">
        <v>422</v>
      </c>
      <c r="AI111" s="3">
        <v>50</v>
      </c>
      <c r="AJ111" s="3" t="s">
        <v>660</v>
      </c>
      <c r="AK111" s="3" t="s">
        <v>59</v>
      </c>
      <c r="AL111" s="3" t="s">
        <v>59</v>
      </c>
      <c r="AM111" s="3" t="s">
        <v>59</v>
      </c>
      <c r="AN111" s="3" t="s">
        <v>59</v>
      </c>
      <c r="AO111" s="3" t="s">
        <v>59</v>
      </c>
      <c r="AP111" s="1" t="s">
        <v>60</v>
      </c>
      <c r="AQ111" s="3" t="s">
        <v>59</v>
      </c>
      <c r="AR111" s="3" t="s">
        <v>59</v>
      </c>
      <c r="AS111" s="2" t="s">
        <v>419</v>
      </c>
      <c r="AT111" s="2" t="s">
        <v>53</v>
      </c>
      <c r="AU111" s="6" t="s">
        <v>895</v>
      </c>
      <c r="AV111" s="6" t="s">
        <v>896</v>
      </c>
      <c r="AW111" s="6">
        <v>1</v>
      </c>
      <c r="AX111" s="18" t="str">
        <f t="shared" si="4"/>
        <v>f</v>
      </c>
      <c r="AY111" s="3" t="str">
        <f>CONCATENATE("Wer"," ",G111," ",M111,"?")</f>
        <v>Wer stürzt beim Marathon?</v>
      </c>
      <c r="AZ111" s="3" t="str">
        <f>CONCATENATE($AZ$1," ","tat", " ",E111,"?")</f>
        <v>Was tat Der Bauunternehmer?</v>
      </c>
      <c r="BA111" s="3" t="str">
        <f t="shared" si="5"/>
        <v>Wo stürzt der Bauunternehmer?</v>
      </c>
      <c r="BB111" s="3" t="str">
        <f t="shared" si="6"/>
        <v>Was hat der Bauunternehmer erreicht?</v>
      </c>
      <c r="BC111" s="3" t="s">
        <v>15</v>
      </c>
      <c r="BD111" s="3" t="str">
        <f>AZ111</f>
        <v>Was tat Der Bauunternehmer?</v>
      </c>
      <c r="BE111" s="3">
        <v>3</v>
      </c>
      <c r="BF111" s="3">
        <f t="shared" si="7"/>
        <v>0</v>
      </c>
      <c r="BG111" s="3" t="str">
        <f t="shared" si="8"/>
        <v>NA</v>
      </c>
      <c r="BH111" s="3" t="str">
        <f>IF(BG111="NA","NA",G111)</f>
        <v>NA</v>
      </c>
      <c r="BI111" s="3" t="str">
        <f t="shared" si="27"/>
        <v>NA</v>
      </c>
      <c r="BJ111" s="3" t="s">
        <v>59</v>
      </c>
      <c r="BK111" s="2">
        <v>0</v>
      </c>
      <c r="BL111" s="3" t="str">
        <f t="shared" si="10"/>
        <v>NA</v>
      </c>
      <c r="BM111" s="3" t="str">
        <f t="shared" si="11"/>
        <v>NA</v>
      </c>
      <c r="BN111" s="3" t="str">
        <f>IF(AH111="NA",IF(H111="","",CONCATENATE(H$1," ",G111," ",E111,"?")),IF(H111="","",CONCATENATE(H$1," ",G111," ",AH111," ",X111,"?")))</f>
        <v>Wo stürzt der Bauunternehmer?</v>
      </c>
      <c r="BO111" s="3" t="str">
        <f>IF(AH111="NA",IF(I111="","",CONCATENATE(I$1," ",G111," ",E111,"?")),IF(I111="","",CONCATENATE(I$1," ",G111," ",AH111," ",X111,"?")))</f>
        <v/>
      </c>
      <c r="BP111" s="3" t="str">
        <f>IF(AH111="NA",IF(J111="","",CONCATENATE(J$1," ",G111," ",E111,"?")),IF(J111="","",CONCATENATE(J$1," ",G111," ",AH111," ",X111,"?")))</f>
        <v/>
      </c>
      <c r="BQ111" s="3" t="str">
        <f t="shared" si="12"/>
        <v>Wo stürzt der Bauunternehmer?</v>
      </c>
      <c r="BR111" s="3" t="str">
        <f>IF(AH111="NA",IF(R111="","",CONCATENATE(R$1," ",O111," ",E111," ",V111,"?")),IF(R111="","",CONCATENATE(R$1," ",O111," ",AH111," ",X111," ",V111,"?")))</f>
        <v>Was hat der Bauunternehmer erreicht?</v>
      </c>
      <c r="BS111" s="3" t="str">
        <f>IF(AH111="NA",IF(S111="","",CONCATENATE(S$1," ",O111," ",E111," ",V111,"?")),IF(S111="","",CONCATENATE(S$1," ",O111," ",AH111," ",X111," ",V111,"?")))</f>
        <v/>
      </c>
      <c r="BT111" s="3" t="str">
        <f t="shared" si="13"/>
        <v>Was hat der Bauunternehmer erreicht?</v>
      </c>
    </row>
    <row r="112" spans="1:72" s="14" customFormat="1" ht="14.25" customHeight="1" x14ac:dyDescent="0.35">
      <c r="A112" s="3" t="str">
        <f>CONCATENATE("L",B112,"_S",C112,"_I",W112,"_P",AX112)</f>
        <v>L_S111_I194_Pm</v>
      </c>
      <c r="C112" s="3">
        <v>111</v>
      </c>
      <c r="D112" s="3" t="str">
        <f>CONCATENATE(E112," ",G112," ",L112," ",N112," ",O112," ",P112," ",Q112," ",T112," ",U112)</f>
        <v>Der Stellvertreter rennt zum Unfallort. Er hat die notwendigen Verbände dabei.</v>
      </c>
      <c r="E112" s="3" t="str">
        <f t="shared" si="0"/>
        <v>Der Stellvertreter</v>
      </c>
      <c r="F112" s="3" t="str">
        <f t="shared" si="1"/>
        <v>Die Stellvertreterin</v>
      </c>
      <c r="G112" s="3" t="s">
        <v>304</v>
      </c>
      <c r="I112" s="3" t="s">
        <v>917</v>
      </c>
      <c r="K112" s="3" t="s">
        <v>1016</v>
      </c>
      <c r="L112" s="3" t="str">
        <f>CONCATENATE(H112,I112,J112," ",K112,".")</f>
        <v>zum Unfallort.</v>
      </c>
      <c r="M112" s="3" t="str">
        <f t="shared" si="21"/>
        <v>zum Unfallort</v>
      </c>
      <c r="N112" s="3" t="str">
        <f t="shared" si="2"/>
        <v>Er</v>
      </c>
      <c r="O112" s="3" t="s">
        <v>65</v>
      </c>
      <c r="P112" s="3" t="s">
        <v>53</v>
      </c>
      <c r="Q112" s="3" t="s">
        <v>570</v>
      </c>
      <c r="R112" s="3" t="s">
        <v>661</v>
      </c>
      <c r="T112" s="3" t="str">
        <f t="shared" si="3"/>
        <v>Verbände</v>
      </c>
      <c r="U112" s="3" t="str">
        <f t="shared" si="22"/>
        <v>dabei.</v>
      </c>
      <c r="V112" s="3" t="s">
        <v>316</v>
      </c>
      <c r="W112" s="3">
        <v>194</v>
      </c>
      <c r="X112" s="3" t="s">
        <v>662</v>
      </c>
      <c r="Y112" s="3" t="s">
        <v>59</v>
      </c>
      <c r="Z112" s="3">
        <v>6.05</v>
      </c>
      <c r="AA112" s="3" t="s">
        <v>59</v>
      </c>
      <c r="AB112" s="3" t="s">
        <v>59</v>
      </c>
      <c r="AC112" s="3" t="s">
        <v>57</v>
      </c>
      <c r="AD112" s="13" t="s">
        <v>418</v>
      </c>
      <c r="AE112" s="3" t="s">
        <v>59</v>
      </c>
      <c r="AF112" s="3" t="s">
        <v>59</v>
      </c>
      <c r="AG112" s="2" t="s">
        <v>421</v>
      </c>
      <c r="AH112" s="2" t="s">
        <v>422</v>
      </c>
      <c r="AI112" s="3">
        <v>51</v>
      </c>
      <c r="AJ112" s="3" t="s">
        <v>663</v>
      </c>
      <c r="AK112" s="3" t="s">
        <v>59</v>
      </c>
      <c r="AL112" s="3" t="s">
        <v>59</v>
      </c>
      <c r="AM112" s="3" t="s">
        <v>59</v>
      </c>
      <c r="AN112" s="3" t="s">
        <v>59</v>
      </c>
      <c r="AO112" s="3" t="s">
        <v>59</v>
      </c>
      <c r="AP112" s="1" t="s">
        <v>60</v>
      </c>
      <c r="AQ112" s="3" t="s">
        <v>59</v>
      </c>
      <c r="AR112" s="3" t="s">
        <v>59</v>
      </c>
      <c r="AS112" s="2" t="s">
        <v>419</v>
      </c>
      <c r="AT112" s="2" t="s">
        <v>53</v>
      </c>
      <c r="AU112" s="6" t="s">
        <v>895</v>
      </c>
      <c r="AV112" s="6" t="s">
        <v>896</v>
      </c>
      <c r="AW112" s="6">
        <v>0</v>
      </c>
      <c r="AX112" s="18" t="str">
        <f t="shared" si="4"/>
        <v>m</v>
      </c>
      <c r="AY112" s="3" t="str">
        <f>CONCATENATE("Wer"," ",G112," ",M112,"?")</f>
        <v>Wer rennt zum Unfallort?</v>
      </c>
      <c r="AZ112" s="3" t="str">
        <f>CONCATENATE($AZ$1," ","tat", " ",E112,"?")</f>
        <v>Was tat Der Stellvertreter?</v>
      </c>
      <c r="BA112" s="3" t="str">
        <f t="shared" si="5"/>
        <v>Wohin rennt der Stellvertreter?</v>
      </c>
      <c r="BB112" s="3" t="str">
        <f t="shared" si="6"/>
        <v>Was hat der Stellvertreter dabei?</v>
      </c>
      <c r="BC112" s="3" t="s">
        <v>881</v>
      </c>
      <c r="BD112" s="3" t="str">
        <f>BA112</f>
        <v>Wohin rennt der Stellvertreter?</v>
      </c>
      <c r="BE112" s="3">
        <v>2</v>
      </c>
      <c r="BF112" s="3">
        <f t="shared" si="7"/>
        <v>0</v>
      </c>
      <c r="BG112" s="3" t="str">
        <f t="shared" si="8"/>
        <v>NA</v>
      </c>
      <c r="BH112" s="3" t="str">
        <f>IF(BG112="NA","NA",M112)</f>
        <v>NA</v>
      </c>
      <c r="BI112" s="3" t="str">
        <f t="shared" si="27"/>
        <v>NA</v>
      </c>
      <c r="BJ112" s="3" t="s">
        <v>59</v>
      </c>
      <c r="BK112" s="2">
        <v>0</v>
      </c>
      <c r="BL112" s="3" t="str">
        <f t="shared" si="10"/>
        <v>NA</v>
      </c>
      <c r="BM112" s="3" t="str">
        <f t="shared" si="11"/>
        <v>NA</v>
      </c>
      <c r="BN112" s="3" t="str">
        <f>IF(AH112="NA",IF(H112="","",CONCATENATE(H$1," ",G112," ",E112,"?")),IF(H112="","",CONCATENATE(H$1," ",G112," ",AH112," ",X112,"?")))</f>
        <v/>
      </c>
      <c r="BO112" s="3" t="str">
        <f>IF(AH112="NA",IF(I112="","",CONCATENATE(I$1," ",G112," ",E112,"?")),IF(I112="","",CONCATENATE(I$1," ",G112," ",AH112," ",X112,"?")))</f>
        <v>Wohin rennt der Stellvertreter?</v>
      </c>
      <c r="BP112" s="3" t="str">
        <f>IF(AH112="NA",IF(J112="","",CONCATENATE(J$1," ",G112," ",E112,"?")),IF(J112="","",CONCATENATE(J$1," ",G112," ",AH112," ",X112,"?")))</f>
        <v/>
      </c>
      <c r="BQ112" s="3" t="str">
        <f t="shared" si="12"/>
        <v>Wohin rennt der Stellvertreter?</v>
      </c>
      <c r="BR112" s="3" t="str">
        <f>IF(AH112="NA",IF(R112="","",CONCATENATE(R$1," ",O112," ",E112," ",V112,"?")),IF(R112="","",CONCATENATE(R$1," ",O112," ",AH112," ",X112," ",V112,"?")))</f>
        <v>Was hat der Stellvertreter dabei?</v>
      </c>
      <c r="BS112" s="3" t="str">
        <f>IF(AH112="NA",IF(S112="","",CONCATENATE(S$1," ",O112," ",E112," ",V112,"?")),IF(S112="","",CONCATENATE(S$1," ",O112," ",AH112," ",X112," ",V112,"?")))</f>
        <v/>
      </c>
      <c r="BT112" s="3" t="str">
        <f t="shared" si="13"/>
        <v>Was hat der Stellvertreter dabei?</v>
      </c>
    </row>
    <row r="113" spans="1:72" s="14" customFormat="1" ht="14.25" customHeight="1" x14ac:dyDescent="0.35">
      <c r="A113" s="3" t="str">
        <f>CONCATENATE("L",B113,"_S",C113,"_I",W113,"_P",AX113)</f>
        <v>L_S112_I195_Pm</v>
      </c>
      <c r="C113" s="3">
        <v>112</v>
      </c>
      <c r="D113" s="3" t="str">
        <f>CONCATENATE(E113," ",G113," ",L113," ",N113," ",O113," ",P113," ",Q113," ",T113," ",U113)</f>
        <v>Der Fischer simst im Hörsaal. Er findet die andauernde Vorlesung langweilig.</v>
      </c>
      <c r="E113" s="3" t="str">
        <f t="shared" si="0"/>
        <v>Der Fischer</v>
      </c>
      <c r="F113" s="3" t="str">
        <f t="shared" si="1"/>
        <v>Die Fischerin</v>
      </c>
      <c r="G113" s="3" t="s">
        <v>664</v>
      </c>
      <c r="H113" s="3" t="s">
        <v>919</v>
      </c>
      <c r="K113" s="3" t="s">
        <v>1017</v>
      </c>
      <c r="L113" s="3" t="str">
        <f>CONCATENATE(H113,I113,J113," ",K113,".")</f>
        <v>im Hörsaal.</v>
      </c>
      <c r="M113" s="3" t="str">
        <f t="shared" si="21"/>
        <v>im Hörsaal</v>
      </c>
      <c r="N113" s="3" t="str">
        <f t="shared" si="2"/>
        <v>Er</v>
      </c>
      <c r="O113" s="3" t="s">
        <v>665</v>
      </c>
      <c r="P113" s="3" t="s">
        <v>53</v>
      </c>
      <c r="Q113" s="3" t="s">
        <v>496</v>
      </c>
      <c r="R113" s="3" t="s">
        <v>666</v>
      </c>
      <c r="T113" s="3" t="str">
        <f t="shared" si="3"/>
        <v>Vorlesung</v>
      </c>
      <c r="U113" s="3" t="str">
        <f t="shared" si="22"/>
        <v>langweilig.</v>
      </c>
      <c r="V113" s="3" t="s">
        <v>667</v>
      </c>
      <c r="W113" s="3">
        <v>195</v>
      </c>
      <c r="X113" s="3" t="s">
        <v>668</v>
      </c>
      <c r="Y113" s="3" t="s">
        <v>59</v>
      </c>
      <c r="Z113" s="3">
        <v>6.15</v>
      </c>
      <c r="AA113" s="3" t="s">
        <v>59</v>
      </c>
      <c r="AB113" s="3" t="s">
        <v>59</v>
      </c>
      <c r="AC113" s="3" t="s">
        <v>57</v>
      </c>
      <c r="AD113" s="13" t="s">
        <v>418</v>
      </c>
      <c r="AE113" s="3" t="s">
        <v>59</v>
      </c>
      <c r="AF113" s="3" t="s">
        <v>59</v>
      </c>
      <c r="AG113" s="2" t="s">
        <v>421</v>
      </c>
      <c r="AH113" s="2" t="s">
        <v>422</v>
      </c>
      <c r="AI113" s="3">
        <v>52</v>
      </c>
      <c r="AJ113" s="3" t="s">
        <v>669</v>
      </c>
      <c r="AK113" s="3" t="s">
        <v>59</v>
      </c>
      <c r="AL113" s="3" t="s">
        <v>59</v>
      </c>
      <c r="AM113" s="3" t="s">
        <v>59</v>
      </c>
      <c r="AN113" s="3" t="s">
        <v>59</v>
      </c>
      <c r="AO113" s="3" t="s">
        <v>59</v>
      </c>
      <c r="AP113" s="1" t="s">
        <v>60</v>
      </c>
      <c r="AQ113" s="3" t="s">
        <v>59</v>
      </c>
      <c r="AR113" s="3" t="s">
        <v>59</v>
      </c>
      <c r="AS113" s="2" t="s">
        <v>419</v>
      </c>
      <c r="AT113" s="2" t="s">
        <v>53</v>
      </c>
      <c r="AU113" s="6" t="s">
        <v>895</v>
      </c>
      <c r="AV113" s="6" t="s">
        <v>896</v>
      </c>
      <c r="AW113" s="6">
        <v>0</v>
      </c>
      <c r="AX113" s="18" t="str">
        <f t="shared" si="4"/>
        <v>m</v>
      </c>
      <c r="AY113" s="3" t="str">
        <f>CONCATENATE("Wer"," ",G113," ",M113,"?")</f>
        <v>Wer simst im Hörsaal?</v>
      </c>
      <c r="AZ113" s="3" t="str">
        <f>CONCATENATE($AZ$1," ","tat", " ",E113,"?")</f>
        <v>Was tat Der Fischer?</v>
      </c>
      <c r="BA113" s="3" t="str">
        <f t="shared" si="5"/>
        <v>Wo simst der Fischer?</v>
      </c>
      <c r="BB113" s="3" t="str">
        <f t="shared" si="6"/>
        <v>Was findet der Fischer langweilig?</v>
      </c>
      <c r="BC113" s="2" t="s">
        <v>882</v>
      </c>
      <c r="BD113" s="3" t="str">
        <f>BB113</f>
        <v>Was findet der Fischer langweilig?</v>
      </c>
      <c r="BE113" s="3">
        <v>3</v>
      </c>
      <c r="BF113" s="3">
        <f t="shared" si="7"/>
        <v>0</v>
      </c>
      <c r="BG113" s="3" t="str">
        <f t="shared" si="8"/>
        <v>NA</v>
      </c>
      <c r="BH113" s="3" t="str">
        <f>IF(BG113="NA","NA",CONCATENATE(P113," ",Q113," ",T113))</f>
        <v>NA</v>
      </c>
      <c r="BI113" s="3" t="str">
        <f t="shared" si="27"/>
        <v>NA</v>
      </c>
      <c r="BJ113" s="3" t="s">
        <v>59</v>
      </c>
      <c r="BK113" s="2">
        <v>1</v>
      </c>
      <c r="BL113" s="3" t="str">
        <f t="shared" si="10"/>
        <v>NA</v>
      </c>
      <c r="BM113" s="3" t="str">
        <f t="shared" si="11"/>
        <v>NA</v>
      </c>
      <c r="BN113" s="3" t="str">
        <f>IF(AH113="NA",IF(H113="","",CONCATENATE(H$1," ",G113," ",E113,"?")),IF(H113="","",CONCATENATE(H$1," ",G113," ",AH113," ",X113,"?")))</f>
        <v>Wo simst der Fischer?</v>
      </c>
      <c r="BO113" s="3" t="str">
        <f>IF(AH113="NA",IF(I113="","",CONCATENATE(I$1," ",G113," ",E113,"?")),IF(I113="","",CONCATENATE(I$1," ",G113," ",AH113," ",X113,"?")))</f>
        <v/>
      </c>
      <c r="BP113" s="3" t="str">
        <f>IF(AH113="NA",IF(J113="","",CONCATENATE(J$1," ",G113," ",E113,"?")),IF(J113="","",CONCATENATE(J$1," ",G113," ",AH113," ",X113,"?")))</f>
        <v/>
      </c>
      <c r="BQ113" s="3" t="str">
        <f t="shared" si="12"/>
        <v>Wo simst der Fischer?</v>
      </c>
      <c r="BR113" s="3" t="str">
        <f>IF(AH113="NA",IF(R113="","",CONCATENATE(R$1," ",O113," ",E113," ",V113,"?")),IF(R113="","",CONCATENATE(R$1," ",O113," ",AH113," ",X113," ",V113,"?")))</f>
        <v>Was findet der Fischer langweilig?</v>
      </c>
      <c r="BS113" s="3" t="str">
        <f>IF(AH113="NA",IF(S113="","",CONCATENATE(S$1," ",O113," ",E113," ",V113,"?")),IF(S113="","",CONCATENATE(S$1," ",O113," ",AH113," ",X113," ",V113,"?")))</f>
        <v/>
      </c>
      <c r="BT113" s="3" t="str">
        <f t="shared" si="13"/>
        <v>Was findet der Fischer langweilig?</v>
      </c>
    </row>
    <row r="114" spans="1:72" s="14" customFormat="1" ht="14.25" customHeight="1" x14ac:dyDescent="0.35">
      <c r="A114" s="3" t="str">
        <f>CONCATENATE("L",B114,"_S",C114,"_I",W114,"_P",AX114)</f>
        <v>L_S113_I196_Pm</v>
      </c>
      <c r="C114" s="3">
        <v>113</v>
      </c>
      <c r="D114" s="3" t="str">
        <f>CONCATENATE(E114," ",G114," ",L114," ",N114," ",O114," ",P114," ",Q114," ",T114," ",U114)</f>
        <v>Der Wärter kommt aus dem Verhör. Er hat eine leckere Schokotafel geklaut.</v>
      </c>
      <c r="E114" s="3" t="str">
        <f t="shared" si="0"/>
        <v>Der Wärter</v>
      </c>
      <c r="F114" s="3" t="str">
        <f t="shared" si="1"/>
        <v>Die Wärterin</v>
      </c>
      <c r="G114" s="3" t="s">
        <v>256</v>
      </c>
      <c r="J114" s="3" t="s">
        <v>901</v>
      </c>
      <c r="K114" s="2" t="s">
        <v>1018</v>
      </c>
      <c r="L114" s="3" t="str">
        <f>CONCATENATE(H114,I114,J114," ",K114,".")</f>
        <v>aus dem Verhör.</v>
      </c>
      <c r="M114" s="3" t="str">
        <f t="shared" si="21"/>
        <v>aus dem Verhör</v>
      </c>
      <c r="N114" s="3" t="str">
        <f t="shared" si="2"/>
        <v>Er</v>
      </c>
      <c r="O114" s="3" t="s">
        <v>65</v>
      </c>
      <c r="P114" s="3" t="s">
        <v>143</v>
      </c>
      <c r="Q114" s="3" t="s">
        <v>475</v>
      </c>
      <c r="R114" s="3" t="s">
        <v>670</v>
      </c>
      <c r="T114" s="3" t="str">
        <f t="shared" si="3"/>
        <v>Schokotafel</v>
      </c>
      <c r="U114" s="3" t="str">
        <f t="shared" si="22"/>
        <v>geklaut.</v>
      </c>
      <c r="V114" s="3" t="s">
        <v>671</v>
      </c>
      <c r="W114" s="3">
        <v>196</v>
      </c>
      <c r="X114" s="3" t="s">
        <v>672</v>
      </c>
      <c r="Y114" s="3" t="s">
        <v>59</v>
      </c>
      <c r="Z114" s="3">
        <v>6.2</v>
      </c>
      <c r="AA114" s="3" t="s">
        <v>59</v>
      </c>
      <c r="AB114" s="3" t="s">
        <v>59</v>
      </c>
      <c r="AC114" s="3" t="s">
        <v>57</v>
      </c>
      <c r="AD114" s="13" t="s">
        <v>418</v>
      </c>
      <c r="AE114" s="3" t="s">
        <v>59</v>
      </c>
      <c r="AF114" s="3" t="s">
        <v>59</v>
      </c>
      <c r="AG114" s="2" t="s">
        <v>421</v>
      </c>
      <c r="AH114" s="2" t="s">
        <v>422</v>
      </c>
      <c r="AI114" s="3">
        <v>53</v>
      </c>
      <c r="AJ114" s="3" t="s">
        <v>673</v>
      </c>
      <c r="AK114" s="3" t="s">
        <v>59</v>
      </c>
      <c r="AL114" s="3" t="s">
        <v>59</v>
      </c>
      <c r="AM114" s="3" t="s">
        <v>59</v>
      </c>
      <c r="AN114" s="3" t="s">
        <v>59</v>
      </c>
      <c r="AO114" s="3" t="s">
        <v>59</v>
      </c>
      <c r="AP114" s="1" t="s">
        <v>60</v>
      </c>
      <c r="AQ114" s="3" t="s">
        <v>59</v>
      </c>
      <c r="AR114" s="3" t="s">
        <v>59</v>
      </c>
      <c r="AS114" s="2" t="s">
        <v>419</v>
      </c>
      <c r="AT114" s="2" t="s">
        <v>53</v>
      </c>
      <c r="AU114" s="6" t="s">
        <v>895</v>
      </c>
      <c r="AV114" s="6" t="s">
        <v>896</v>
      </c>
      <c r="AW114" s="6">
        <v>0</v>
      </c>
      <c r="AX114" s="18" t="str">
        <f t="shared" si="4"/>
        <v>m</v>
      </c>
      <c r="AY114" s="3" t="str">
        <f>CONCATENATE("Wer"," ",G114," ",M114,"?")</f>
        <v>Wer kommt aus dem Verhör?</v>
      </c>
      <c r="AZ114" s="3" t="str">
        <f>CONCATENATE($AZ$1," ","tat", " ",E114,"?")</f>
        <v>Was tat Der Wärter?</v>
      </c>
      <c r="BA114" s="3" t="str">
        <f t="shared" si="5"/>
        <v>Woher kommt der Wärter?</v>
      </c>
      <c r="BB114" s="3" t="str">
        <f t="shared" si="6"/>
        <v>Was hat der Wärter geklaut?</v>
      </c>
      <c r="BC114" s="3" t="s">
        <v>880</v>
      </c>
      <c r="BD114" s="3" t="str">
        <f>AY114</f>
        <v>Wer kommt aus dem Verhör?</v>
      </c>
      <c r="BE114" s="3">
        <v>2</v>
      </c>
      <c r="BF114" s="3">
        <f t="shared" si="7"/>
        <v>0</v>
      </c>
      <c r="BG114" s="3" t="str">
        <f t="shared" si="8"/>
        <v>NA</v>
      </c>
      <c r="BH114" s="3" t="str">
        <f>IF(BG114="NA","NA",E114)</f>
        <v>NA</v>
      </c>
      <c r="BI114" s="3" t="str">
        <f t="shared" si="27"/>
        <v>NA</v>
      </c>
      <c r="BJ114" s="3" t="s">
        <v>59</v>
      </c>
      <c r="BK114" s="2">
        <v>0</v>
      </c>
      <c r="BL114" s="3" t="str">
        <f t="shared" si="10"/>
        <v>NA</v>
      </c>
      <c r="BM114" s="3" t="str">
        <f t="shared" si="11"/>
        <v>NA</v>
      </c>
      <c r="BN114" s="3" t="str">
        <f>IF(AH114="NA",IF(H114="","",CONCATENATE(H$1," ",G114," ",E114,"?")),IF(H114="","",CONCATENATE(H$1," ",G114," ",AH114," ",X114,"?")))</f>
        <v/>
      </c>
      <c r="BO114" s="3" t="str">
        <f>IF(AH114="NA",IF(I114="","",CONCATENATE(I$1," ",G114," ",E114,"?")),IF(I114="","",CONCATENATE(I$1," ",G114," ",AH114," ",X114,"?")))</f>
        <v/>
      </c>
      <c r="BP114" s="3" t="str">
        <f>IF(AH114="NA",IF(J114="","",CONCATENATE(J$1," ",G114," ",E114,"?")),IF(J114="","",CONCATENATE(J$1," ",G114," ",AH114," ",X114,"?")))</f>
        <v>Woher kommt der Wärter?</v>
      </c>
      <c r="BQ114" s="3" t="str">
        <f t="shared" si="12"/>
        <v>Woher kommt der Wärter?</v>
      </c>
      <c r="BR114" s="3" t="str">
        <f>IF(AH114="NA",IF(R114="","",CONCATENATE(R$1," ",O114," ",E114," ",V114,"?")),IF(R114="","",CONCATENATE(R$1," ",O114," ",AH114," ",X114," ",V114,"?")))</f>
        <v>Was hat der Wärter geklaut?</v>
      </c>
      <c r="BS114" s="3" t="str">
        <f>IF(AH114="NA",IF(S114="","",CONCATENATE(S$1," ",O114," ",E114," ",V114,"?")),IF(S114="","",CONCATENATE(S$1," ",O114," ",AH114," ",X114," ",V114,"?")))</f>
        <v/>
      </c>
      <c r="BT114" s="3" t="str">
        <f t="shared" si="13"/>
        <v>Was hat der Wärter geklaut?</v>
      </c>
    </row>
    <row r="115" spans="1:72" s="14" customFormat="1" ht="14.25" customHeight="1" x14ac:dyDescent="0.35">
      <c r="A115" s="3" t="str">
        <f>CONCATENATE("L",B115,"_S",C115,"_I",W115,"_P",AX115)</f>
        <v>L_S114_I197_Pm</v>
      </c>
      <c r="C115" s="3">
        <v>114</v>
      </c>
      <c r="D115" s="3" t="str">
        <f>CONCATENATE(E115," ",G115," ",L115," ",N115," ",O115," ",P115," ",Q115," ",T115," ",U115)</f>
        <v>Der Schweißer raucht im U-Bahnhof. Er möchte die harten Gesetze missachten.</v>
      </c>
      <c r="E115" s="3" t="str">
        <f t="shared" si="0"/>
        <v>Der Schweißer</v>
      </c>
      <c r="F115" s="3" t="str">
        <f t="shared" si="1"/>
        <v>Die Schweißerin</v>
      </c>
      <c r="G115" s="3" t="s">
        <v>474</v>
      </c>
      <c r="H115" s="3" t="s">
        <v>919</v>
      </c>
      <c r="K115" s="3" t="s">
        <v>1019</v>
      </c>
      <c r="L115" s="3" t="str">
        <f>CONCATENATE(H115,I115,J115," ",K115,".")</f>
        <v>im U-Bahnhof.</v>
      </c>
      <c r="M115" s="3" t="str">
        <f t="shared" si="21"/>
        <v>im U-Bahnhof</v>
      </c>
      <c r="N115" s="3" t="str">
        <f t="shared" si="2"/>
        <v>Er</v>
      </c>
      <c r="O115" s="3" t="s">
        <v>52</v>
      </c>
      <c r="P115" s="3" t="s">
        <v>53</v>
      </c>
      <c r="Q115" s="3" t="s">
        <v>321</v>
      </c>
      <c r="R115" s="3" t="s">
        <v>674</v>
      </c>
      <c r="T115" s="3" t="str">
        <f t="shared" si="3"/>
        <v>Gesetze</v>
      </c>
      <c r="U115" s="3" t="str">
        <f t="shared" si="22"/>
        <v>missachten.</v>
      </c>
      <c r="V115" s="3" t="s">
        <v>675</v>
      </c>
      <c r="W115" s="3">
        <v>197</v>
      </c>
      <c r="X115" s="3" t="s">
        <v>676</v>
      </c>
      <c r="Y115" s="3" t="s">
        <v>59</v>
      </c>
      <c r="Z115" s="3">
        <v>6.2249999999999996</v>
      </c>
      <c r="AA115" s="3" t="s">
        <v>59</v>
      </c>
      <c r="AB115" s="3" t="s">
        <v>59</v>
      </c>
      <c r="AC115" s="3" t="s">
        <v>57</v>
      </c>
      <c r="AD115" s="13" t="s">
        <v>418</v>
      </c>
      <c r="AE115" s="3" t="s">
        <v>59</v>
      </c>
      <c r="AF115" s="3" t="s">
        <v>59</v>
      </c>
      <c r="AG115" s="2" t="s">
        <v>421</v>
      </c>
      <c r="AH115" s="2" t="s">
        <v>422</v>
      </c>
      <c r="AI115" s="3">
        <v>54</v>
      </c>
      <c r="AJ115" s="3" t="s">
        <v>677</v>
      </c>
      <c r="AK115" s="3" t="s">
        <v>59</v>
      </c>
      <c r="AL115" s="3" t="s">
        <v>59</v>
      </c>
      <c r="AM115" s="3" t="s">
        <v>59</v>
      </c>
      <c r="AN115" s="3" t="s">
        <v>59</v>
      </c>
      <c r="AO115" s="3" t="s">
        <v>59</v>
      </c>
      <c r="AP115" s="1" t="s">
        <v>60</v>
      </c>
      <c r="AQ115" s="3" t="s">
        <v>59</v>
      </c>
      <c r="AR115" s="3" t="s">
        <v>59</v>
      </c>
      <c r="AS115" s="2" t="s">
        <v>419</v>
      </c>
      <c r="AT115" s="2" t="s">
        <v>53</v>
      </c>
      <c r="AU115" s="6" t="s">
        <v>895</v>
      </c>
      <c r="AV115" s="6" t="s">
        <v>896</v>
      </c>
      <c r="AW115" s="6">
        <v>0</v>
      </c>
      <c r="AX115" s="18" t="str">
        <f t="shared" si="4"/>
        <v>m</v>
      </c>
      <c r="AY115" s="3" t="str">
        <f>CONCATENATE("Wer"," ",G115," ",M115,"?")</f>
        <v>Wer raucht im U-Bahnhof?</v>
      </c>
      <c r="AZ115" s="3" t="str">
        <f>CONCATENATE($AZ$1," ","tat", " ",E115,"?")</f>
        <v>Was tat Der Schweißer?</v>
      </c>
      <c r="BA115" s="3" t="str">
        <f t="shared" si="5"/>
        <v>Wo raucht der Schweißer?</v>
      </c>
      <c r="BB115" s="3" t="str">
        <f t="shared" si="6"/>
        <v>Was möchte der Schweißer missachten?</v>
      </c>
      <c r="BC115" s="3" t="s">
        <v>15</v>
      </c>
      <c r="BD115" s="3" t="str">
        <f>AZ115</f>
        <v>Was tat Der Schweißer?</v>
      </c>
      <c r="BE115" s="3">
        <v>2</v>
      </c>
      <c r="BF115" s="3">
        <f t="shared" si="7"/>
        <v>0</v>
      </c>
      <c r="BG115" s="3" t="str">
        <f t="shared" si="8"/>
        <v>NA</v>
      </c>
      <c r="BH115" s="3" t="str">
        <f>IF(BG115="NA","NA",G115)</f>
        <v>NA</v>
      </c>
      <c r="BI115" s="3" t="str">
        <f t="shared" si="27"/>
        <v>NA</v>
      </c>
      <c r="BJ115" s="3" t="s">
        <v>59</v>
      </c>
      <c r="BK115" s="2">
        <v>0</v>
      </c>
      <c r="BL115" s="3" t="str">
        <f t="shared" si="10"/>
        <v>NA</v>
      </c>
      <c r="BM115" s="3" t="str">
        <f t="shared" si="11"/>
        <v>NA</v>
      </c>
      <c r="BN115" s="3" t="str">
        <f>IF(AH115="NA",IF(H115="","",CONCATENATE(H$1," ",G115," ",E115,"?")),IF(H115="","",CONCATENATE(H$1," ",G115," ",AH115," ",X115,"?")))</f>
        <v>Wo raucht der Schweißer?</v>
      </c>
      <c r="BO115" s="3" t="str">
        <f>IF(AH115="NA",IF(I115="","",CONCATENATE(I$1," ",G115," ",E115,"?")),IF(I115="","",CONCATENATE(I$1," ",G115," ",AH115," ",X115,"?")))</f>
        <v/>
      </c>
      <c r="BP115" s="3" t="str">
        <f>IF(AH115="NA",IF(J115="","",CONCATENATE(J$1," ",G115," ",E115,"?")),IF(J115="","",CONCATENATE(J$1," ",G115," ",AH115," ",X115,"?")))</f>
        <v/>
      </c>
      <c r="BQ115" s="3" t="str">
        <f t="shared" si="12"/>
        <v>Wo raucht der Schweißer?</v>
      </c>
      <c r="BR115" s="3" t="str">
        <f>IF(AH115="NA",IF(R115="","",CONCATENATE(R$1," ",O115," ",E115," ",V115,"?")),IF(R115="","",CONCATENATE(R$1," ",O115," ",AH115," ",X115," ",V115,"?")))</f>
        <v>Was möchte der Schweißer missachten?</v>
      </c>
      <c r="BS115" s="3" t="str">
        <f>IF(AH115="NA",IF(S115="","",CONCATENATE(S$1," ",O115," ",E115," ",V115,"?")),IF(S115="","",CONCATENATE(S$1," ",O115," ",AH115," ",X115," ",V115,"?")))</f>
        <v/>
      </c>
      <c r="BT115" s="3" t="str">
        <f t="shared" si="13"/>
        <v>Was möchte der Schweißer missachten?</v>
      </c>
    </row>
    <row r="116" spans="1:72" s="14" customFormat="1" ht="14.25" customHeight="1" x14ac:dyDescent="0.35">
      <c r="A116" s="3" t="str">
        <f>CONCATENATE("L",B116,"_S",C116,"_I",W116,"_P",AX116)</f>
        <v>L_S115_I198_Pm</v>
      </c>
      <c r="C116" s="3">
        <v>115</v>
      </c>
      <c r="D116" s="3" t="str">
        <f>CONCATENATE(E116," ",G116," ",L116," ",N116," ",O116," ",P116," ",Q116," ",T116," ",U116)</f>
        <v>Der Autoverkäufer spaziert zum Trödelmarkt. Er möchte das alte Geschirr ersetzen.</v>
      </c>
      <c r="E116" s="3" t="str">
        <f t="shared" si="0"/>
        <v>Der Autoverkäufer</v>
      </c>
      <c r="F116" s="3" t="str">
        <f t="shared" si="1"/>
        <v>Die Autoverkäuferin</v>
      </c>
      <c r="G116" s="3" t="s">
        <v>51</v>
      </c>
      <c r="I116" s="3" t="s">
        <v>917</v>
      </c>
      <c r="K116" s="3" t="s">
        <v>1020</v>
      </c>
      <c r="L116" s="3" t="str">
        <f>CONCATENATE(H116,I116,J116," ",K116,".")</f>
        <v>zum Trödelmarkt.</v>
      </c>
      <c r="M116" s="3" t="str">
        <f t="shared" si="21"/>
        <v>zum Trödelmarkt</v>
      </c>
      <c r="N116" s="3" t="str">
        <f t="shared" si="2"/>
        <v>Er</v>
      </c>
      <c r="O116" s="3" t="s">
        <v>52</v>
      </c>
      <c r="P116" s="3" t="s">
        <v>122</v>
      </c>
      <c r="Q116" s="3" t="s">
        <v>678</v>
      </c>
      <c r="R116" s="3" t="s">
        <v>679</v>
      </c>
      <c r="T116" s="3" t="str">
        <f t="shared" si="3"/>
        <v>Geschirr</v>
      </c>
      <c r="U116" s="3" t="str">
        <f t="shared" si="22"/>
        <v>ersetzen.</v>
      </c>
      <c r="V116" s="3" t="s">
        <v>680</v>
      </c>
      <c r="W116" s="3">
        <v>198</v>
      </c>
      <c r="X116" s="3" t="s">
        <v>681</v>
      </c>
      <c r="Y116" s="3" t="s">
        <v>59</v>
      </c>
      <c r="Z116" s="3">
        <v>6.25</v>
      </c>
      <c r="AA116" s="3" t="s">
        <v>59</v>
      </c>
      <c r="AB116" s="3" t="s">
        <v>59</v>
      </c>
      <c r="AC116" s="3" t="s">
        <v>57</v>
      </c>
      <c r="AD116" s="13" t="s">
        <v>418</v>
      </c>
      <c r="AE116" s="3" t="s">
        <v>59</v>
      </c>
      <c r="AF116" s="3" t="s">
        <v>59</v>
      </c>
      <c r="AG116" s="2" t="s">
        <v>421</v>
      </c>
      <c r="AH116" s="2" t="s">
        <v>422</v>
      </c>
      <c r="AI116" s="3">
        <v>55</v>
      </c>
      <c r="AJ116" s="3" t="s">
        <v>682</v>
      </c>
      <c r="AK116" s="3" t="s">
        <v>59</v>
      </c>
      <c r="AL116" s="3" t="s">
        <v>59</v>
      </c>
      <c r="AM116" s="3" t="s">
        <v>59</v>
      </c>
      <c r="AN116" s="3" t="s">
        <v>59</v>
      </c>
      <c r="AO116" s="3" t="s">
        <v>59</v>
      </c>
      <c r="AP116" s="1" t="s">
        <v>60</v>
      </c>
      <c r="AQ116" s="3" t="s">
        <v>59</v>
      </c>
      <c r="AR116" s="3" t="s">
        <v>59</v>
      </c>
      <c r="AS116" s="2" t="s">
        <v>419</v>
      </c>
      <c r="AT116" s="2" t="s">
        <v>53</v>
      </c>
      <c r="AU116" s="6" t="s">
        <v>895</v>
      </c>
      <c r="AV116" s="6" t="s">
        <v>896</v>
      </c>
      <c r="AW116" s="6">
        <v>0</v>
      </c>
      <c r="AX116" s="18" t="str">
        <f t="shared" si="4"/>
        <v>m</v>
      </c>
      <c r="AY116" s="3" t="str">
        <f>CONCATENATE("Wer"," ",G116," ",M116,"?")</f>
        <v>Wer spaziert zum Trödelmarkt?</v>
      </c>
      <c r="AZ116" s="3" t="str">
        <f>CONCATENATE($AZ$1," ","tat", " ",E116,"?")</f>
        <v>Was tat Der Autoverkäufer?</v>
      </c>
      <c r="BA116" s="3" t="str">
        <f t="shared" si="5"/>
        <v>Wohin spaziert der Autoverkäufer?</v>
      </c>
      <c r="BB116" s="3" t="str">
        <f t="shared" si="6"/>
        <v>Was möchte der Autoverkäufer ersetzen?</v>
      </c>
      <c r="BC116" s="3" t="s">
        <v>881</v>
      </c>
      <c r="BD116" s="3" t="str">
        <f>BA116</f>
        <v>Wohin spaziert der Autoverkäufer?</v>
      </c>
      <c r="BE116" s="3">
        <v>3</v>
      </c>
      <c r="BF116" s="3">
        <f t="shared" si="7"/>
        <v>0</v>
      </c>
      <c r="BG116" s="3" t="str">
        <f t="shared" si="8"/>
        <v>NA</v>
      </c>
      <c r="BH116" s="3" t="str">
        <f>IF(BG116="NA","NA",M116)</f>
        <v>NA</v>
      </c>
      <c r="BI116" s="3" t="str">
        <f t="shared" si="27"/>
        <v>NA</v>
      </c>
      <c r="BJ116" s="3" t="s">
        <v>59</v>
      </c>
      <c r="BK116" s="2">
        <v>0</v>
      </c>
      <c r="BL116" s="3" t="str">
        <f t="shared" si="10"/>
        <v>NA</v>
      </c>
      <c r="BM116" s="3" t="str">
        <f t="shared" si="11"/>
        <v>NA</v>
      </c>
      <c r="BN116" s="3" t="str">
        <f>IF(AH116="NA",IF(H116="","",CONCATENATE(H$1," ",G116," ",E116,"?")),IF(H116="","",CONCATENATE(H$1," ",G116," ",AH116," ",X116,"?")))</f>
        <v/>
      </c>
      <c r="BO116" s="3" t="str">
        <f>IF(AH116="NA",IF(I116="","",CONCATENATE(I$1," ",G116," ",E116,"?")),IF(I116="","",CONCATENATE(I$1," ",G116," ",AH116," ",X116,"?")))</f>
        <v>Wohin spaziert der Autoverkäufer?</v>
      </c>
      <c r="BP116" s="3" t="str">
        <f>IF(AH116="NA",IF(J116="","",CONCATENATE(J$1," ",G116," ",E116,"?")),IF(J116="","",CONCATENATE(J$1," ",G116," ",AH116," ",X116,"?")))</f>
        <v/>
      </c>
      <c r="BQ116" s="3" t="str">
        <f t="shared" si="12"/>
        <v>Wohin spaziert der Autoverkäufer?</v>
      </c>
      <c r="BR116" s="3" t="str">
        <f>IF(AH116="NA",IF(R116="","",CONCATENATE(R$1," ",O116," ",E116," ",V116,"?")),IF(R116="","",CONCATENATE(R$1," ",O116," ",AH116," ",X116," ",V116,"?")))</f>
        <v>Was möchte der Autoverkäufer ersetzen?</v>
      </c>
      <c r="BS116" s="3" t="str">
        <f>IF(AH116="NA",IF(S116="","",CONCATENATE(S$1," ",O116," ",E116," ",V116,"?")),IF(S116="","",CONCATENATE(S$1," ",O116," ",AH116," ",X116," ",V116,"?")))</f>
        <v/>
      </c>
      <c r="BT116" s="3" t="str">
        <f t="shared" si="13"/>
        <v>Was möchte der Autoverkäufer ersetzen?</v>
      </c>
    </row>
    <row r="117" spans="1:72" s="14" customFormat="1" ht="14.25" customHeight="1" x14ac:dyDescent="0.35">
      <c r="A117" s="3" t="str">
        <f>CONCATENATE("L",B117,"_S",C117,"_I",W117,"_P",AX117)</f>
        <v>L_S116_I199_Pf</v>
      </c>
      <c r="C117" s="3">
        <v>116</v>
      </c>
      <c r="D117" s="3" t="str">
        <f>CONCATENATE(E117," ",G117," ",L117," ",N117," ",O117," ",P117," ",Q117," ",T117," ",U117)</f>
        <v>Der Barbier wartet vor der Kasse. Sie hat die falsche Schlange gewählt.</v>
      </c>
      <c r="E117" s="3" t="str">
        <f t="shared" si="0"/>
        <v>Der Barbier</v>
      </c>
      <c r="F117" s="3" t="str">
        <f t="shared" si="1"/>
        <v>Die Barbierin</v>
      </c>
      <c r="G117" s="3" t="s">
        <v>606</v>
      </c>
      <c r="H117" s="3" t="s">
        <v>1013</v>
      </c>
      <c r="K117" s="3" t="s">
        <v>1021</v>
      </c>
      <c r="L117" s="3" t="str">
        <f>CONCATENATE(H117,I117,J117," ",K117,".")</f>
        <v>vor der Kasse.</v>
      </c>
      <c r="M117" s="3" t="str">
        <f t="shared" si="21"/>
        <v>vor der Kasse</v>
      </c>
      <c r="N117" s="3" t="str">
        <f t="shared" si="2"/>
        <v>Sie</v>
      </c>
      <c r="O117" s="3" t="s">
        <v>65</v>
      </c>
      <c r="P117" s="3" t="s">
        <v>53</v>
      </c>
      <c r="Q117" s="3" t="s">
        <v>444</v>
      </c>
      <c r="R117" s="3" t="s">
        <v>683</v>
      </c>
      <c r="T117" s="3" t="str">
        <f t="shared" si="3"/>
        <v>Schlange</v>
      </c>
      <c r="U117" s="3" t="str">
        <f t="shared" si="22"/>
        <v>gewählt.</v>
      </c>
      <c r="V117" s="3" t="s">
        <v>684</v>
      </c>
      <c r="W117" s="3">
        <v>199</v>
      </c>
      <c r="X117" s="3" t="s">
        <v>685</v>
      </c>
      <c r="Y117" s="3" t="s">
        <v>59</v>
      </c>
      <c r="Z117" s="3">
        <v>6.3250000000000002</v>
      </c>
      <c r="AA117" s="3" t="s">
        <v>59</v>
      </c>
      <c r="AB117" s="3" t="s">
        <v>59</v>
      </c>
      <c r="AC117" s="3" t="s">
        <v>57</v>
      </c>
      <c r="AD117" s="13" t="s">
        <v>418</v>
      </c>
      <c r="AE117" s="3" t="s">
        <v>59</v>
      </c>
      <c r="AF117" s="3" t="s">
        <v>59</v>
      </c>
      <c r="AG117" s="2" t="s">
        <v>421</v>
      </c>
      <c r="AH117" s="2" t="s">
        <v>422</v>
      </c>
      <c r="AI117" s="3">
        <v>56</v>
      </c>
      <c r="AJ117" s="3" t="s">
        <v>686</v>
      </c>
      <c r="AK117" s="3" t="s">
        <v>59</v>
      </c>
      <c r="AL117" s="3" t="s">
        <v>59</v>
      </c>
      <c r="AM117" s="3" t="s">
        <v>59</v>
      </c>
      <c r="AN117" s="3" t="s">
        <v>59</v>
      </c>
      <c r="AO117" s="3" t="s">
        <v>59</v>
      </c>
      <c r="AP117" s="1" t="s">
        <v>60</v>
      </c>
      <c r="AQ117" s="3" t="s">
        <v>59</v>
      </c>
      <c r="AR117" s="3" t="s">
        <v>59</v>
      </c>
      <c r="AS117" s="2" t="s">
        <v>419</v>
      </c>
      <c r="AT117" s="2" t="s">
        <v>53</v>
      </c>
      <c r="AU117" s="6" t="s">
        <v>895</v>
      </c>
      <c r="AV117" s="6" t="s">
        <v>896</v>
      </c>
      <c r="AW117" s="6">
        <v>1</v>
      </c>
      <c r="AX117" s="18" t="str">
        <f t="shared" si="4"/>
        <v>f</v>
      </c>
      <c r="AY117" s="3" t="str">
        <f>CONCATENATE("Wer"," ",G117," ",M117,"?")</f>
        <v>Wer wartet vor der Kasse?</v>
      </c>
      <c r="AZ117" s="3" t="str">
        <f>CONCATENATE($AZ$1," ","tat", " ",E117,"?")</f>
        <v>Was tat Der Barbier?</v>
      </c>
      <c r="BA117" s="3" t="str">
        <f t="shared" si="5"/>
        <v>Wo wartet der Barbier?</v>
      </c>
      <c r="BB117" s="3" t="str">
        <f t="shared" si="6"/>
        <v>Was hat der Barbier gewählt?</v>
      </c>
      <c r="BC117" s="2" t="s">
        <v>882</v>
      </c>
      <c r="BD117" s="3" t="str">
        <f>BB117</f>
        <v>Was hat der Barbier gewählt?</v>
      </c>
      <c r="BE117" s="3">
        <v>1</v>
      </c>
      <c r="BF117" s="3">
        <f t="shared" si="7"/>
        <v>1</v>
      </c>
      <c r="BG117" s="3" t="str">
        <f t="shared" si="8"/>
        <v>Was hat der Barbier gewählt?</v>
      </c>
      <c r="BH117" s="3" t="str">
        <f>IF(BG117="NA","NA",CONCATENATE(P117," ",Q117," ",T117))</f>
        <v>die falsche Schlange</v>
      </c>
      <c r="BI117" s="3" t="str">
        <f t="shared" si="27"/>
        <v>die falsche Schlange</v>
      </c>
      <c r="BJ117" s="3" t="s">
        <v>687</v>
      </c>
      <c r="BK117" s="2">
        <v>1</v>
      </c>
      <c r="BL117" s="3" t="str">
        <f t="shared" si="10"/>
        <v>die falsche Schlange</v>
      </c>
      <c r="BM117" s="3" t="str">
        <f t="shared" si="11"/>
        <v>die falsche Kasse</v>
      </c>
      <c r="BN117" s="3" t="str">
        <f>IF(AH117="NA",IF(H117="","",CONCATENATE(H$1," ",G117," ",E117,"?")),IF(H117="","",CONCATENATE(H$1," ",G117," ",AH117," ",X117,"?")))</f>
        <v>Wo wartet der Barbier?</v>
      </c>
      <c r="BO117" s="3" t="str">
        <f>IF(AH117="NA",IF(I117="","",CONCATENATE(I$1," ",G117," ",E117,"?")),IF(I117="","",CONCATENATE(I$1," ",G117," ",AH117," ",X117,"?")))</f>
        <v/>
      </c>
      <c r="BP117" s="3" t="str">
        <f>IF(AH117="NA",IF(J117="","",CONCATENATE(J$1," ",G117," ",E117,"?")),IF(J117="","",CONCATENATE(J$1," ",G117," ",AH117," ",X117,"?")))</f>
        <v/>
      </c>
      <c r="BQ117" s="3" t="str">
        <f t="shared" si="12"/>
        <v>Wo wartet der Barbier?</v>
      </c>
      <c r="BR117" s="3" t="str">
        <f>IF(AH117="NA",IF(R117="","",CONCATENATE(R$1," ",O117," ",E117," ",V117,"?")),IF(R117="","",CONCATENATE(R$1," ",O117," ",AH117," ",X117," ",V117,"?")))</f>
        <v>Was hat der Barbier gewählt?</v>
      </c>
      <c r="BS117" s="3" t="str">
        <f>IF(AH117="NA",IF(S117="","",CONCATENATE(S$1," ",O117," ",E117," ",V117,"?")),IF(S117="","",CONCATENATE(S$1," ",O117," ",AH117," ",X117," ",V117,"?")))</f>
        <v/>
      </c>
      <c r="BT117" s="3" t="str">
        <f t="shared" si="13"/>
        <v>Was hat der Barbier gewählt?</v>
      </c>
    </row>
    <row r="118" spans="1:72" s="14" customFormat="1" ht="14.25" customHeight="1" x14ac:dyDescent="0.35">
      <c r="A118" s="3" t="str">
        <f>CONCATENATE("L",B118,"_S",C118,"_I",W118,"_P",AX118)</f>
        <v>L_S117_I200_Pm</v>
      </c>
      <c r="C118" s="3">
        <v>117</v>
      </c>
      <c r="D118" s="3" t="str">
        <f>CONCATENATE(E118," ",G118," ",L118," ",N118," ",O118," ",P118," ",Q118," ",T118," ",U118)</f>
        <v>Der Dachdecker kommt vom Vortrag. Er hat heute wieder Nichts gelernt.</v>
      </c>
      <c r="E118" s="3" t="str">
        <f t="shared" si="0"/>
        <v>Der Dachdecker</v>
      </c>
      <c r="F118" s="3" t="str">
        <f t="shared" si="1"/>
        <v>Die Dachdeckerin</v>
      </c>
      <c r="G118" s="3" t="s">
        <v>256</v>
      </c>
      <c r="J118" s="3" t="s">
        <v>934</v>
      </c>
      <c r="K118" s="3" t="s">
        <v>1022</v>
      </c>
      <c r="L118" s="3" t="str">
        <f>CONCATENATE(H118,I118,J118," ",K118,".")</f>
        <v>vom Vortrag.</v>
      </c>
      <c r="M118" s="3" t="str">
        <f t="shared" si="21"/>
        <v>vom Vortrag</v>
      </c>
      <c r="N118" s="3" t="str">
        <f t="shared" si="2"/>
        <v>Er</v>
      </c>
      <c r="O118" s="3" t="s">
        <v>65</v>
      </c>
      <c r="P118" s="3" t="s">
        <v>688</v>
      </c>
      <c r="Q118" s="3" t="s">
        <v>689</v>
      </c>
      <c r="R118" s="3" t="s">
        <v>690</v>
      </c>
      <c r="T118" s="3" t="str">
        <f t="shared" si="3"/>
        <v>Nichts</v>
      </c>
      <c r="U118" s="3" t="str">
        <f t="shared" si="22"/>
        <v>gelernt.</v>
      </c>
      <c r="V118" s="3" t="s">
        <v>691</v>
      </c>
      <c r="W118" s="3">
        <v>200</v>
      </c>
      <c r="X118" s="3" t="s">
        <v>692</v>
      </c>
      <c r="Y118" s="3" t="s">
        <v>59</v>
      </c>
      <c r="Z118" s="3">
        <v>6.375</v>
      </c>
      <c r="AA118" s="3" t="s">
        <v>59</v>
      </c>
      <c r="AB118" s="3" t="s">
        <v>59</v>
      </c>
      <c r="AC118" s="3" t="s">
        <v>57</v>
      </c>
      <c r="AD118" s="13" t="s">
        <v>418</v>
      </c>
      <c r="AE118" s="3" t="s">
        <v>59</v>
      </c>
      <c r="AF118" s="3" t="s">
        <v>59</v>
      </c>
      <c r="AG118" s="2" t="s">
        <v>421</v>
      </c>
      <c r="AH118" s="2" t="s">
        <v>422</v>
      </c>
      <c r="AI118" s="3">
        <v>57</v>
      </c>
      <c r="AJ118" s="3" t="s">
        <v>693</v>
      </c>
      <c r="AK118" s="3" t="s">
        <v>59</v>
      </c>
      <c r="AL118" s="3" t="s">
        <v>59</v>
      </c>
      <c r="AM118" s="3" t="s">
        <v>59</v>
      </c>
      <c r="AN118" s="3" t="s">
        <v>59</v>
      </c>
      <c r="AO118" s="3" t="s">
        <v>59</v>
      </c>
      <c r="AP118" s="1" t="s">
        <v>60</v>
      </c>
      <c r="AQ118" s="3" t="s">
        <v>59</v>
      </c>
      <c r="AR118" s="3" t="s">
        <v>59</v>
      </c>
      <c r="AS118" s="2" t="s">
        <v>419</v>
      </c>
      <c r="AT118" s="2" t="s">
        <v>53</v>
      </c>
      <c r="AU118" s="6" t="s">
        <v>895</v>
      </c>
      <c r="AV118" s="6" t="s">
        <v>896</v>
      </c>
      <c r="AW118" s="6">
        <v>0</v>
      </c>
      <c r="AX118" s="18" t="str">
        <f t="shared" si="4"/>
        <v>m</v>
      </c>
      <c r="AY118" s="3" t="str">
        <f>CONCATENATE("Wer"," ",G118," ",M118,"?")</f>
        <v>Wer kommt vom Vortrag?</v>
      </c>
      <c r="AZ118" s="3" t="str">
        <f>CONCATENATE($AZ$1," ","tat", " ",E118,"?")</f>
        <v>Was tat Der Dachdecker?</v>
      </c>
      <c r="BA118" s="3" t="str">
        <f t="shared" si="5"/>
        <v>Woher kommt der Dachdecker?</v>
      </c>
      <c r="BB118" s="3" t="str">
        <f t="shared" si="6"/>
        <v>Was hat der Dachdecker gelernt?</v>
      </c>
      <c r="BC118" s="3" t="s">
        <v>880</v>
      </c>
      <c r="BD118" s="3" t="str">
        <f>AY118</f>
        <v>Wer kommt vom Vortrag?</v>
      </c>
      <c r="BE118" s="3">
        <v>1</v>
      </c>
      <c r="BF118" s="3">
        <f t="shared" si="7"/>
        <v>1</v>
      </c>
      <c r="BG118" s="3" t="str">
        <f t="shared" si="8"/>
        <v>Wer kommt vom Vortrag?</v>
      </c>
      <c r="BH118" s="3" t="str">
        <f>IF(BG118="NA","NA",E118)</f>
        <v>Der Dachdecker</v>
      </c>
      <c r="BI118" s="3" t="str">
        <f t="shared" si="27"/>
        <v>Der Dachdecker</v>
      </c>
      <c r="BJ118" s="3" t="str">
        <f>F118</f>
        <v>Die Dachdeckerin</v>
      </c>
      <c r="BK118" s="2">
        <v>1</v>
      </c>
      <c r="BL118" s="3" t="str">
        <f t="shared" si="10"/>
        <v>Der Dachdecker</v>
      </c>
      <c r="BM118" s="3" t="str">
        <f t="shared" si="11"/>
        <v>Die Dachdeckerin</v>
      </c>
      <c r="BN118" s="3" t="str">
        <f>IF(AH118="NA",IF(H118="","",CONCATENATE(H$1," ",G118," ",E118,"?")),IF(H118="","",CONCATENATE(H$1," ",G118," ",AH118," ",X118,"?")))</f>
        <v/>
      </c>
      <c r="BO118" s="3" t="str">
        <f>IF(AH118="NA",IF(I118="","",CONCATENATE(I$1," ",G118," ",E118,"?")),IF(I118="","",CONCATENATE(I$1," ",G118," ",AH118," ",X118,"?")))</f>
        <v/>
      </c>
      <c r="BP118" s="3" t="str">
        <f>IF(AH118="NA",IF(J118="","",CONCATENATE(J$1," ",G118," ",E118,"?")),IF(J118="","",CONCATENATE(J$1," ",G118," ",AH118," ",X118,"?")))</f>
        <v>Woher kommt der Dachdecker?</v>
      </c>
      <c r="BQ118" s="3" t="str">
        <f t="shared" si="12"/>
        <v>Woher kommt der Dachdecker?</v>
      </c>
      <c r="BR118" s="3" t="str">
        <f>IF(AH118="NA",IF(R118="","",CONCATENATE(R$1," ",O118," ",E118," ",V118,"?")),IF(R118="","",CONCATENATE(R$1," ",O118," ",AH118," ",X118," ",V118,"?")))</f>
        <v>Was hat der Dachdecker gelernt?</v>
      </c>
      <c r="BS118" s="3" t="str">
        <f>IF(AH118="NA",IF(S118="","",CONCATENATE(S$1," ",O118," ",E118," ",V118,"?")),IF(S118="","",CONCATENATE(S$1," ",O118," ",AH118," ",X118," ",V118,"?")))</f>
        <v/>
      </c>
      <c r="BT118" s="3" t="str">
        <f t="shared" si="13"/>
        <v>Was hat der Dachdecker gelernt?</v>
      </c>
    </row>
    <row r="119" spans="1:72" s="14" customFormat="1" ht="14.25" customHeight="1" x14ac:dyDescent="0.35">
      <c r="A119" s="3" t="str">
        <f>CONCATENATE("L",B119,"_S",C119,"_I",W119,"_P",AX119)</f>
        <v>L_S118_I201_Pm</v>
      </c>
      <c r="C119" s="3">
        <v>118</v>
      </c>
      <c r="D119" s="3" t="str">
        <f>CONCATENATE(E119," ",G119," ",L119," ",N119," ",O119," ",P119," ",Q119," ",T119," ",U119)</f>
        <v>Der Brunnenbohrer guckt aus dem Fenster. Er hat einen guten Freund gesehen.</v>
      </c>
      <c r="E119" s="3" t="str">
        <f t="shared" si="0"/>
        <v>Der Brunnenbohrer</v>
      </c>
      <c r="F119" s="3" t="str">
        <f t="shared" si="1"/>
        <v>Die Brunnenbohrerin</v>
      </c>
      <c r="G119" s="3" t="s">
        <v>93</v>
      </c>
      <c r="J119" s="3" t="s">
        <v>901</v>
      </c>
      <c r="K119" s="2" t="s">
        <v>1023</v>
      </c>
      <c r="L119" s="3" t="str">
        <f>CONCATENATE(H119,I119,J119," ",K119,".")</f>
        <v>aus dem Fenster.</v>
      </c>
      <c r="M119" s="3" t="str">
        <f t="shared" si="21"/>
        <v>aus dem Fenster</v>
      </c>
      <c r="N119" s="3" t="str">
        <f t="shared" si="2"/>
        <v>Er</v>
      </c>
      <c r="O119" s="3" t="s">
        <v>65</v>
      </c>
      <c r="P119" s="3" t="s">
        <v>66</v>
      </c>
      <c r="Q119" s="3" t="s">
        <v>694</v>
      </c>
      <c r="S119" s="3" t="s">
        <v>695</v>
      </c>
      <c r="T119" s="3" t="str">
        <f t="shared" si="3"/>
        <v>Freund</v>
      </c>
      <c r="U119" s="3" t="str">
        <f t="shared" si="22"/>
        <v>gesehen.</v>
      </c>
      <c r="V119" s="3" t="s">
        <v>146</v>
      </c>
      <c r="W119" s="3">
        <v>201</v>
      </c>
      <c r="X119" s="3" t="s">
        <v>696</v>
      </c>
      <c r="Y119" s="3" t="s">
        <v>59</v>
      </c>
      <c r="Z119" s="3">
        <v>6.4</v>
      </c>
      <c r="AA119" s="3" t="s">
        <v>59</v>
      </c>
      <c r="AB119" s="3" t="s">
        <v>59</v>
      </c>
      <c r="AC119" s="3" t="s">
        <v>57</v>
      </c>
      <c r="AD119" s="13" t="s">
        <v>418</v>
      </c>
      <c r="AE119" s="3" t="s">
        <v>59</v>
      </c>
      <c r="AF119" s="3" t="s">
        <v>59</v>
      </c>
      <c r="AG119" s="2" t="s">
        <v>421</v>
      </c>
      <c r="AH119" s="2" t="s">
        <v>422</v>
      </c>
      <c r="AI119" s="3">
        <v>58</v>
      </c>
      <c r="AJ119" s="3" t="s">
        <v>697</v>
      </c>
      <c r="AK119" s="3" t="s">
        <v>59</v>
      </c>
      <c r="AL119" s="3" t="s">
        <v>59</v>
      </c>
      <c r="AM119" s="3" t="s">
        <v>59</v>
      </c>
      <c r="AN119" s="3" t="s">
        <v>59</v>
      </c>
      <c r="AO119" s="3" t="s">
        <v>59</v>
      </c>
      <c r="AP119" s="1" t="s">
        <v>60</v>
      </c>
      <c r="AQ119" s="3" t="s">
        <v>59</v>
      </c>
      <c r="AR119" s="3" t="s">
        <v>59</v>
      </c>
      <c r="AS119" s="2" t="s">
        <v>419</v>
      </c>
      <c r="AT119" s="2" t="s">
        <v>53</v>
      </c>
      <c r="AU119" s="6" t="s">
        <v>895</v>
      </c>
      <c r="AV119" s="6" t="s">
        <v>896</v>
      </c>
      <c r="AW119" s="6">
        <v>0</v>
      </c>
      <c r="AX119" s="18" t="str">
        <f t="shared" si="4"/>
        <v>m</v>
      </c>
      <c r="AY119" s="3" t="str">
        <f>CONCATENATE("Wer"," ",G119," ",M119,"?")</f>
        <v>Wer guckt aus dem Fenster?</v>
      </c>
      <c r="AZ119" s="3" t="str">
        <f>CONCATENATE($AZ$1," ","tat", " ",E119,"?")</f>
        <v>Was tat Der Brunnenbohrer?</v>
      </c>
      <c r="BA119" s="3" t="str">
        <f t="shared" si="5"/>
        <v>Woher guckt der Brunnenbohrer?</v>
      </c>
      <c r="BB119" s="3" t="str">
        <f t="shared" si="6"/>
        <v>Wen hat der Brunnenbohrer gesehen?</v>
      </c>
      <c r="BC119" s="3" t="s">
        <v>15</v>
      </c>
      <c r="BD119" s="3" t="str">
        <f>AZ119</f>
        <v>Was tat Der Brunnenbohrer?</v>
      </c>
      <c r="BE119" s="3">
        <v>1</v>
      </c>
      <c r="BF119" s="3">
        <f t="shared" si="7"/>
        <v>1</v>
      </c>
      <c r="BG119" s="3" t="str">
        <f t="shared" si="8"/>
        <v>Was tat Der Brunnenbohrer?</v>
      </c>
      <c r="BH119" s="3" t="str">
        <f>IF(BG119="NA","NA",G119)</f>
        <v>guckt</v>
      </c>
      <c r="BI119" s="3" t="s">
        <v>698</v>
      </c>
      <c r="BJ119" s="3" t="s">
        <v>699</v>
      </c>
      <c r="BK119" s="2">
        <v>1</v>
      </c>
      <c r="BL119" s="3" t="str">
        <f t="shared" si="10"/>
        <v>gucken</v>
      </c>
      <c r="BM119" s="3" t="str">
        <f t="shared" si="11"/>
        <v>schauen</v>
      </c>
      <c r="BN119" s="3" t="str">
        <f>IF(AH119="NA",IF(H119="","",CONCATENATE(H$1," ",G119," ",E119,"?")),IF(H119="","",CONCATENATE(H$1," ",G119," ",AH119," ",X119,"?")))</f>
        <v/>
      </c>
      <c r="BO119" s="3" t="str">
        <f>IF(AH119="NA",IF(I119="","",CONCATENATE(I$1," ",G119," ",E119,"?")),IF(I119="","",CONCATENATE(I$1," ",G119," ",AH119," ",X119,"?")))</f>
        <v/>
      </c>
      <c r="BP119" s="3" t="str">
        <f>IF(AH119="NA",IF(J119="","",CONCATENATE(J$1," ",G119," ",E119,"?")),IF(J119="","",CONCATENATE(J$1," ",G119," ",AH119," ",X119,"?")))</f>
        <v>Woher guckt der Brunnenbohrer?</v>
      </c>
      <c r="BQ119" s="3" t="str">
        <f t="shared" si="12"/>
        <v>Woher guckt der Brunnenbohrer?</v>
      </c>
      <c r="BR119" s="3" t="str">
        <f>IF(AH119="NA",IF(R119="","",CONCATENATE(R$1," ",O119," ",E119," ",V119,"?")),IF(R119="","",CONCATENATE(R$1," ",O119," ",AH119," ",X119," ",V119,"?")))</f>
        <v/>
      </c>
      <c r="BS119" s="3" t="str">
        <f>IF(AH119="NA",IF(S119="","",CONCATENATE(S$1," ",O119," ",E119," ",V119,"?")),IF(S119="","",CONCATENATE(S$1," ",O119," ",AH119," ",X119," ",V119,"?")))</f>
        <v>Wen hat der Brunnenbohrer gesehen?</v>
      </c>
      <c r="BT119" s="3" t="str">
        <f t="shared" si="13"/>
        <v>Wen hat der Brunnenbohrer gesehen?</v>
      </c>
    </row>
    <row r="120" spans="1:72" s="14" customFormat="1" ht="14.25" customHeight="1" x14ac:dyDescent="0.35">
      <c r="A120" s="3" t="str">
        <f>CONCATENATE("L",B120,"_S",C120,"_I",W120,"_P",AX120)</f>
        <v>L_S119_I202_Pf</v>
      </c>
      <c r="C120" s="3">
        <v>119</v>
      </c>
      <c r="D120" s="3" t="str">
        <f>CONCATENATE(E120," ",G120," ",L120," ",N120," ",O120," ",P120," ",Q120," ",T120," ",U120)</f>
        <v>Der Wrestler fliegt aus der Talkshow. Sie hat die top-secret Geheimnisse verraten.</v>
      </c>
      <c r="E120" s="3" t="str">
        <f t="shared" si="0"/>
        <v>Der Wrestler</v>
      </c>
      <c r="F120" s="3" t="str">
        <f t="shared" si="1"/>
        <v>Die Wrestlerin</v>
      </c>
      <c r="G120" s="3" t="s">
        <v>377</v>
      </c>
      <c r="J120" s="3" t="s">
        <v>910</v>
      </c>
      <c r="K120" s="3" t="s">
        <v>1024</v>
      </c>
      <c r="L120" s="3" t="str">
        <f>CONCATENATE(H120,I120,J120," ",K120,".")</f>
        <v>aus der Talkshow.</v>
      </c>
      <c r="M120" s="3" t="str">
        <f t="shared" si="21"/>
        <v>aus der Talkshow</v>
      </c>
      <c r="N120" s="3" t="str">
        <f t="shared" si="2"/>
        <v>Sie</v>
      </c>
      <c r="O120" s="3" t="s">
        <v>65</v>
      </c>
      <c r="P120" s="3" t="s">
        <v>53</v>
      </c>
      <c r="Q120" s="3" t="s">
        <v>700</v>
      </c>
      <c r="R120" s="3" t="s">
        <v>701</v>
      </c>
      <c r="T120" s="3" t="str">
        <f t="shared" si="3"/>
        <v>Geheimnisse</v>
      </c>
      <c r="U120" s="3" t="str">
        <f t="shared" si="22"/>
        <v>verraten.</v>
      </c>
      <c r="V120" s="3" t="s">
        <v>702</v>
      </c>
      <c r="W120" s="3">
        <v>202</v>
      </c>
      <c r="X120" s="3" t="s">
        <v>703</v>
      </c>
      <c r="Y120" s="3" t="s">
        <v>59</v>
      </c>
      <c r="Z120" s="3">
        <v>6.5750000000000002</v>
      </c>
      <c r="AA120" s="3" t="s">
        <v>59</v>
      </c>
      <c r="AB120" s="3" t="s">
        <v>59</v>
      </c>
      <c r="AC120" s="3" t="s">
        <v>57</v>
      </c>
      <c r="AD120" s="13" t="s">
        <v>418</v>
      </c>
      <c r="AE120" s="3" t="s">
        <v>59</v>
      </c>
      <c r="AF120" s="3" t="s">
        <v>59</v>
      </c>
      <c r="AG120" s="2" t="s">
        <v>421</v>
      </c>
      <c r="AH120" s="2" t="s">
        <v>422</v>
      </c>
      <c r="AI120" s="3">
        <v>59</v>
      </c>
      <c r="AJ120" s="3" t="s">
        <v>704</v>
      </c>
      <c r="AK120" s="3" t="s">
        <v>59</v>
      </c>
      <c r="AL120" s="3" t="s">
        <v>59</v>
      </c>
      <c r="AM120" s="3" t="s">
        <v>59</v>
      </c>
      <c r="AN120" s="3" t="s">
        <v>59</v>
      </c>
      <c r="AO120" s="3" t="s">
        <v>59</v>
      </c>
      <c r="AP120" s="1" t="s">
        <v>60</v>
      </c>
      <c r="AQ120" s="3" t="s">
        <v>59</v>
      </c>
      <c r="AR120" s="3" t="s">
        <v>59</v>
      </c>
      <c r="AS120" s="2" t="s">
        <v>419</v>
      </c>
      <c r="AT120" s="2" t="s">
        <v>53</v>
      </c>
      <c r="AU120" s="6" t="s">
        <v>895</v>
      </c>
      <c r="AV120" s="6" t="s">
        <v>896</v>
      </c>
      <c r="AW120" s="6">
        <v>1</v>
      </c>
      <c r="AX120" s="18" t="str">
        <f t="shared" si="4"/>
        <v>f</v>
      </c>
      <c r="AY120" s="3" t="str">
        <f>CONCATENATE("Wer"," ",G120," ",M120,"?")</f>
        <v>Wer fliegt aus der Talkshow?</v>
      </c>
      <c r="AZ120" s="3" t="str">
        <f>CONCATENATE($AZ$1," ","tat", " ",E120,"?")</f>
        <v>Was tat Der Wrestler?</v>
      </c>
      <c r="BA120" s="3" t="str">
        <f t="shared" si="5"/>
        <v>Woher fliegt der Wrestler?</v>
      </c>
      <c r="BB120" s="3" t="str">
        <f t="shared" si="6"/>
        <v>Was hat der Wrestler verraten?</v>
      </c>
      <c r="BC120" s="3" t="s">
        <v>881</v>
      </c>
      <c r="BD120" s="3" t="str">
        <f>BA120</f>
        <v>Woher fliegt der Wrestler?</v>
      </c>
      <c r="BE120" s="3">
        <v>4</v>
      </c>
      <c r="BF120" s="3">
        <f t="shared" si="7"/>
        <v>0</v>
      </c>
      <c r="BG120" s="3" t="str">
        <f t="shared" si="8"/>
        <v>NA</v>
      </c>
      <c r="BH120" s="3" t="str">
        <f>IF(BG120="NA","NA",M120)</f>
        <v>NA</v>
      </c>
      <c r="BI120" s="3" t="str">
        <f t="shared" ref="BI120:BI121" si="28">BH120</f>
        <v>NA</v>
      </c>
      <c r="BJ120" s="3" t="s">
        <v>59</v>
      </c>
      <c r="BK120" s="2">
        <v>1</v>
      </c>
      <c r="BL120" s="3" t="str">
        <f t="shared" si="10"/>
        <v>NA</v>
      </c>
      <c r="BM120" s="3" t="str">
        <f t="shared" si="11"/>
        <v>NA</v>
      </c>
      <c r="BN120" s="3" t="str">
        <f>IF(AH120="NA",IF(H120="","",CONCATENATE(H$1," ",G120," ",E120,"?")),IF(H120="","",CONCATENATE(H$1," ",G120," ",AH120," ",X120,"?")))</f>
        <v/>
      </c>
      <c r="BO120" s="3" t="str">
        <f>IF(AH120="NA",IF(I120="","",CONCATENATE(I$1," ",G120," ",E120,"?")),IF(I120="","",CONCATENATE(I$1," ",G120," ",AH120," ",X120,"?")))</f>
        <v/>
      </c>
      <c r="BP120" s="3" t="str">
        <f>IF(AH120="NA",IF(J120="","",CONCATENATE(J$1," ",G120," ",E120,"?")),IF(J120="","",CONCATENATE(J$1," ",G120," ",AH120," ",X120,"?")))</f>
        <v>Woher fliegt der Wrestler?</v>
      </c>
      <c r="BQ120" s="3" t="str">
        <f t="shared" si="12"/>
        <v>Woher fliegt der Wrestler?</v>
      </c>
      <c r="BR120" s="3" t="str">
        <f>IF(AH120="NA",IF(R120="","",CONCATENATE(R$1," ",O120," ",E120," ",V120,"?")),IF(R120="","",CONCATENATE(R$1," ",O120," ",AH120," ",X120," ",V120,"?")))</f>
        <v>Was hat der Wrestler verraten?</v>
      </c>
      <c r="BS120" s="3" t="str">
        <f>IF(AH120="NA",IF(S120="","",CONCATENATE(S$1," ",O120," ",E120," ",V120,"?")),IF(S120="","",CONCATENATE(S$1," ",O120," ",AH120," ",X120," ",V120,"?")))</f>
        <v/>
      </c>
      <c r="BT120" s="3" t="str">
        <f t="shared" si="13"/>
        <v>Was hat der Wrestler verraten?</v>
      </c>
    </row>
    <row r="121" spans="1:72" s="14" customFormat="1" ht="14.25" customHeight="1" x14ac:dyDescent="0.35">
      <c r="A121" s="3" t="str">
        <f>CONCATENATE("L",B121,"_S",C121,"_I",W121,"_P",AX121)</f>
        <v>L_S120_I203_Pf</v>
      </c>
      <c r="C121" s="3">
        <v>120</v>
      </c>
      <c r="D121" s="3" t="str">
        <f>CONCATENATE(E121," ",G121," ",L121," ",N121," ",O121," ",P121," ",Q121," ",T121," ",U121)</f>
        <v>Der Kollege schleicht in den Palast. Sie möchte das teure Porzellan stehlen.</v>
      </c>
      <c r="E121" s="3" t="str">
        <f t="shared" si="0"/>
        <v>Der Kollege</v>
      </c>
      <c r="F121" s="3" t="str">
        <f t="shared" si="1"/>
        <v>Die Kollegin</v>
      </c>
      <c r="G121" s="3" t="s">
        <v>356</v>
      </c>
      <c r="I121" s="3" t="s">
        <v>947</v>
      </c>
      <c r="K121" s="3" t="s">
        <v>1025</v>
      </c>
      <c r="L121" s="3" t="str">
        <f>CONCATENATE(H121,I121,J121," ",K121,".")</f>
        <v>in den Palast.</v>
      </c>
      <c r="M121" s="3" t="str">
        <f t="shared" si="21"/>
        <v>in den Palast</v>
      </c>
      <c r="N121" s="3" t="str">
        <f t="shared" si="2"/>
        <v>Sie</v>
      </c>
      <c r="O121" s="3" t="s">
        <v>52</v>
      </c>
      <c r="P121" s="3" t="s">
        <v>122</v>
      </c>
      <c r="Q121" s="3" t="s">
        <v>339</v>
      </c>
      <c r="R121" s="3" t="s">
        <v>705</v>
      </c>
      <c r="T121" s="3" t="str">
        <f t="shared" si="3"/>
        <v>Porzellan</v>
      </c>
      <c r="U121" s="3" t="str">
        <f t="shared" si="22"/>
        <v>stehlen.</v>
      </c>
      <c r="V121" s="3" t="s">
        <v>706</v>
      </c>
      <c r="W121" s="3">
        <v>203</v>
      </c>
      <c r="X121" s="2" t="s">
        <v>707</v>
      </c>
      <c r="Y121" s="2" t="s">
        <v>59</v>
      </c>
      <c r="Z121" s="2">
        <v>6.7</v>
      </c>
      <c r="AA121" s="3" t="s">
        <v>59</v>
      </c>
      <c r="AB121" s="3" t="s">
        <v>59</v>
      </c>
      <c r="AC121" s="3" t="s">
        <v>57</v>
      </c>
      <c r="AD121" s="13" t="s">
        <v>418</v>
      </c>
      <c r="AE121" s="3" t="s">
        <v>59</v>
      </c>
      <c r="AF121" s="3" t="s">
        <v>59</v>
      </c>
      <c r="AG121" s="2" t="s">
        <v>421</v>
      </c>
      <c r="AH121" s="2" t="s">
        <v>422</v>
      </c>
      <c r="AI121" s="3">
        <v>60</v>
      </c>
      <c r="AJ121" s="3" t="s">
        <v>708</v>
      </c>
      <c r="AK121" s="2" t="s">
        <v>59</v>
      </c>
      <c r="AL121" s="3" t="s">
        <v>59</v>
      </c>
      <c r="AM121" s="3" t="s">
        <v>59</v>
      </c>
      <c r="AN121" s="3" t="s">
        <v>59</v>
      </c>
      <c r="AO121" s="3" t="s">
        <v>59</v>
      </c>
      <c r="AP121" s="1" t="s">
        <v>60</v>
      </c>
      <c r="AQ121" s="3" t="s">
        <v>59</v>
      </c>
      <c r="AR121" s="3" t="s">
        <v>59</v>
      </c>
      <c r="AS121" s="2" t="s">
        <v>419</v>
      </c>
      <c r="AT121" s="2" t="s">
        <v>53</v>
      </c>
      <c r="AU121" s="6" t="s">
        <v>895</v>
      </c>
      <c r="AV121" s="6" t="s">
        <v>896</v>
      </c>
      <c r="AW121" s="6">
        <v>1</v>
      </c>
      <c r="AX121" s="18" t="str">
        <f t="shared" si="4"/>
        <v>f</v>
      </c>
      <c r="AY121" s="3" t="str">
        <f>CONCATENATE("Wer"," ",G121," ",M121,"?")</f>
        <v>Wer schleicht in den Palast?</v>
      </c>
      <c r="AZ121" s="3" t="str">
        <f>CONCATENATE($AZ$1," ","tat", " ",E121,"?")</f>
        <v>Was tat Der Kollege?</v>
      </c>
      <c r="BA121" s="3" t="str">
        <f t="shared" si="5"/>
        <v>Wohin schleicht der Kollege?</v>
      </c>
      <c r="BB121" s="3" t="str">
        <f t="shared" si="6"/>
        <v>Was möchte der Kollege stehlen?</v>
      </c>
      <c r="BC121" s="2" t="s">
        <v>882</v>
      </c>
      <c r="BD121" s="3" t="str">
        <f>BB121</f>
        <v>Was möchte der Kollege stehlen?</v>
      </c>
      <c r="BE121" s="3">
        <v>2</v>
      </c>
      <c r="BF121" s="3">
        <f t="shared" si="7"/>
        <v>0</v>
      </c>
      <c r="BG121" s="3" t="str">
        <f t="shared" si="8"/>
        <v>NA</v>
      </c>
      <c r="BH121" s="3" t="str">
        <f>IF(BG121="NA","NA",CONCATENATE(P121," ",Q121," ",T121))</f>
        <v>NA</v>
      </c>
      <c r="BI121" s="3" t="str">
        <f t="shared" si="28"/>
        <v>NA</v>
      </c>
      <c r="BJ121" s="3" t="s">
        <v>59</v>
      </c>
      <c r="BK121" s="2">
        <v>0</v>
      </c>
      <c r="BL121" s="3" t="str">
        <f t="shared" si="10"/>
        <v>NA</v>
      </c>
      <c r="BM121" s="3" t="str">
        <f t="shared" si="11"/>
        <v>NA</v>
      </c>
      <c r="BN121" s="3" t="str">
        <f>IF(AH121="NA",IF(H121="","",CONCATENATE(H$1," ",G121," ",E121,"?")),IF(H121="","",CONCATENATE(H$1," ",G121," ",AH121," ",X121,"?")))</f>
        <v/>
      </c>
      <c r="BO121" s="3" t="str">
        <f>IF(AH121="NA",IF(I121="","",CONCATENATE(I$1," ",G121," ",E121,"?")),IF(I121="","",CONCATENATE(I$1," ",G121," ",AH121," ",X121,"?")))</f>
        <v>Wohin schleicht der Kollege?</v>
      </c>
      <c r="BP121" s="3" t="str">
        <f>IF(AH121="NA",IF(J121="","",CONCATENATE(J$1," ",G121," ",E121,"?")),IF(J121="","",CONCATENATE(J$1," ",G121," ",AH121," ",X121,"?")))</f>
        <v/>
      </c>
      <c r="BQ121" s="3" t="str">
        <f t="shared" si="12"/>
        <v>Wohin schleicht der Kollege?</v>
      </c>
      <c r="BR121" s="3" t="str">
        <f>IF(AH121="NA",IF(R121="","",CONCATENATE(R$1," ",O121," ",E121," ",V121,"?")),IF(R121="","",CONCATENATE(R$1," ",O121," ",AH121," ",X121," ",V121,"?")))</f>
        <v>Was möchte der Kollege stehlen?</v>
      </c>
      <c r="BS121" s="3" t="str">
        <f>IF(AH121="NA",IF(S121="","",CONCATENATE(S$1," ",O121," ",E121," ",V121,"?")),IF(S121="","",CONCATENATE(S$1," ",O121," ",AH121," ",X121," ",V121,"?")))</f>
        <v/>
      </c>
      <c r="BT121" s="3" t="str">
        <f t="shared" si="13"/>
        <v>Was möchte der Kollege stehlen?</v>
      </c>
    </row>
    <row r="122" spans="1:72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5"/>
      <c r="Y122" s="4"/>
      <c r="Z122" s="4"/>
      <c r="AA122" s="4"/>
      <c r="AB122" s="4"/>
      <c r="AC122" s="4"/>
      <c r="AD122" s="4"/>
      <c r="AE122" s="4"/>
      <c r="AF122" s="4"/>
    </row>
    <row r="123" spans="1:72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L123" s="3"/>
      <c r="N123" s="3"/>
      <c r="O123" s="3"/>
      <c r="P123" s="3"/>
      <c r="V123" s="2"/>
      <c r="W123" s="2"/>
      <c r="X123" s="6"/>
      <c r="Y123" s="3"/>
      <c r="Z123" s="3"/>
      <c r="AA123" s="3"/>
      <c r="AB123" s="3"/>
      <c r="AC123" s="3"/>
      <c r="AD123" s="3"/>
      <c r="AE123" s="2"/>
    </row>
    <row r="124" spans="1:72" ht="14.25" customHeight="1" x14ac:dyDescent="0.35">
      <c r="A124" s="3"/>
      <c r="B124" s="3"/>
      <c r="C124" s="3"/>
      <c r="D124" s="3"/>
      <c r="E124" s="3"/>
      <c r="G124" s="3"/>
      <c r="H124" s="3"/>
      <c r="I124" s="3"/>
      <c r="J124" s="3"/>
      <c r="L124" s="3"/>
      <c r="N124" s="3"/>
      <c r="O124" s="3"/>
      <c r="P124" s="3"/>
      <c r="V124" s="2"/>
      <c r="W124" s="2"/>
      <c r="X124" s="6"/>
      <c r="Y124" s="3"/>
      <c r="Z124" s="3"/>
      <c r="AA124" s="3"/>
      <c r="AB124" s="3"/>
      <c r="AC124" s="3"/>
      <c r="AD124" s="3"/>
      <c r="AE124" s="2"/>
    </row>
    <row r="125" spans="1:72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L125" s="3"/>
      <c r="N125" s="3"/>
      <c r="O125" s="3"/>
      <c r="P125" s="3"/>
      <c r="V125" s="2"/>
      <c r="W125" s="2"/>
      <c r="X125" s="6"/>
      <c r="Y125" s="3"/>
      <c r="Z125" s="3"/>
      <c r="AA125" s="3"/>
      <c r="AB125" s="3"/>
      <c r="AC125" s="3"/>
      <c r="AD125" s="3"/>
      <c r="AE125" s="2"/>
    </row>
    <row r="126" spans="1:72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L126" s="3"/>
      <c r="N126" s="3"/>
      <c r="O126" s="3"/>
      <c r="P126" s="3"/>
      <c r="V126" s="2"/>
      <c r="W126" s="2"/>
      <c r="X126" s="6"/>
      <c r="Y126" s="3"/>
      <c r="Z126" s="3"/>
      <c r="AA126" s="3"/>
      <c r="AB126" s="3"/>
      <c r="AC126" s="3"/>
      <c r="AD126" s="3"/>
      <c r="AE126" s="2"/>
    </row>
    <row r="127" spans="1:72" ht="14.25" customHeight="1" x14ac:dyDescent="0.35">
      <c r="A127" s="3"/>
      <c r="B127" s="3"/>
      <c r="C127" s="3"/>
      <c r="D127" s="3"/>
      <c r="E127" s="3"/>
      <c r="G127" s="3"/>
      <c r="H127" s="3"/>
      <c r="I127" s="3"/>
      <c r="J127" s="3"/>
      <c r="M127" s="3"/>
      <c r="N127" s="3"/>
      <c r="O127" s="3"/>
      <c r="P127" s="3"/>
      <c r="R127" s="2"/>
      <c r="V127" s="2"/>
      <c r="W127" s="2"/>
      <c r="X127" s="6"/>
      <c r="Y127" s="3"/>
      <c r="Z127" s="3"/>
      <c r="AA127" s="3"/>
      <c r="AB127" s="3"/>
      <c r="AC127" s="3"/>
      <c r="AD127" s="3"/>
      <c r="AE127" s="2"/>
    </row>
    <row r="128" spans="1:72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L128" s="3"/>
      <c r="N128" s="3"/>
      <c r="O128" s="3"/>
      <c r="P128" s="3"/>
      <c r="V128" s="2"/>
      <c r="W128" s="2"/>
      <c r="X128" s="6"/>
      <c r="Y128" s="3"/>
      <c r="Z128" s="3"/>
      <c r="AA128" s="3"/>
      <c r="AB128" s="3"/>
      <c r="AC128" s="3"/>
      <c r="AD128" s="3"/>
      <c r="AE128" s="2"/>
    </row>
    <row r="129" spans="1:31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L129" s="3"/>
      <c r="N129" s="3"/>
      <c r="O129" s="3"/>
      <c r="P129" s="3"/>
      <c r="V129" s="2"/>
      <c r="W129" s="2"/>
      <c r="X129" s="6"/>
      <c r="Y129" s="3"/>
      <c r="Z129" s="3"/>
      <c r="AA129" s="3"/>
      <c r="AB129" s="3"/>
      <c r="AC129" s="3"/>
      <c r="AD129" s="3"/>
      <c r="AE129" s="2"/>
    </row>
    <row r="130" spans="1:31" ht="14.25" customHeight="1" x14ac:dyDescent="0.35">
      <c r="A130" s="3"/>
      <c r="B130" s="3"/>
      <c r="C130" s="3"/>
      <c r="D130" s="3"/>
      <c r="E130" s="2"/>
      <c r="F130" s="3"/>
      <c r="G130" s="3"/>
      <c r="H130" s="3"/>
      <c r="I130" s="3"/>
      <c r="J130" s="3"/>
      <c r="L130" s="3"/>
      <c r="N130" s="3"/>
      <c r="O130" s="3"/>
      <c r="P130" s="3"/>
      <c r="V130" s="2"/>
      <c r="W130" s="2"/>
      <c r="X130" s="6"/>
      <c r="Y130" s="3"/>
      <c r="Z130" s="3"/>
      <c r="AA130" s="3"/>
      <c r="AB130" s="3"/>
      <c r="AC130" s="3"/>
      <c r="AD130" s="3"/>
      <c r="AE130" s="2"/>
    </row>
    <row r="131" spans="1:31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L131" s="3"/>
      <c r="N131" s="3"/>
      <c r="O131" s="3"/>
      <c r="P131" s="3"/>
      <c r="V131" s="2"/>
      <c r="W131" s="2"/>
      <c r="X131" s="6"/>
      <c r="Y131" s="3"/>
      <c r="Z131" s="3"/>
      <c r="AA131" s="3"/>
      <c r="AB131" s="3"/>
      <c r="AC131" s="3"/>
      <c r="AD131" s="3"/>
      <c r="AE131" s="2"/>
    </row>
    <row r="132" spans="1:31" ht="14.25" customHeight="1" x14ac:dyDescent="0.35">
      <c r="A132" s="3"/>
      <c r="D132" s="3"/>
      <c r="H132" s="3"/>
      <c r="O132" s="3"/>
      <c r="R132" s="2"/>
      <c r="S132" s="2"/>
      <c r="T132" s="2"/>
      <c r="U132" s="2"/>
      <c r="V132" s="2"/>
      <c r="W132" s="2"/>
      <c r="X132" s="6"/>
      <c r="AA132" s="3"/>
      <c r="AB132" s="3"/>
      <c r="AE132" s="2"/>
    </row>
    <row r="133" spans="1:31" ht="14.25" customHeight="1" x14ac:dyDescent="0.35">
      <c r="A133" s="3"/>
      <c r="D133" s="3"/>
      <c r="H133" s="3"/>
      <c r="O133" s="3"/>
      <c r="R133" s="2"/>
      <c r="S133" s="2"/>
      <c r="T133" s="2"/>
      <c r="U133" s="2"/>
      <c r="V133" s="2"/>
      <c r="W133" s="2"/>
      <c r="X133" s="6"/>
      <c r="AA133" s="3"/>
      <c r="AB133" s="3"/>
      <c r="AE133" s="2"/>
    </row>
    <row r="134" spans="1:31" ht="14.25" customHeight="1" x14ac:dyDescent="0.35">
      <c r="A134" s="3"/>
      <c r="B134" s="3"/>
      <c r="C134" s="3"/>
      <c r="D134" s="3"/>
      <c r="F134" s="3"/>
      <c r="G134" s="3"/>
      <c r="H134" s="3"/>
      <c r="I134" s="3"/>
      <c r="J134" s="3"/>
      <c r="O134" s="3"/>
      <c r="V134" s="2"/>
      <c r="W134" s="2"/>
      <c r="X134" s="6"/>
      <c r="AA134" s="3"/>
      <c r="AB134" s="3"/>
      <c r="AE134" s="2"/>
    </row>
    <row r="135" spans="1:31" ht="14.25" customHeight="1" x14ac:dyDescent="0.35">
      <c r="A135" s="3"/>
      <c r="B135" s="3"/>
      <c r="C135" s="3"/>
      <c r="D135" s="3"/>
      <c r="F135" s="3"/>
      <c r="G135" s="3"/>
      <c r="H135" s="3"/>
      <c r="I135" s="3"/>
      <c r="J135" s="3"/>
      <c r="O135" s="3"/>
      <c r="V135" s="2"/>
      <c r="W135" s="2"/>
      <c r="X135" s="6"/>
      <c r="AA135" s="3"/>
      <c r="AB135" s="3"/>
      <c r="AE135" s="2"/>
    </row>
    <row r="136" spans="1:31" ht="14.25" customHeight="1" x14ac:dyDescent="0.35">
      <c r="A136" s="3"/>
      <c r="B136" s="3"/>
      <c r="C136" s="3"/>
      <c r="D136" s="3"/>
      <c r="F136" s="3"/>
      <c r="G136" s="3"/>
      <c r="H136" s="3"/>
      <c r="I136" s="3"/>
      <c r="J136" s="3"/>
      <c r="O136" s="3"/>
      <c r="V136" s="2"/>
      <c r="W136" s="2"/>
      <c r="X136" s="6"/>
      <c r="AA136" s="3"/>
      <c r="AB136" s="3"/>
      <c r="AE136" s="2"/>
    </row>
    <row r="137" spans="1:31" ht="14.25" customHeight="1" x14ac:dyDescent="0.35">
      <c r="A137" s="3"/>
      <c r="B137" s="3"/>
      <c r="C137" s="3"/>
      <c r="D137" s="3"/>
      <c r="F137" s="3"/>
      <c r="G137" s="3"/>
      <c r="H137" s="3"/>
      <c r="I137" s="3"/>
      <c r="J137" s="3"/>
      <c r="O137" s="3"/>
      <c r="V137" s="2"/>
      <c r="W137" s="2"/>
      <c r="X137" s="6"/>
      <c r="AA137" s="3"/>
      <c r="AB137" s="3"/>
      <c r="AE137" s="2"/>
    </row>
    <row r="138" spans="1:31" ht="14.25" customHeight="1" x14ac:dyDescent="0.35">
      <c r="A138" s="3"/>
      <c r="B138" s="3"/>
      <c r="C138" s="3"/>
      <c r="D138" s="3"/>
      <c r="F138" s="3"/>
      <c r="G138" s="3"/>
      <c r="H138" s="3"/>
      <c r="I138" s="3"/>
      <c r="J138" s="3"/>
      <c r="O138" s="3"/>
      <c r="V138" s="2"/>
      <c r="W138" s="2"/>
      <c r="X138" s="6"/>
      <c r="AA138" s="3"/>
      <c r="AB138" s="3"/>
      <c r="AE138" s="2"/>
    </row>
    <row r="139" spans="1:31" ht="14.25" customHeight="1" x14ac:dyDescent="0.35">
      <c r="A139" s="3"/>
      <c r="B139" s="3"/>
      <c r="C139" s="3"/>
      <c r="D139" s="3"/>
      <c r="F139" s="3"/>
      <c r="G139" s="3"/>
      <c r="H139" s="3"/>
      <c r="I139" s="3"/>
      <c r="J139" s="3"/>
      <c r="O139" s="3"/>
      <c r="V139" s="2"/>
      <c r="W139" s="2"/>
      <c r="X139" s="6"/>
      <c r="AA139" s="3"/>
      <c r="AB139" s="3"/>
      <c r="AE139" s="2"/>
    </row>
    <row r="140" spans="1:31" ht="14.25" customHeight="1" x14ac:dyDescent="0.35">
      <c r="A140" s="3"/>
      <c r="B140" s="3"/>
      <c r="C140" s="3"/>
      <c r="D140" s="3"/>
      <c r="F140" s="3"/>
      <c r="G140" s="3"/>
      <c r="H140" s="3"/>
      <c r="I140" s="3"/>
      <c r="J140" s="3"/>
      <c r="O140" s="3"/>
      <c r="V140" s="2"/>
      <c r="W140" s="2"/>
      <c r="X140" s="6"/>
      <c r="AA140" s="3"/>
      <c r="AB140" s="3"/>
      <c r="AE140" s="2"/>
    </row>
    <row r="141" spans="1:31" ht="14.25" customHeight="1" x14ac:dyDescent="0.35">
      <c r="A141" s="3"/>
      <c r="B141" s="3"/>
      <c r="C141" s="3"/>
      <c r="D141" s="3"/>
      <c r="F141" s="3"/>
      <c r="G141" s="3"/>
      <c r="H141" s="3"/>
      <c r="I141" s="3"/>
      <c r="J141" s="3"/>
      <c r="O141" s="3"/>
      <c r="V141" s="2"/>
      <c r="W141" s="2"/>
      <c r="X141" s="6"/>
      <c r="AA141" s="3"/>
      <c r="AB141" s="3"/>
      <c r="AE141" s="2"/>
    </row>
    <row r="142" spans="1:31" ht="14.25" customHeight="1" x14ac:dyDescent="0.35">
      <c r="A142" s="3"/>
      <c r="B142" s="3"/>
      <c r="C142" s="3"/>
      <c r="D142" s="3"/>
      <c r="F142" s="3"/>
      <c r="G142" s="3"/>
      <c r="H142" s="3"/>
      <c r="I142" s="3"/>
      <c r="J142" s="3"/>
      <c r="O142" s="3"/>
      <c r="V142" s="2"/>
      <c r="W142" s="2"/>
      <c r="X142" s="6"/>
      <c r="AA142" s="3"/>
      <c r="AB142" s="3"/>
      <c r="AE142" s="2"/>
    </row>
    <row r="143" spans="1:31" ht="14.25" customHeight="1" x14ac:dyDescent="0.35">
      <c r="A143" s="3"/>
      <c r="B143" s="3"/>
      <c r="C143" s="3"/>
      <c r="D143" s="3"/>
      <c r="F143" s="3"/>
      <c r="G143" s="3"/>
      <c r="H143" s="3"/>
      <c r="I143" s="3"/>
      <c r="J143" s="3"/>
      <c r="O143" s="3"/>
      <c r="V143" s="2"/>
      <c r="W143" s="2"/>
      <c r="X143" s="6"/>
      <c r="AA143" s="3"/>
      <c r="AB143" s="3"/>
      <c r="AE143" s="2"/>
    </row>
    <row r="144" spans="1:31" ht="14.25" customHeight="1" x14ac:dyDescent="0.35">
      <c r="A144" s="3"/>
      <c r="B144" s="3"/>
      <c r="C144" s="3"/>
      <c r="D144" s="3"/>
      <c r="F144" s="3"/>
      <c r="G144" s="3"/>
      <c r="H144" s="3"/>
      <c r="I144" s="3"/>
      <c r="J144" s="3"/>
      <c r="O144" s="3"/>
      <c r="V144" s="2"/>
      <c r="W144" s="2"/>
      <c r="X144" s="6"/>
      <c r="AA144" s="3"/>
      <c r="AB144" s="3"/>
      <c r="AE144" s="2"/>
    </row>
    <row r="145" spans="1:31" ht="14.25" customHeight="1" x14ac:dyDescent="0.35">
      <c r="A145" s="3"/>
      <c r="B145" s="3"/>
      <c r="C145" s="3"/>
      <c r="D145" s="3"/>
      <c r="F145" s="3"/>
      <c r="G145" s="3"/>
      <c r="H145" s="3"/>
      <c r="I145" s="3"/>
      <c r="J145" s="3"/>
      <c r="O145" s="3"/>
      <c r="V145" s="2"/>
      <c r="W145" s="2"/>
      <c r="X145" s="6"/>
      <c r="AA145" s="3"/>
      <c r="AB145" s="3"/>
      <c r="AE145" s="2"/>
    </row>
    <row r="146" spans="1:31" ht="14.25" customHeight="1" x14ac:dyDescent="0.35">
      <c r="A146" s="3"/>
      <c r="B146" s="3"/>
      <c r="C146" s="3"/>
      <c r="D146" s="3"/>
      <c r="F146" s="3"/>
      <c r="G146" s="3"/>
      <c r="H146" s="3"/>
      <c r="I146" s="3"/>
      <c r="J146" s="3"/>
      <c r="O146" s="3"/>
      <c r="V146" s="2"/>
      <c r="W146" s="2"/>
      <c r="X146" s="6"/>
      <c r="AA146" s="3"/>
      <c r="AB146" s="3"/>
      <c r="AE146" s="2"/>
    </row>
    <row r="147" spans="1:31" ht="14.25" customHeight="1" x14ac:dyDescent="0.35">
      <c r="A147" s="3"/>
      <c r="B147" s="3"/>
      <c r="C147" s="3"/>
      <c r="D147" s="3"/>
      <c r="F147" s="3"/>
      <c r="G147" s="3"/>
      <c r="H147" s="3"/>
      <c r="I147" s="3"/>
      <c r="J147" s="3"/>
      <c r="O147" s="3"/>
      <c r="V147" s="2"/>
      <c r="W147" s="2"/>
      <c r="X147" s="6"/>
      <c r="AA147" s="3"/>
      <c r="AB147" s="3"/>
      <c r="AE147" s="2"/>
    </row>
    <row r="148" spans="1:31" ht="14.25" customHeight="1" x14ac:dyDescent="0.35">
      <c r="A148" s="3"/>
      <c r="B148" s="3"/>
      <c r="C148" s="3"/>
      <c r="D148" s="3"/>
      <c r="F148" s="3"/>
      <c r="G148" s="3"/>
      <c r="H148" s="3"/>
      <c r="I148" s="3"/>
      <c r="J148" s="3"/>
      <c r="O148" s="3"/>
      <c r="V148" s="2"/>
      <c r="W148" s="2"/>
      <c r="X148" s="6"/>
      <c r="AA148" s="3"/>
      <c r="AB148" s="3"/>
      <c r="AE148" s="2"/>
    </row>
    <row r="149" spans="1:31" ht="14.25" customHeight="1" x14ac:dyDescent="0.35">
      <c r="A149" s="3"/>
      <c r="B149" s="3"/>
      <c r="C149" s="3"/>
      <c r="D149" s="3"/>
      <c r="F149" s="3"/>
      <c r="G149" s="3"/>
      <c r="H149" s="3"/>
      <c r="I149" s="3"/>
      <c r="J149" s="3"/>
      <c r="O149" s="3"/>
      <c r="V149" s="2"/>
      <c r="W149" s="2"/>
      <c r="X149" s="6"/>
      <c r="AA149" s="3"/>
      <c r="AB149" s="3"/>
      <c r="AE149" s="2"/>
    </row>
    <row r="150" spans="1:31" ht="14.25" customHeight="1" x14ac:dyDescent="0.35">
      <c r="A150" s="3"/>
      <c r="B150" s="3"/>
      <c r="C150" s="3"/>
      <c r="D150" s="3"/>
      <c r="F150" s="3"/>
      <c r="G150" s="3"/>
      <c r="H150" s="3"/>
      <c r="I150" s="3"/>
      <c r="J150" s="3"/>
      <c r="O150" s="3"/>
      <c r="V150" s="2"/>
      <c r="W150" s="2"/>
      <c r="X150" s="6"/>
      <c r="AA150" s="3"/>
      <c r="AB150" s="3"/>
      <c r="AE150" s="2"/>
    </row>
    <row r="151" spans="1:31" ht="14.25" customHeight="1" x14ac:dyDescent="0.35">
      <c r="A151" s="3"/>
      <c r="B151" s="3"/>
      <c r="C151" s="3"/>
      <c r="D151" s="3"/>
      <c r="F151" s="3"/>
      <c r="G151" s="3"/>
      <c r="H151" s="3"/>
      <c r="I151" s="3"/>
      <c r="J151" s="3"/>
      <c r="O151" s="3"/>
      <c r="V151" s="2"/>
      <c r="W151" s="2"/>
      <c r="X151" s="6"/>
      <c r="AA151" s="3"/>
      <c r="AB151" s="3"/>
      <c r="AE151" s="2"/>
    </row>
    <row r="152" spans="1:31" ht="14.25" customHeight="1" x14ac:dyDescent="0.35">
      <c r="A152" s="3"/>
      <c r="B152" s="3"/>
      <c r="C152" s="3"/>
      <c r="D152" s="3"/>
      <c r="F152" s="3"/>
      <c r="G152" s="3"/>
      <c r="H152" s="3"/>
      <c r="I152" s="3"/>
      <c r="J152" s="3"/>
      <c r="O152" s="3"/>
      <c r="V152" s="2"/>
      <c r="W152" s="2"/>
      <c r="X152" s="6"/>
      <c r="AA152" s="3"/>
      <c r="AB152" s="3"/>
      <c r="AE152" s="2"/>
    </row>
    <row r="153" spans="1:31" ht="14.25" customHeight="1" x14ac:dyDescent="0.35">
      <c r="A153" s="3"/>
      <c r="B153" s="3"/>
      <c r="C153" s="3"/>
      <c r="D153" s="3"/>
      <c r="F153" s="3"/>
      <c r="G153" s="3"/>
      <c r="H153" s="3"/>
      <c r="I153" s="3"/>
      <c r="J153" s="3"/>
      <c r="O153" s="3"/>
      <c r="V153" s="2"/>
      <c r="W153" s="2"/>
      <c r="X153" s="6"/>
      <c r="AA153" s="3"/>
      <c r="AB153" s="3"/>
      <c r="AE153" s="2"/>
    </row>
    <row r="154" spans="1:31" ht="14.25" customHeight="1" x14ac:dyDescent="0.35">
      <c r="A154" s="3"/>
      <c r="B154" s="3"/>
      <c r="C154" s="3"/>
      <c r="D154" s="3"/>
      <c r="F154" s="3"/>
      <c r="G154" s="3"/>
      <c r="H154" s="3"/>
      <c r="I154" s="3"/>
      <c r="J154" s="3"/>
      <c r="O154" s="3"/>
      <c r="V154" s="2"/>
      <c r="W154" s="2"/>
      <c r="X154" s="6"/>
      <c r="AA154" s="3"/>
      <c r="AB154" s="3"/>
      <c r="AE154" s="2"/>
    </row>
    <row r="155" spans="1:31" ht="14.25" customHeight="1" x14ac:dyDescent="0.35">
      <c r="A155" s="3"/>
      <c r="B155" s="3"/>
      <c r="C155" s="3"/>
      <c r="D155" s="3"/>
      <c r="F155" s="3"/>
      <c r="G155" s="3"/>
      <c r="H155" s="3"/>
      <c r="I155" s="3"/>
      <c r="J155" s="3"/>
      <c r="O155" s="3"/>
      <c r="V155" s="2"/>
      <c r="W155" s="2"/>
      <c r="X155" s="6"/>
      <c r="AA155" s="3"/>
      <c r="AB155" s="3"/>
      <c r="AE155" s="2"/>
    </row>
    <row r="156" spans="1:31" ht="14.25" customHeight="1" x14ac:dyDescent="0.35">
      <c r="A156" s="3"/>
      <c r="B156" s="3"/>
      <c r="C156" s="3"/>
      <c r="D156" s="3"/>
      <c r="F156" s="3"/>
      <c r="G156" s="3"/>
      <c r="H156" s="3"/>
      <c r="I156" s="3"/>
      <c r="J156" s="3"/>
      <c r="O156" s="3"/>
      <c r="V156" s="2"/>
      <c r="W156" s="2"/>
      <c r="X156" s="6"/>
      <c r="AA156" s="3"/>
      <c r="AB156" s="3"/>
      <c r="AE156" s="2"/>
    </row>
    <row r="157" spans="1:31" ht="14.25" customHeight="1" x14ac:dyDescent="0.35">
      <c r="A157" s="3"/>
      <c r="B157" s="3"/>
      <c r="C157" s="3"/>
      <c r="D157" s="3"/>
      <c r="F157" s="3"/>
      <c r="G157" s="3"/>
      <c r="H157" s="3"/>
      <c r="I157" s="3"/>
      <c r="J157" s="3"/>
      <c r="O157" s="3"/>
      <c r="V157" s="2"/>
      <c r="W157" s="2"/>
      <c r="X157" s="6"/>
      <c r="AA157" s="3"/>
      <c r="AB157" s="3"/>
      <c r="AE157" s="2"/>
    </row>
    <row r="158" spans="1:31" ht="14.25" customHeight="1" x14ac:dyDescent="0.35">
      <c r="A158" s="3"/>
      <c r="B158" s="3"/>
      <c r="C158" s="3"/>
      <c r="D158" s="3"/>
      <c r="F158" s="3"/>
      <c r="G158" s="3"/>
      <c r="H158" s="3"/>
      <c r="I158" s="3"/>
      <c r="J158" s="3"/>
      <c r="O158" s="3"/>
      <c r="V158" s="2"/>
      <c r="W158" s="2"/>
      <c r="X158" s="6"/>
      <c r="AA158" s="3"/>
      <c r="AB158" s="3"/>
      <c r="AE158" s="2"/>
    </row>
    <row r="159" spans="1:31" ht="14.25" customHeight="1" x14ac:dyDescent="0.35">
      <c r="A159" s="3"/>
      <c r="B159" s="3"/>
      <c r="C159" s="3"/>
      <c r="D159" s="3"/>
      <c r="F159" s="3"/>
      <c r="G159" s="3"/>
      <c r="H159" s="3"/>
      <c r="I159" s="3"/>
      <c r="J159" s="3"/>
      <c r="O159" s="3"/>
      <c r="V159" s="2"/>
      <c r="W159" s="2"/>
      <c r="X159" s="6"/>
      <c r="AA159" s="3"/>
      <c r="AB159" s="3"/>
      <c r="AE159" s="2"/>
    </row>
    <row r="160" spans="1:31" ht="14.25" customHeight="1" x14ac:dyDescent="0.35">
      <c r="A160" s="3"/>
      <c r="B160" s="3"/>
      <c r="C160" s="3"/>
      <c r="D160" s="3"/>
      <c r="F160" s="3"/>
      <c r="G160" s="3"/>
      <c r="H160" s="3"/>
      <c r="I160" s="3"/>
      <c r="J160" s="3"/>
      <c r="O160" s="3"/>
      <c r="V160" s="2"/>
      <c r="W160" s="2"/>
      <c r="X160" s="6"/>
      <c r="AA160" s="3"/>
      <c r="AB160" s="3"/>
      <c r="AE160" s="2"/>
    </row>
    <row r="161" spans="1:31" ht="14.25" customHeight="1" x14ac:dyDescent="0.35">
      <c r="A161" s="3"/>
      <c r="B161" s="3"/>
      <c r="C161" s="3"/>
      <c r="D161" s="3"/>
      <c r="F161" s="3"/>
      <c r="G161" s="3"/>
      <c r="H161" s="3"/>
      <c r="I161" s="3"/>
      <c r="J161" s="3"/>
      <c r="O161" s="3"/>
      <c r="V161" s="2"/>
      <c r="W161" s="2"/>
      <c r="X161" s="6"/>
      <c r="AA161" s="3"/>
      <c r="AB161" s="3"/>
      <c r="AE161" s="2"/>
    </row>
    <row r="162" spans="1:31" ht="14.25" customHeight="1" x14ac:dyDescent="0.35">
      <c r="A162" s="3"/>
      <c r="B162" s="3"/>
      <c r="C162" s="3"/>
      <c r="D162" s="3"/>
      <c r="F162" s="3"/>
      <c r="G162" s="3"/>
      <c r="H162" s="3"/>
      <c r="I162" s="3"/>
      <c r="J162" s="3"/>
      <c r="O162" s="3"/>
      <c r="V162" s="2"/>
      <c r="W162" s="2"/>
      <c r="X162" s="6"/>
      <c r="AA162" s="3"/>
      <c r="AB162" s="3"/>
      <c r="AE162" s="2"/>
    </row>
    <row r="163" spans="1:31" ht="14.25" customHeight="1" x14ac:dyDescent="0.35">
      <c r="A163" s="3"/>
      <c r="B163" s="3"/>
      <c r="C163" s="3"/>
      <c r="D163" s="3"/>
      <c r="F163" s="3"/>
      <c r="G163" s="3"/>
      <c r="H163" s="3"/>
      <c r="I163" s="3"/>
      <c r="J163" s="3"/>
      <c r="O163" s="3"/>
      <c r="V163" s="2"/>
      <c r="W163" s="2"/>
      <c r="X163" s="6"/>
      <c r="AA163" s="3"/>
      <c r="AB163" s="3"/>
      <c r="AE163" s="2"/>
    </row>
    <row r="164" spans="1:31" ht="14.25" customHeight="1" x14ac:dyDescent="0.35">
      <c r="A164" s="3"/>
      <c r="B164" s="3"/>
      <c r="C164" s="3"/>
      <c r="D164" s="3"/>
      <c r="F164" s="3"/>
      <c r="G164" s="3"/>
      <c r="H164" s="3"/>
      <c r="I164" s="3"/>
      <c r="J164" s="3"/>
      <c r="O164" s="3"/>
      <c r="V164" s="2"/>
      <c r="W164" s="2"/>
      <c r="X164" s="6"/>
      <c r="AA164" s="3"/>
      <c r="AB164" s="3"/>
      <c r="AE164" s="2"/>
    </row>
    <row r="165" spans="1:31" ht="14.25" customHeight="1" x14ac:dyDescent="0.35">
      <c r="A165" s="3"/>
      <c r="B165" s="3"/>
      <c r="C165" s="3"/>
      <c r="D165" s="3"/>
      <c r="F165" s="3"/>
      <c r="G165" s="3"/>
      <c r="H165" s="3"/>
      <c r="I165" s="3"/>
      <c r="J165" s="3"/>
      <c r="O165" s="3"/>
      <c r="V165" s="2"/>
      <c r="W165" s="2"/>
      <c r="X165" s="6"/>
      <c r="AA165" s="3"/>
      <c r="AB165" s="3"/>
      <c r="AE165" s="2"/>
    </row>
    <row r="166" spans="1:31" ht="14.25" customHeight="1" x14ac:dyDescent="0.35">
      <c r="A166" s="3"/>
      <c r="B166" s="3"/>
      <c r="C166" s="3"/>
      <c r="D166" s="3"/>
      <c r="F166" s="3"/>
      <c r="G166" s="3"/>
      <c r="H166" s="3"/>
      <c r="I166" s="3"/>
      <c r="J166" s="3"/>
      <c r="O166" s="3"/>
      <c r="V166" s="2"/>
      <c r="W166" s="2"/>
      <c r="X166" s="6"/>
      <c r="AA166" s="3"/>
      <c r="AB166" s="3"/>
      <c r="AE166" s="2"/>
    </row>
    <row r="167" spans="1:31" ht="14.25" customHeight="1" x14ac:dyDescent="0.35">
      <c r="A167" s="3"/>
      <c r="B167" s="3"/>
      <c r="C167" s="3"/>
      <c r="D167" s="3"/>
      <c r="F167" s="3"/>
      <c r="G167" s="3"/>
      <c r="H167" s="3"/>
      <c r="I167" s="3"/>
      <c r="J167" s="3"/>
      <c r="O167" s="3"/>
      <c r="V167" s="2"/>
      <c r="W167" s="2"/>
      <c r="X167" s="6"/>
      <c r="AA167" s="3"/>
      <c r="AB167" s="3"/>
      <c r="AE167" s="2"/>
    </row>
    <row r="168" spans="1:31" ht="14.25" customHeight="1" x14ac:dyDescent="0.35">
      <c r="A168" s="3"/>
      <c r="B168" s="3"/>
      <c r="C168" s="3"/>
      <c r="D168" s="3"/>
      <c r="F168" s="3"/>
      <c r="G168" s="3"/>
      <c r="H168" s="3"/>
      <c r="I168" s="3"/>
      <c r="J168" s="3"/>
      <c r="O168" s="3"/>
      <c r="V168" s="2"/>
      <c r="W168" s="2"/>
      <c r="X168" s="6"/>
      <c r="AA168" s="3"/>
      <c r="AB168" s="3"/>
      <c r="AE168" s="2"/>
    </row>
    <row r="169" spans="1:31" ht="14.25" customHeight="1" x14ac:dyDescent="0.35">
      <c r="A169" s="3"/>
      <c r="B169" s="3"/>
      <c r="C169" s="3"/>
      <c r="D169" s="3"/>
      <c r="F169" s="3"/>
      <c r="G169" s="3"/>
      <c r="H169" s="3"/>
      <c r="I169" s="3"/>
      <c r="J169" s="3"/>
      <c r="O169" s="3"/>
      <c r="V169" s="2"/>
      <c r="W169" s="2"/>
      <c r="X169" s="6"/>
      <c r="AA169" s="3"/>
      <c r="AB169" s="3"/>
      <c r="AE169" s="2"/>
    </row>
    <row r="170" spans="1:31" ht="14.25" customHeight="1" x14ac:dyDescent="0.35">
      <c r="A170" s="3"/>
      <c r="B170" s="3"/>
      <c r="C170" s="3"/>
      <c r="D170" s="3"/>
      <c r="F170" s="3"/>
      <c r="G170" s="3"/>
      <c r="H170" s="3"/>
      <c r="I170" s="3"/>
      <c r="J170" s="3"/>
      <c r="O170" s="3"/>
      <c r="V170" s="2"/>
      <c r="W170" s="2"/>
      <c r="X170" s="6"/>
      <c r="AA170" s="3"/>
      <c r="AB170" s="3"/>
      <c r="AE170" s="2"/>
    </row>
    <row r="171" spans="1:31" ht="14.25" customHeight="1" x14ac:dyDescent="0.35">
      <c r="A171" s="3"/>
      <c r="B171" s="3"/>
      <c r="C171" s="3"/>
      <c r="D171" s="3"/>
      <c r="F171" s="3"/>
      <c r="G171" s="3"/>
      <c r="H171" s="3"/>
      <c r="I171" s="3"/>
      <c r="J171" s="3"/>
      <c r="O171" s="3"/>
      <c r="V171" s="2"/>
      <c r="W171" s="2"/>
      <c r="X171" s="6"/>
      <c r="AA171" s="3"/>
      <c r="AB171" s="3"/>
      <c r="AE171" s="2"/>
    </row>
    <row r="172" spans="1:31" ht="14.25" customHeight="1" x14ac:dyDescent="0.35">
      <c r="A172" s="3"/>
      <c r="B172" s="3"/>
      <c r="C172" s="3"/>
      <c r="D172" s="3"/>
      <c r="F172" s="3"/>
      <c r="G172" s="3"/>
      <c r="H172" s="3"/>
      <c r="I172" s="3"/>
      <c r="J172" s="3"/>
      <c r="O172" s="3"/>
      <c r="V172" s="2"/>
      <c r="W172" s="2"/>
      <c r="X172" s="6"/>
      <c r="AA172" s="3"/>
      <c r="AB172" s="3"/>
      <c r="AE172" s="2"/>
    </row>
    <row r="173" spans="1:31" ht="14.25" customHeight="1" x14ac:dyDescent="0.35">
      <c r="A173" s="3"/>
      <c r="B173" s="3"/>
      <c r="C173" s="3"/>
      <c r="D173" s="3"/>
      <c r="F173" s="3"/>
      <c r="G173" s="3"/>
      <c r="H173" s="3"/>
      <c r="I173" s="3"/>
      <c r="J173" s="3"/>
      <c r="O173" s="3"/>
      <c r="V173" s="2"/>
      <c r="W173" s="2"/>
      <c r="X173" s="6"/>
      <c r="AA173" s="3"/>
      <c r="AB173" s="3"/>
      <c r="AE173" s="2"/>
    </row>
    <row r="174" spans="1:31" ht="14.25" customHeight="1" x14ac:dyDescent="0.35">
      <c r="A174" s="3"/>
      <c r="B174" s="3"/>
      <c r="C174" s="3"/>
      <c r="D174" s="3"/>
      <c r="F174" s="3"/>
      <c r="G174" s="3"/>
      <c r="H174" s="3"/>
      <c r="I174" s="3"/>
      <c r="J174" s="3"/>
      <c r="O174" s="3"/>
      <c r="V174" s="2"/>
      <c r="W174" s="2"/>
      <c r="X174" s="6"/>
      <c r="AA174" s="3"/>
      <c r="AB174" s="3"/>
      <c r="AE174" s="2"/>
    </row>
    <row r="175" spans="1:31" ht="14.25" customHeight="1" x14ac:dyDescent="0.35">
      <c r="A175" s="3"/>
      <c r="B175" s="3"/>
      <c r="C175" s="3"/>
      <c r="D175" s="3"/>
      <c r="F175" s="3"/>
      <c r="G175" s="3"/>
      <c r="H175" s="3"/>
      <c r="I175" s="3"/>
      <c r="J175" s="3"/>
      <c r="O175" s="3"/>
      <c r="V175" s="2"/>
      <c r="W175" s="2"/>
      <c r="X175" s="6"/>
      <c r="AA175" s="3"/>
      <c r="AB175" s="3"/>
      <c r="AE175" s="2"/>
    </row>
    <row r="176" spans="1:31" ht="14.25" customHeight="1" x14ac:dyDescent="0.35">
      <c r="A176" s="3"/>
      <c r="B176" s="3"/>
      <c r="C176" s="3"/>
      <c r="D176" s="3"/>
      <c r="F176" s="3"/>
      <c r="G176" s="3"/>
      <c r="H176" s="3"/>
      <c r="I176" s="3"/>
      <c r="J176" s="3"/>
      <c r="O176" s="3"/>
      <c r="V176" s="2"/>
      <c r="W176" s="2"/>
      <c r="X176" s="6"/>
      <c r="AA176" s="3"/>
      <c r="AB176" s="3"/>
      <c r="AE176" s="2"/>
    </row>
    <row r="177" spans="1:31" ht="14.25" customHeight="1" x14ac:dyDescent="0.35">
      <c r="A177" s="3"/>
      <c r="B177" s="3"/>
      <c r="C177" s="3"/>
      <c r="D177" s="3"/>
      <c r="F177" s="3"/>
      <c r="G177" s="3"/>
      <c r="H177" s="3"/>
      <c r="I177" s="3"/>
      <c r="J177" s="3"/>
      <c r="O177" s="3"/>
      <c r="V177" s="2"/>
      <c r="W177" s="2"/>
      <c r="X177" s="6"/>
      <c r="AA177" s="3"/>
      <c r="AB177" s="3"/>
      <c r="AE177" s="2"/>
    </row>
    <row r="178" spans="1:31" ht="14.25" customHeight="1" x14ac:dyDescent="0.35">
      <c r="A178" s="3"/>
      <c r="B178" s="3"/>
      <c r="C178" s="3"/>
      <c r="D178" s="3"/>
      <c r="F178" s="3"/>
      <c r="G178" s="3"/>
      <c r="H178" s="3"/>
      <c r="I178" s="3"/>
      <c r="J178" s="3"/>
      <c r="O178" s="3"/>
      <c r="V178" s="2"/>
      <c r="W178" s="2"/>
      <c r="X178" s="6"/>
      <c r="AA178" s="3"/>
      <c r="AB178" s="3"/>
      <c r="AE178" s="2"/>
    </row>
    <row r="179" spans="1:31" ht="14.25" customHeight="1" x14ac:dyDescent="0.35">
      <c r="A179" s="3"/>
      <c r="B179" s="3"/>
      <c r="C179" s="3"/>
      <c r="D179" s="3"/>
      <c r="F179" s="3"/>
      <c r="G179" s="3"/>
      <c r="H179" s="3"/>
      <c r="I179" s="3"/>
      <c r="J179" s="3"/>
      <c r="O179" s="3"/>
      <c r="V179" s="2"/>
      <c r="W179" s="2"/>
      <c r="X179" s="6"/>
      <c r="AA179" s="3"/>
      <c r="AB179" s="3"/>
      <c r="AE179" s="2"/>
    </row>
    <row r="180" spans="1:31" ht="14.25" customHeight="1" x14ac:dyDescent="0.35">
      <c r="A180" s="3"/>
      <c r="B180" s="3"/>
      <c r="C180" s="3"/>
      <c r="D180" s="3"/>
      <c r="F180" s="3"/>
      <c r="G180" s="3"/>
      <c r="H180" s="3"/>
      <c r="I180" s="3"/>
      <c r="J180" s="3"/>
      <c r="O180" s="3"/>
      <c r="V180" s="2"/>
      <c r="W180" s="2"/>
      <c r="X180" s="6"/>
      <c r="AA180" s="3"/>
      <c r="AB180" s="3"/>
      <c r="AE180" s="2"/>
    </row>
    <row r="181" spans="1:31" ht="14.25" customHeight="1" x14ac:dyDescent="0.35">
      <c r="A181" s="3"/>
      <c r="B181" s="3"/>
      <c r="C181" s="3"/>
      <c r="D181" s="3"/>
      <c r="F181" s="3"/>
      <c r="G181" s="3"/>
      <c r="H181" s="3"/>
      <c r="I181" s="3"/>
      <c r="J181" s="3"/>
      <c r="O181" s="3"/>
      <c r="V181" s="2"/>
      <c r="W181" s="2"/>
      <c r="X181" s="6"/>
      <c r="AA181" s="3"/>
      <c r="AB181" s="3"/>
      <c r="AE181" s="2"/>
    </row>
    <row r="182" spans="1:31" ht="14.25" customHeight="1" x14ac:dyDescent="0.35">
      <c r="A182" s="3"/>
      <c r="B182" s="3"/>
      <c r="C182" s="3"/>
      <c r="D182" s="3"/>
      <c r="F182" s="3"/>
      <c r="G182" s="3"/>
      <c r="H182" s="3"/>
      <c r="I182" s="3"/>
      <c r="J182" s="3"/>
      <c r="O182" s="3"/>
      <c r="V182" s="2"/>
      <c r="W182" s="2"/>
      <c r="X182" s="6"/>
      <c r="AA182" s="3"/>
      <c r="AB182" s="3"/>
      <c r="AE182" s="2"/>
    </row>
    <row r="183" spans="1:31" ht="14.25" customHeight="1" x14ac:dyDescent="0.35">
      <c r="A183" s="3"/>
      <c r="B183" s="3"/>
      <c r="C183" s="3"/>
      <c r="D183" s="3"/>
      <c r="F183" s="3"/>
      <c r="G183" s="3"/>
      <c r="H183" s="3"/>
      <c r="I183" s="3"/>
      <c r="J183" s="3"/>
      <c r="O183" s="3"/>
      <c r="V183" s="2"/>
      <c r="W183" s="2"/>
      <c r="X183" s="6"/>
      <c r="AA183" s="3"/>
      <c r="AB183" s="3"/>
      <c r="AE183" s="2"/>
    </row>
    <row r="184" spans="1:31" ht="14.25" customHeight="1" x14ac:dyDescent="0.35">
      <c r="A184" s="3"/>
      <c r="B184" s="3"/>
      <c r="C184" s="3"/>
      <c r="D184" s="3"/>
      <c r="F184" s="3"/>
      <c r="G184" s="3"/>
      <c r="H184" s="3"/>
      <c r="I184" s="3"/>
      <c r="J184" s="3"/>
      <c r="N184" s="3"/>
      <c r="O184" s="3"/>
      <c r="V184" s="2"/>
      <c r="W184" s="2"/>
      <c r="X184" s="6"/>
      <c r="AA184" s="3"/>
      <c r="AB184" s="3"/>
      <c r="AE184" s="2"/>
    </row>
    <row r="185" spans="1:31" ht="14.25" customHeight="1" x14ac:dyDescent="0.35">
      <c r="A185" s="3"/>
      <c r="B185" s="3"/>
      <c r="C185" s="3"/>
      <c r="D185" s="3"/>
      <c r="F185" s="3"/>
      <c r="G185" s="3"/>
      <c r="H185" s="3"/>
      <c r="I185" s="3"/>
      <c r="J185" s="3"/>
      <c r="N185" s="3"/>
      <c r="O185" s="3"/>
      <c r="V185" s="2"/>
      <c r="W185" s="2"/>
      <c r="X185" s="6"/>
      <c r="AA185" s="3"/>
      <c r="AB185" s="3"/>
      <c r="AE185" s="2"/>
    </row>
    <row r="186" spans="1:31" ht="14.25" customHeight="1" x14ac:dyDescent="0.35">
      <c r="A186" s="3"/>
      <c r="B186" s="3"/>
      <c r="C186" s="3"/>
      <c r="D186" s="3"/>
      <c r="F186" s="3"/>
      <c r="G186" s="3"/>
      <c r="H186" s="3"/>
      <c r="I186" s="3"/>
      <c r="J186" s="3"/>
      <c r="N186" s="3"/>
      <c r="O186" s="3"/>
      <c r="V186" s="2"/>
      <c r="W186" s="2"/>
      <c r="X186" s="6"/>
      <c r="AA186" s="3"/>
      <c r="AB186" s="3"/>
      <c r="AE186" s="2"/>
    </row>
    <row r="187" spans="1:31" ht="14.25" customHeight="1" x14ac:dyDescent="0.35">
      <c r="A187" s="3"/>
      <c r="B187" s="3"/>
      <c r="C187" s="3"/>
      <c r="D187" s="3"/>
      <c r="F187" s="3"/>
      <c r="G187" s="3"/>
      <c r="H187" s="3"/>
      <c r="I187" s="3"/>
      <c r="J187" s="3"/>
      <c r="N187" s="3"/>
      <c r="O187" s="3"/>
      <c r="V187" s="2"/>
      <c r="W187" s="2"/>
      <c r="X187" s="6"/>
      <c r="AA187" s="3"/>
      <c r="AB187" s="3"/>
      <c r="AE187" s="2"/>
    </row>
    <row r="188" spans="1:31" ht="14.25" customHeight="1" x14ac:dyDescent="0.35">
      <c r="A188" s="3"/>
      <c r="B188" s="3"/>
      <c r="C188" s="3"/>
      <c r="D188" s="3"/>
      <c r="F188" s="3"/>
      <c r="G188" s="3"/>
      <c r="H188" s="3"/>
      <c r="I188" s="3"/>
      <c r="J188" s="3"/>
      <c r="N188" s="3"/>
      <c r="O188" s="3"/>
      <c r="V188" s="2"/>
      <c r="W188" s="2"/>
      <c r="X188" s="6"/>
      <c r="AA188" s="3"/>
      <c r="AB188" s="3"/>
      <c r="AE188" s="2"/>
    </row>
    <row r="189" spans="1:31" ht="14.25" customHeight="1" x14ac:dyDescent="0.35">
      <c r="B189" s="3"/>
      <c r="C189" s="3"/>
      <c r="D189" s="3"/>
      <c r="H189" s="3"/>
      <c r="N189" s="3"/>
      <c r="O189" s="3"/>
      <c r="V189" s="2"/>
      <c r="W189" s="2"/>
      <c r="X189" s="6"/>
      <c r="AA189" s="3"/>
      <c r="AB189" s="3"/>
      <c r="AE189" s="2"/>
    </row>
    <row r="190" spans="1:31" ht="14.25" customHeight="1" x14ac:dyDescent="0.35">
      <c r="B190" s="3"/>
      <c r="C190" s="3"/>
      <c r="D190" s="3"/>
      <c r="H190" s="3"/>
      <c r="N190" s="3"/>
      <c r="O190" s="3"/>
      <c r="V190" s="2"/>
      <c r="W190" s="2"/>
      <c r="X190" s="6"/>
      <c r="AA190" s="3"/>
      <c r="AB190" s="3"/>
      <c r="AE190" s="2"/>
    </row>
    <row r="191" spans="1:31" ht="14.25" customHeight="1" x14ac:dyDescent="0.35">
      <c r="B191" s="3"/>
      <c r="C191" s="3"/>
      <c r="D191" s="3"/>
      <c r="H191" s="3"/>
      <c r="N191" s="3"/>
      <c r="O191" s="3"/>
      <c r="V191" s="2"/>
      <c r="W191" s="2"/>
      <c r="X191" s="6"/>
      <c r="AA191" s="3"/>
      <c r="AB191" s="3"/>
      <c r="AE191" s="2"/>
    </row>
    <row r="192" spans="1:31" ht="14.25" customHeight="1" x14ac:dyDescent="0.35">
      <c r="B192" s="3"/>
      <c r="C192" s="3"/>
      <c r="D192" s="3"/>
      <c r="H192" s="3"/>
      <c r="N192" s="3"/>
      <c r="O192" s="3"/>
      <c r="V192" s="2"/>
      <c r="W192" s="2"/>
      <c r="X192" s="6"/>
      <c r="AA192" s="3"/>
      <c r="AB192" s="3"/>
      <c r="AE192" s="2"/>
    </row>
    <row r="193" spans="1:32" ht="14.25" customHeight="1" x14ac:dyDescent="0.35">
      <c r="A193" s="2"/>
      <c r="B193" s="3"/>
      <c r="C193" s="3"/>
      <c r="D193" s="3"/>
      <c r="E193" s="2"/>
      <c r="F193" s="2"/>
      <c r="G193" s="2"/>
      <c r="H193" s="3"/>
      <c r="I193" s="2"/>
      <c r="J193" s="2"/>
      <c r="L193" s="2"/>
      <c r="M193" s="2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6"/>
      <c r="Y193" s="2"/>
      <c r="Z193" s="2"/>
      <c r="AA193" s="3"/>
      <c r="AB193" s="3"/>
      <c r="AC193" s="2"/>
      <c r="AD193" s="2"/>
      <c r="AE193" s="2"/>
      <c r="AF193" s="2"/>
    </row>
    <row r="194" spans="1:32" ht="14.25" customHeight="1" x14ac:dyDescent="0.35">
      <c r="A194" s="2"/>
      <c r="B194" s="3"/>
      <c r="C194" s="3"/>
      <c r="D194" s="3"/>
      <c r="E194" s="2"/>
      <c r="F194" s="2"/>
      <c r="G194" s="2"/>
      <c r="H194" s="3"/>
      <c r="I194" s="2"/>
      <c r="J194" s="2"/>
      <c r="L194" s="2"/>
      <c r="M194" s="2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6"/>
      <c r="Y194" s="2"/>
      <c r="Z194" s="2"/>
      <c r="AA194" s="3"/>
      <c r="AB194" s="3"/>
      <c r="AC194" s="2"/>
      <c r="AD194" s="2"/>
      <c r="AE194" s="2"/>
      <c r="AF194" s="2"/>
    </row>
    <row r="195" spans="1:32" ht="14.25" customHeight="1" x14ac:dyDescent="0.35">
      <c r="A195" s="2"/>
      <c r="B195" s="3"/>
      <c r="C195" s="3"/>
      <c r="D195" s="3"/>
      <c r="E195" s="2"/>
      <c r="F195" s="2"/>
      <c r="G195" s="2"/>
      <c r="H195" s="3"/>
      <c r="I195" s="2"/>
      <c r="J195" s="2"/>
      <c r="L195" s="2"/>
      <c r="M195" s="2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6"/>
      <c r="Y195" s="2"/>
      <c r="Z195" s="2"/>
      <c r="AA195" s="3"/>
      <c r="AB195" s="3"/>
      <c r="AC195" s="2"/>
      <c r="AD195" s="2"/>
      <c r="AE195" s="2"/>
      <c r="AF195" s="2"/>
    </row>
    <row r="196" spans="1:32" ht="14.25" customHeight="1" x14ac:dyDescent="0.35">
      <c r="A196" s="2"/>
      <c r="B196" s="3"/>
      <c r="C196" s="3"/>
      <c r="D196" s="3"/>
      <c r="E196" s="2"/>
      <c r="F196" s="2"/>
      <c r="G196" s="2"/>
      <c r="H196" s="3"/>
      <c r="I196" s="2"/>
      <c r="J196" s="2"/>
      <c r="L196" s="2"/>
      <c r="M196" s="2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6"/>
      <c r="Y196" s="2"/>
      <c r="Z196" s="2"/>
      <c r="AA196" s="3"/>
      <c r="AB196" s="3"/>
      <c r="AC196" s="2"/>
      <c r="AD196" s="2"/>
      <c r="AE196" s="2"/>
      <c r="AF196" s="2"/>
    </row>
    <row r="197" spans="1:32" ht="14.25" customHeight="1" x14ac:dyDescent="0.35">
      <c r="A197" s="2"/>
      <c r="B197" s="3"/>
      <c r="C197" s="3"/>
      <c r="D197" s="3"/>
      <c r="E197" s="2"/>
      <c r="F197" s="2"/>
      <c r="G197" s="2"/>
      <c r="H197" s="3"/>
      <c r="I197" s="2"/>
      <c r="J197" s="2"/>
      <c r="L197" s="2"/>
      <c r="M197" s="2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6"/>
      <c r="Y197" s="2"/>
      <c r="Z197" s="2"/>
      <c r="AA197" s="3"/>
      <c r="AB197" s="3"/>
      <c r="AC197" s="2"/>
      <c r="AD197" s="2"/>
      <c r="AE197" s="2"/>
      <c r="AF197" s="2"/>
    </row>
    <row r="198" spans="1:32" ht="14.25" customHeight="1" x14ac:dyDescent="0.35">
      <c r="A198" s="2"/>
      <c r="B198" s="3"/>
      <c r="C198" s="3"/>
      <c r="D198" s="3"/>
      <c r="E198" s="2"/>
      <c r="F198" s="2"/>
      <c r="G198" s="2"/>
      <c r="H198" s="3"/>
      <c r="I198" s="2"/>
      <c r="J198" s="2"/>
      <c r="L198" s="2"/>
      <c r="M198" s="2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6"/>
      <c r="Y198" s="2"/>
      <c r="Z198" s="2"/>
      <c r="AA198" s="3"/>
      <c r="AB198" s="3"/>
      <c r="AC198" s="2"/>
      <c r="AD198" s="2"/>
      <c r="AE198" s="2"/>
      <c r="AF198" s="2"/>
    </row>
    <row r="199" spans="1:32" ht="14.25" customHeight="1" x14ac:dyDescent="0.35">
      <c r="A199" s="2"/>
      <c r="B199" s="3"/>
      <c r="C199" s="3"/>
      <c r="D199" s="3"/>
      <c r="E199" s="2"/>
      <c r="F199" s="2"/>
      <c r="G199" s="2"/>
      <c r="H199" s="3"/>
      <c r="I199" s="2"/>
      <c r="J199" s="2"/>
      <c r="L199" s="2"/>
      <c r="M199" s="2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6"/>
      <c r="Y199" s="2"/>
      <c r="Z199" s="2"/>
      <c r="AA199" s="3"/>
      <c r="AB199" s="3"/>
      <c r="AC199" s="2"/>
      <c r="AD199" s="2"/>
      <c r="AE199" s="2"/>
      <c r="AF199" s="2"/>
    </row>
    <row r="200" spans="1:32" ht="14.25" customHeight="1" x14ac:dyDescent="0.35">
      <c r="A200" s="2"/>
      <c r="B200" s="3"/>
      <c r="C200" s="3"/>
      <c r="D200" s="3"/>
      <c r="E200" s="2"/>
      <c r="F200" s="2"/>
      <c r="G200" s="2"/>
      <c r="H200" s="3"/>
      <c r="I200" s="2"/>
      <c r="J200" s="2"/>
      <c r="L200" s="2"/>
      <c r="M200" s="2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6"/>
      <c r="Y200" s="2"/>
      <c r="Z200" s="2"/>
      <c r="AA200" s="3"/>
      <c r="AB200" s="3"/>
      <c r="AC200" s="2"/>
      <c r="AD200" s="2"/>
      <c r="AE200" s="2"/>
      <c r="AF200" s="2"/>
    </row>
    <row r="201" spans="1:32" ht="14.25" customHeight="1" x14ac:dyDescent="0.35">
      <c r="A201" s="2"/>
      <c r="B201" s="3"/>
      <c r="C201" s="3"/>
      <c r="D201" s="3"/>
      <c r="E201" s="2"/>
      <c r="F201" s="2"/>
      <c r="G201" s="2"/>
      <c r="H201" s="3"/>
      <c r="I201" s="2"/>
      <c r="J201" s="2"/>
      <c r="L201" s="2"/>
      <c r="M201" s="2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6"/>
      <c r="Y201" s="2"/>
      <c r="Z201" s="2"/>
      <c r="AA201" s="3"/>
      <c r="AB201" s="3"/>
      <c r="AC201" s="2"/>
      <c r="AD201" s="2"/>
      <c r="AE201" s="2"/>
      <c r="AF201" s="2"/>
    </row>
    <row r="202" spans="1:32" ht="14.25" customHeight="1" x14ac:dyDescent="0.35">
      <c r="A202" s="2"/>
      <c r="B202" s="3"/>
      <c r="C202" s="3"/>
      <c r="D202" s="3"/>
      <c r="E202" s="2"/>
      <c r="F202" s="2"/>
      <c r="G202" s="2"/>
      <c r="H202" s="3"/>
      <c r="I202" s="2"/>
      <c r="J202" s="2"/>
      <c r="L202" s="2"/>
      <c r="M202" s="2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6"/>
      <c r="Y202" s="2"/>
      <c r="Z202" s="2"/>
      <c r="AA202" s="3"/>
      <c r="AB202" s="3"/>
      <c r="AC202" s="2"/>
      <c r="AD202" s="2"/>
      <c r="AE202" s="2"/>
      <c r="AF202" s="2"/>
    </row>
    <row r="203" spans="1:32" ht="14.25" customHeight="1" x14ac:dyDescent="0.35">
      <c r="A203" s="2"/>
      <c r="B203" s="3"/>
      <c r="C203" s="3"/>
      <c r="D203" s="3"/>
      <c r="E203" s="2"/>
      <c r="F203" s="2"/>
      <c r="G203" s="2"/>
      <c r="H203" s="3"/>
      <c r="I203" s="2"/>
      <c r="J203" s="2"/>
      <c r="L203" s="2"/>
      <c r="M203" s="2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6"/>
      <c r="Y203" s="2"/>
      <c r="Z203" s="2"/>
      <c r="AA203" s="3"/>
      <c r="AB203" s="3"/>
      <c r="AC203" s="2"/>
      <c r="AD203" s="2"/>
      <c r="AE203" s="2"/>
      <c r="AF203" s="2"/>
    </row>
    <row r="204" spans="1:32" ht="14.25" customHeight="1" x14ac:dyDescent="0.35">
      <c r="A204" s="2"/>
      <c r="B204" s="3"/>
      <c r="C204" s="3"/>
      <c r="D204" s="3"/>
      <c r="E204" s="2"/>
      <c r="F204" s="2"/>
      <c r="G204" s="2"/>
      <c r="H204" s="3"/>
      <c r="I204" s="2"/>
      <c r="J204" s="2"/>
      <c r="L204" s="2"/>
      <c r="M204" s="2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6"/>
      <c r="Y204" s="2"/>
      <c r="Z204" s="2"/>
      <c r="AA204" s="3"/>
      <c r="AB204" s="3"/>
      <c r="AC204" s="2"/>
      <c r="AD204" s="2"/>
      <c r="AE204" s="2"/>
      <c r="AF204" s="2"/>
    </row>
    <row r="205" spans="1:32" ht="14.25" customHeight="1" x14ac:dyDescent="0.35">
      <c r="A205" s="2"/>
      <c r="B205" s="3"/>
      <c r="C205" s="3"/>
      <c r="D205" s="3"/>
      <c r="E205" s="2"/>
      <c r="F205" s="2"/>
      <c r="G205" s="2"/>
      <c r="H205" s="3"/>
      <c r="I205" s="2"/>
      <c r="J205" s="2"/>
      <c r="L205" s="2"/>
      <c r="M205" s="2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6"/>
      <c r="Y205" s="2"/>
      <c r="Z205" s="2"/>
      <c r="AA205" s="3"/>
      <c r="AB205" s="3"/>
      <c r="AC205" s="2"/>
      <c r="AD205" s="2"/>
      <c r="AE205" s="2"/>
      <c r="AF205" s="2"/>
    </row>
    <row r="206" spans="1:32" ht="14.25" customHeight="1" x14ac:dyDescent="0.35">
      <c r="A206" s="2"/>
      <c r="B206" s="3"/>
      <c r="C206" s="3"/>
      <c r="D206" s="3"/>
      <c r="E206" s="2"/>
      <c r="F206" s="2"/>
      <c r="G206" s="2"/>
      <c r="H206" s="3"/>
      <c r="I206" s="2"/>
      <c r="J206" s="2"/>
      <c r="L206" s="2"/>
      <c r="M206" s="2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6"/>
      <c r="Y206" s="2"/>
      <c r="Z206" s="2"/>
      <c r="AA206" s="3"/>
      <c r="AB206" s="3"/>
      <c r="AC206" s="2"/>
      <c r="AD206" s="2"/>
      <c r="AE206" s="2"/>
      <c r="AF206" s="2"/>
    </row>
    <row r="207" spans="1:32" ht="14.25" customHeight="1" x14ac:dyDescent="0.35">
      <c r="A207" s="2"/>
      <c r="B207" s="3"/>
      <c r="C207" s="3"/>
      <c r="D207" s="3"/>
      <c r="E207" s="2"/>
      <c r="F207" s="2"/>
      <c r="G207" s="2"/>
      <c r="H207" s="3"/>
      <c r="I207" s="2"/>
      <c r="J207" s="2"/>
      <c r="L207" s="2"/>
      <c r="M207" s="2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6"/>
      <c r="Y207" s="2"/>
      <c r="Z207" s="2"/>
      <c r="AA207" s="3"/>
      <c r="AB207" s="3"/>
      <c r="AC207" s="2"/>
      <c r="AD207" s="2"/>
      <c r="AE207" s="2"/>
      <c r="AF207" s="2"/>
    </row>
    <row r="208" spans="1:32" ht="14.25" customHeight="1" x14ac:dyDescent="0.35">
      <c r="A208" s="2"/>
      <c r="B208" s="3"/>
      <c r="C208" s="3"/>
      <c r="D208" s="3"/>
      <c r="E208" s="2"/>
      <c r="F208" s="2"/>
      <c r="G208" s="2"/>
      <c r="H208" s="3"/>
      <c r="I208" s="2"/>
      <c r="J208" s="2"/>
      <c r="L208" s="2"/>
      <c r="M208" s="2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6"/>
      <c r="Y208" s="2"/>
      <c r="Z208" s="2"/>
      <c r="AA208" s="3"/>
      <c r="AB208" s="3"/>
      <c r="AC208" s="2"/>
      <c r="AD208" s="2"/>
      <c r="AE208" s="2"/>
      <c r="AF208" s="2"/>
    </row>
    <row r="209" spans="1:32" ht="14.25" customHeight="1" x14ac:dyDescent="0.35">
      <c r="A209" s="2"/>
      <c r="B209" s="3"/>
      <c r="C209" s="3"/>
      <c r="D209" s="3"/>
      <c r="E209" s="2"/>
      <c r="F209" s="2"/>
      <c r="G209" s="2"/>
      <c r="H209" s="3"/>
      <c r="I209" s="2"/>
      <c r="J209" s="2"/>
      <c r="L209" s="2"/>
      <c r="M209" s="2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6"/>
      <c r="Y209" s="2"/>
      <c r="Z209" s="2"/>
      <c r="AA209" s="3"/>
      <c r="AB209" s="3"/>
      <c r="AC209" s="2"/>
      <c r="AD209" s="2"/>
      <c r="AE209" s="2"/>
      <c r="AF209" s="2"/>
    </row>
    <row r="210" spans="1:32" ht="14.25" customHeight="1" x14ac:dyDescent="0.35">
      <c r="A210" s="2"/>
      <c r="B210" s="3"/>
      <c r="C210" s="3"/>
      <c r="D210" s="3"/>
      <c r="E210" s="2"/>
      <c r="F210" s="2"/>
      <c r="G210" s="2"/>
      <c r="H210" s="3"/>
      <c r="I210" s="2"/>
      <c r="J210" s="2"/>
      <c r="L210" s="2"/>
      <c r="M210" s="2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6"/>
      <c r="Y210" s="2"/>
      <c r="Z210" s="2"/>
      <c r="AA210" s="3"/>
      <c r="AB210" s="3"/>
      <c r="AC210" s="2"/>
      <c r="AD210" s="2"/>
      <c r="AE210" s="2"/>
      <c r="AF210" s="2"/>
    </row>
    <row r="211" spans="1:32" ht="14.25" customHeight="1" x14ac:dyDescent="0.35">
      <c r="A211" s="2"/>
      <c r="B211" s="3"/>
      <c r="C211" s="3"/>
      <c r="D211" s="3"/>
      <c r="E211" s="2"/>
      <c r="F211" s="2"/>
      <c r="G211" s="2"/>
      <c r="H211" s="3"/>
      <c r="I211" s="2"/>
      <c r="J211" s="2"/>
      <c r="L211" s="2"/>
      <c r="M211" s="2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6"/>
      <c r="Y211" s="2"/>
      <c r="Z211" s="2"/>
      <c r="AA211" s="3"/>
      <c r="AB211" s="3"/>
      <c r="AC211" s="2"/>
      <c r="AD211" s="2"/>
      <c r="AE211" s="2"/>
      <c r="AF211" s="2"/>
    </row>
    <row r="212" spans="1:32" ht="14.25" customHeight="1" x14ac:dyDescent="0.35">
      <c r="A212" s="2"/>
      <c r="B212" s="3"/>
      <c r="C212" s="3"/>
      <c r="D212" s="3"/>
      <c r="E212" s="2"/>
      <c r="F212" s="2"/>
      <c r="G212" s="2"/>
      <c r="H212" s="3"/>
      <c r="I212" s="2"/>
      <c r="J212" s="2"/>
      <c r="L212" s="2"/>
      <c r="M212" s="2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6"/>
      <c r="Y212" s="2"/>
      <c r="Z212" s="2"/>
      <c r="AA212" s="3"/>
      <c r="AB212" s="3"/>
      <c r="AC212" s="2"/>
      <c r="AD212" s="2"/>
      <c r="AE212" s="2"/>
      <c r="AF212" s="2"/>
    </row>
    <row r="213" spans="1:32" ht="14.25" customHeight="1" x14ac:dyDescent="0.35">
      <c r="A213" s="2"/>
      <c r="B213" s="3"/>
      <c r="C213" s="3"/>
      <c r="D213" s="3"/>
      <c r="E213" s="2"/>
      <c r="F213" s="2"/>
      <c r="G213" s="2"/>
      <c r="H213" s="3"/>
      <c r="I213" s="2"/>
      <c r="J213" s="2"/>
      <c r="L213" s="2"/>
      <c r="M213" s="2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6"/>
      <c r="Y213" s="2"/>
      <c r="Z213" s="2"/>
      <c r="AA213" s="3"/>
      <c r="AB213" s="3"/>
      <c r="AC213" s="2"/>
      <c r="AD213" s="2"/>
      <c r="AE213" s="2"/>
      <c r="AF213" s="2"/>
    </row>
    <row r="214" spans="1:32" ht="14.25" customHeight="1" x14ac:dyDescent="0.35">
      <c r="A214" s="2"/>
      <c r="B214" s="3"/>
      <c r="C214" s="3"/>
      <c r="D214" s="3"/>
      <c r="E214" s="2"/>
      <c r="F214" s="2"/>
      <c r="G214" s="2"/>
      <c r="H214" s="3"/>
      <c r="I214" s="2"/>
      <c r="J214" s="2"/>
      <c r="L214" s="2"/>
      <c r="M214" s="2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6"/>
      <c r="Y214" s="2"/>
      <c r="Z214" s="2"/>
      <c r="AA214" s="3"/>
      <c r="AB214" s="3"/>
      <c r="AC214" s="2"/>
      <c r="AD214" s="2"/>
      <c r="AE214" s="2"/>
      <c r="AF214" s="2"/>
    </row>
    <row r="215" spans="1:32" ht="14.25" customHeight="1" x14ac:dyDescent="0.35">
      <c r="A215" s="2"/>
      <c r="B215" s="3"/>
      <c r="C215" s="3"/>
      <c r="D215" s="3"/>
      <c r="E215" s="2"/>
      <c r="F215" s="2"/>
      <c r="G215" s="2"/>
      <c r="H215" s="3"/>
      <c r="I215" s="2"/>
      <c r="J215" s="2"/>
      <c r="L215" s="2"/>
      <c r="M215" s="2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6"/>
      <c r="Y215" s="2"/>
      <c r="Z215" s="2"/>
      <c r="AA215" s="3"/>
      <c r="AB215" s="3"/>
      <c r="AC215" s="2"/>
      <c r="AD215" s="2"/>
      <c r="AE215" s="2"/>
      <c r="AF215" s="2"/>
    </row>
    <row r="216" spans="1:32" ht="14.25" customHeight="1" x14ac:dyDescent="0.35">
      <c r="A216" s="2"/>
      <c r="B216" s="3"/>
      <c r="C216" s="3"/>
      <c r="D216" s="3"/>
      <c r="E216" s="2"/>
      <c r="F216" s="2"/>
      <c r="G216" s="2"/>
      <c r="H216" s="3"/>
      <c r="I216" s="2"/>
      <c r="J216" s="2"/>
      <c r="L216" s="2"/>
      <c r="M216" s="2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6"/>
      <c r="Y216" s="2"/>
      <c r="Z216" s="2"/>
      <c r="AA216" s="3"/>
      <c r="AB216" s="3"/>
      <c r="AC216" s="2"/>
      <c r="AD216" s="2"/>
      <c r="AE216" s="2"/>
      <c r="AF216" s="2"/>
    </row>
    <row r="217" spans="1:32" ht="14.25" customHeight="1" x14ac:dyDescent="0.35">
      <c r="A217" s="2"/>
      <c r="B217" s="3"/>
      <c r="C217" s="3"/>
      <c r="D217" s="3"/>
      <c r="E217" s="2"/>
      <c r="F217" s="2"/>
      <c r="G217" s="2"/>
      <c r="H217" s="3"/>
      <c r="I217" s="2"/>
      <c r="J217" s="2"/>
      <c r="L217" s="2"/>
      <c r="M217" s="2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6"/>
      <c r="Y217" s="2"/>
      <c r="Z217" s="2"/>
      <c r="AA217" s="3"/>
      <c r="AB217" s="3"/>
      <c r="AC217" s="2"/>
      <c r="AD217" s="2"/>
      <c r="AE217" s="2"/>
      <c r="AF217" s="2"/>
    </row>
    <row r="218" spans="1:32" ht="14.25" customHeight="1" x14ac:dyDescent="0.35">
      <c r="A218" s="2"/>
      <c r="B218" s="3"/>
      <c r="C218" s="3"/>
      <c r="D218" s="3"/>
      <c r="E218" s="2"/>
      <c r="F218" s="2"/>
      <c r="G218" s="2"/>
      <c r="H218" s="3"/>
      <c r="I218" s="2"/>
      <c r="J218" s="2"/>
      <c r="L218" s="2"/>
      <c r="M218" s="2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6"/>
      <c r="Y218" s="2"/>
      <c r="Z218" s="2"/>
      <c r="AA218" s="3"/>
      <c r="AB218" s="3"/>
      <c r="AC218" s="2"/>
      <c r="AD218" s="2"/>
      <c r="AE218" s="2"/>
      <c r="AF218" s="2"/>
    </row>
    <row r="219" spans="1:32" ht="14.25" customHeight="1" x14ac:dyDescent="0.35">
      <c r="A219" s="2"/>
      <c r="B219" s="3"/>
      <c r="C219" s="3"/>
      <c r="D219" s="3"/>
      <c r="E219" s="2"/>
      <c r="F219" s="2"/>
      <c r="G219" s="2"/>
      <c r="H219" s="3"/>
      <c r="I219" s="2"/>
      <c r="J219" s="2"/>
      <c r="L219" s="2"/>
      <c r="M219" s="2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6"/>
      <c r="Y219" s="2"/>
      <c r="Z219" s="2"/>
      <c r="AA219" s="3"/>
      <c r="AB219" s="3"/>
      <c r="AC219" s="2"/>
      <c r="AD219" s="2"/>
      <c r="AE219" s="2"/>
      <c r="AF219" s="2"/>
    </row>
    <row r="220" spans="1:32" ht="14.25" customHeight="1" x14ac:dyDescent="0.35">
      <c r="A220" s="2"/>
      <c r="B220" s="3"/>
      <c r="C220" s="3"/>
      <c r="D220" s="3"/>
      <c r="E220" s="2"/>
      <c r="F220" s="2"/>
      <c r="G220" s="2"/>
      <c r="H220" s="3"/>
      <c r="I220" s="2"/>
      <c r="J220" s="2"/>
      <c r="L220" s="2"/>
      <c r="M220" s="2"/>
      <c r="N220" s="3"/>
      <c r="O220" s="3"/>
      <c r="P220" s="2"/>
      <c r="Q220" s="2"/>
      <c r="R220" s="2"/>
      <c r="S220" s="2"/>
      <c r="T220" s="2"/>
      <c r="U220" s="2"/>
      <c r="V220" s="2"/>
      <c r="W220" s="2"/>
      <c r="X220" s="6"/>
      <c r="Y220" s="2"/>
      <c r="Z220" s="2"/>
      <c r="AA220" s="3"/>
      <c r="AB220" s="3"/>
      <c r="AC220" s="2"/>
      <c r="AD220" s="2"/>
      <c r="AE220" s="2"/>
      <c r="AF220" s="2"/>
    </row>
    <row r="221" spans="1:32" ht="14.25" customHeight="1" x14ac:dyDescent="0.35">
      <c r="A221" s="2"/>
      <c r="B221" s="3"/>
      <c r="C221" s="3"/>
      <c r="D221" s="3"/>
      <c r="E221" s="2"/>
      <c r="F221" s="2"/>
      <c r="G221" s="2"/>
      <c r="H221" s="3"/>
      <c r="I221" s="2"/>
      <c r="J221" s="2"/>
      <c r="L221" s="2"/>
      <c r="M221" s="2"/>
      <c r="N221" s="3"/>
      <c r="O221" s="3"/>
      <c r="P221" s="2"/>
      <c r="Q221" s="2"/>
      <c r="R221" s="2"/>
      <c r="S221" s="2"/>
      <c r="T221" s="2"/>
      <c r="U221" s="2"/>
      <c r="V221" s="2"/>
      <c r="W221" s="2"/>
      <c r="X221" s="6"/>
      <c r="Y221" s="2"/>
      <c r="Z221" s="2"/>
      <c r="AA221" s="3"/>
      <c r="AB221" s="3"/>
      <c r="AC221" s="2"/>
      <c r="AD221" s="2"/>
      <c r="AE221" s="2"/>
      <c r="AF221" s="2"/>
    </row>
    <row r="222" spans="1:32" ht="14.25" customHeight="1" x14ac:dyDescent="0.35">
      <c r="A222" s="2"/>
      <c r="B222" s="3"/>
      <c r="C222" s="3"/>
      <c r="D222" s="3"/>
      <c r="E222" s="2"/>
      <c r="F222" s="2"/>
      <c r="G222" s="2"/>
      <c r="H222" s="3"/>
      <c r="I222" s="2"/>
      <c r="J222" s="2"/>
      <c r="L222" s="2"/>
      <c r="M222" s="2"/>
      <c r="N222" s="3"/>
      <c r="O222" s="3"/>
      <c r="P222" s="2"/>
      <c r="Q222" s="2"/>
      <c r="R222" s="2"/>
      <c r="S222" s="2"/>
      <c r="T222" s="2"/>
      <c r="U222" s="2"/>
      <c r="V222" s="2"/>
      <c r="W222" s="2"/>
      <c r="X222" s="6"/>
      <c r="Y222" s="2"/>
      <c r="Z222" s="2"/>
      <c r="AA222" s="3"/>
      <c r="AB222" s="3"/>
      <c r="AC222" s="2"/>
      <c r="AD222" s="2"/>
      <c r="AE222" s="2"/>
      <c r="AF222" s="2"/>
    </row>
    <row r="223" spans="1:32" ht="14.25" customHeight="1" x14ac:dyDescent="0.35">
      <c r="A223" s="2"/>
      <c r="B223" s="3"/>
      <c r="C223" s="3"/>
      <c r="D223" s="3"/>
      <c r="E223" s="2"/>
      <c r="F223" s="2"/>
      <c r="G223" s="2"/>
      <c r="H223" s="3"/>
      <c r="I223" s="2"/>
      <c r="J223" s="2"/>
      <c r="L223" s="2"/>
      <c r="M223" s="2"/>
      <c r="N223" s="3"/>
      <c r="O223" s="3"/>
      <c r="P223" s="2"/>
      <c r="Q223" s="2"/>
      <c r="R223" s="2"/>
      <c r="S223" s="2"/>
      <c r="T223" s="2"/>
      <c r="U223" s="2"/>
      <c r="V223" s="2"/>
      <c r="W223" s="2"/>
      <c r="X223" s="6"/>
      <c r="Y223" s="2"/>
      <c r="Z223" s="2"/>
      <c r="AA223" s="3"/>
      <c r="AB223" s="3"/>
      <c r="AC223" s="2"/>
      <c r="AD223" s="2"/>
      <c r="AE223" s="2"/>
      <c r="AF223" s="2"/>
    </row>
    <row r="224" spans="1:32" ht="14.25" customHeight="1" x14ac:dyDescent="0.35">
      <c r="A224" s="2"/>
      <c r="B224" s="3"/>
      <c r="C224" s="3"/>
      <c r="D224" s="3"/>
      <c r="E224" s="2"/>
      <c r="F224" s="2"/>
      <c r="G224" s="2"/>
      <c r="H224" s="3"/>
      <c r="I224" s="2"/>
      <c r="J224" s="2"/>
      <c r="L224" s="2"/>
      <c r="M224" s="2"/>
      <c r="N224" s="3"/>
      <c r="O224" s="3"/>
      <c r="P224" s="2"/>
      <c r="Q224" s="2"/>
      <c r="R224" s="2"/>
      <c r="S224" s="2"/>
      <c r="T224" s="2"/>
      <c r="U224" s="2"/>
      <c r="V224" s="2"/>
      <c r="W224" s="2"/>
      <c r="X224" s="6"/>
      <c r="Y224" s="2"/>
      <c r="Z224" s="2"/>
      <c r="AA224" s="3"/>
      <c r="AB224" s="3"/>
      <c r="AC224" s="2"/>
      <c r="AD224" s="2"/>
      <c r="AE224" s="2"/>
      <c r="AF224" s="2"/>
    </row>
    <row r="225" spans="1:32" ht="14.25" customHeight="1" x14ac:dyDescent="0.35">
      <c r="B225" s="3"/>
      <c r="C225" s="3"/>
      <c r="D225" s="3"/>
      <c r="H225" s="3"/>
      <c r="N225" s="3"/>
      <c r="O225" s="3"/>
      <c r="V225" s="2"/>
      <c r="W225" s="2"/>
      <c r="X225" s="6"/>
      <c r="AA225" s="3"/>
      <c r="AB225" s="3"/>
      <c r="AE225" s="2"/>
    </row>
    <row r="226" spans="1:32" ht="14.25" customHeight="1" x14ac:dyDescent="0.35">
      <c r="B226" s="3"/>
      <c r="C226" s="3"/>
      <c r="D226" s="3"/>
      <c r="H226" s="3"/>
      <c r="N226" s="3"/>
      <c r="O226" s="3"/>
      <c r="V226" s="2"/>
      <c r="W226" s="2"/>
      <c r="X226" s="6"/>
      <c r="AA226" s="3"/>
      <c r="AB226" s="3"/>
      <c r="AE226" s="2"/>
    </row>
    <row r="227" spans="1:32" ht="14.25" customHeight="1" x14ac:dyDescent="0.35">
      <c r="B227" s="3"/>
      <c r="C227" s="3"/>
      <c r="D227" s="3"/>
      <c r="H227" s="3"/>
      <c r="N227" s="3"/>
      <c r="O227" s="3"/>
      <c r="V227" s="2"/>
      <c r="W227" s="2"/>
      <c r="X227" s="6"/>
      <c r="AA227" s="3"/>
      <c r="AB227" s="3"/>
      <c r="AE227" s="2"/>
    </row>
    <row r="228" spans="1:32" ht="14.25" customHeight="1" x14ac:dyDescent="0.35">
      <c r="B228" s="3"/>
      <c r="C228" s="3"/>
      <c r="D228" s="3"/>
      <c r="H228" s="3"/>
      <c r="N228" s="3"/>
      <c r="O228" s="3"/>
      <c r="V228" s="2"/>
      <c r="W228" s="2"/>
      <c r="X228" s="6"/>
      <c r="AA228" s="3"/>
      <c r="AB228" s="3"/>
      <c r="AE228" s="2"/>
    </row>
    <row r="229" spans="1:32" ht="14.25" customHeight="1" x14ac:dyDescent="0.35">
      <c r="B229" s="3"/>
      <c r="C229" s="3"/>
      <c r="D229" s="3"/>
      <c r="H229" s="3"/>
      <c r="N229" s="3"/>
      <c r="O229" s="3"/>
      <c r="V229" s="2"/>
      <c r="W229" s="2"/>
      <c r="X229" s="6"/>
      <c r="AA229" s="3"/>
      <c r="AB229" s="3"/>
      <c r="AE229" s="2"/>
    </row>
    <row r="230" spans="1:32" ht="14.25" customHeight="1" x14ac:dyDescent="0.35">
      <c r="B230" s="3"/>
      <c r="C230" s="3"/>
      <c r="D230" s="3"/>
      <c r="H230" s="3"/>
      <c r="N230" s="3"/>
      <c r="O230" s="3"/>
      <c r="V230" s="2"/>
      <c r="W230" s="2"/>
      <c r="X230" s="6"/>
      <c r="AA230" s="3"/>
      <c r="AB230" s="3"/>
      <c r="AE230" s="2"/>
    </row>
    <row r="231" spans="1:32" ht="14.25" customHeight="1" x14ac:dyDescent="0.35">
      <c r="B231" s="3"/>
      <c r="C231" s="3"/>
      <c r="D231" s="3"/>
      <c r="H231" s="3"/>
      <c r="N231" s="3"/>
      <c r="O231" s="3"/>
      <c r="V231" s="2"/>
      <c r="W231" s="2"/>
      <c r="X231" s="6"/>
      <c r="AA231" s="3"/>
      <c r="AB231" s="3"/>
      <c r="AE231" s="2"/>
    </row>
    <row r="232" spans="1:32" ht="14.25" customHeight="1" x14ac:dyDescent="0.35">
      <c r="B232" s="3"/>
      <c r="C232" s="3"/>
      <c r="D232" s="3"/>
      <c r="H232" s="3"/>
      <c r="N232" s="3"/>
      <c r="O232" s="3"/>
      <c r="V232" s="2"/>
      <c r="W232" s="2"/>
      <c r="X232" s="6"/>
      <c r="AA232" s="3"/>
      <c r="AB232" s="3"/>
      <c r="AE232" s="2"/>
    </row>
    <row r="233" spans="1:32" ht="14.25" customHeight="1" x14ac:dyDescent="0.35">
      <c r="B233" s="3"/>
      <c r="C233" s="3"/>
      <c r="D233" s="3"/>
      <c r="H233" s="3"/>
      <c r="N233" s="3"/>
      <c r="O233" s="3"/>
      <c r="V233" s="2"/>
      <c r="W233" s="2"/>
      <c r="X233" s="6"/>
      <c r="AA233" s="3"/>
      <c r="AB233" s="3"/>
      <c r="AE233" s="2"/>
    </row>
    <row r="234" spans="1:32" ht="14.25" customHeight="1" x14ac:dyDescent="0.35">
      <c r="B234" s="3"/>
      <c r="C234" s="3"/>
      <c r="D234" s="3"/>
      <c r="H234" s="3"/>
      <c r="N234" s="3"/>
      <c r="O234" s="3"/>
      <c r="V234" s="2"/>
      <c r="W234" s="2"/>
      <c r="X234" s="6"/>
      <c r="AA234" s="3"/>
      <c r="AB234" s="3"/>
      <c r="AE234" s="2"/>
    </row>
    <row r="235" spans="1:32" ht="14.25" customHeight="1" x14ac:dyDescent="0.35">
      <c r="B235" s="3"/>
      <c r="C235" s="3"/>
      <c r="D235" s="3"/>
      <c r="H235" s="3"/>
      <c r="N235" s="3"/>
      <c r="O235" s="3"/>
      <c r="V235" s="2"/>
      <c r="W235" s="2"/>
      <c r="X235" s="6"/>
      <c r="AA235" s="3"/>
      <c r="AB235" s="3"/>
      <c r="AE235" s="2"/>
    </row>
    <row r="236" spans="1:32" ht="14.25" customHeight="1" x14ac:dyDescent="0.35">
      <c r="B236" s="3"/>
      <c r="C236" s="3"/>
      <c r="D236" s="3"/>
      <c r="H236" s="3"/>
      <c r="N236" s="3"/>
      <c r="O236" s="3"/>
      <c r="V236" s="2"/>
      <c r="W236" s="2"/>
      <c r="X236" s="6"/>
      <c r="AA236" s="3"/>
      <c r="AB236" s="3"/>
      <c r="AE236" s="2"/>
    </row>
    <row r="237" spans="1:32" ht="14.25" customHeight="1" x14ac:dyDescent="0.35">
      <c r="B237" s="3"/>
      <c r="C237" s="3"/>
      <c r="D237" s="3"/>
      <c r="H237" s="3"/>
      <c r="N237" s="3"/>
      <c r="O237" s="3"/>
      <c r="V237" s="2"/>
      <c r="W237" s="2"/>
      <c r="X237" s="6"/>
      <c r="AA237" s="3"/>
      <c r="AB237" s="3"/>
      <c r="AE237" s="2"/>
    </row>
    <row r="238" spans="1:32" ht="14.25" customHeight="1" x14ac:dyDescent="0.35">
      <c r="B238" s="3"/>
      <c r="C238" s="3"/>
      <c r="D238" s="3"/>
      <c r="H238" s="3"/>
      <c r="N238" s="3"/>
      <c r="O238" s="3"/>
      <c r="V238" s="2"/>
      <c r="W238" s="2"/>
      <c r="X238" s="6"/>
      <c r="AA238" s="3"/>
      <c r="AB238" s="3"/>
      <c r="AE238" s="2"/>
    </row>
    <row r="239" spans="1:32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autoFilter ref="A1:W238" xr:uid="{00000000-0009-0000-0000-000000000000}"/>
  <conditionalFormatting sqref="J134:J188 J122:J131 P122:Q131 P134:Q241 J239:J1000 L242:Q1000 L134:M241 L122:M131">
    <cfRule type="containsText" dxfId="41" priority="24" operator="containsText" text="xx">
      <formula>NOT(ISERROR(SEARCH(("xx"),(J122))))</formula>
    </cfRule>
  </conditionalFormatting>
  <conditionalFormatting sqref="K134:K188 K122:K131 K239:K1048576">
    <cfRule type="containsText" dxfId="38" priority="23" operator="containsText" text="xx">
      <formula>NOT(ISERROR(SEARCH("xx",K122)))</formula>
    </cfRule>
  </conditionalFormatting>
  <conditionalFormatting sqref="O1:T1 O2:R2 O4:S121 P3 S3 BB1:BM1 BC5 BC9 U1:V2 V31:V121 V3:V29 U3:U121">
    <cfRule type="containsText" dxfId="36" priority="1" operator="containsText" text="xx">
      <formula>NOT(ISERROR(SEARCH(("xx"),(O1))))</formula>
    </cfRule>
  </conditionalFormatting>
  <conditionalFormatting sqref="G17 G20 G22:G26 G28">
    <cfRule type="containsText" dxfId="35" priority="2" operator="containsText" text="xx">
      <formula>NOT(ISERROR(SEARCH(("xx"),(G17))))</formula>
    </cfRule>
  </conditionalFormatting>
  <conditionalFormatting sqref="AY1:BA1">
    <cfRule type="containsText" dxfId="34" priority="3" operator="containsText" text="xx">
      <formula>NOT(ISERROR(SEARCH(("xx"),(AY1))))</formula>
    </cfRule>
  </conditionalFormatting>
  <conditionalFormatting sqref="BN1:BT1">
    <cfRule type="containsText" dxfId="33" priority="4" operator="containsText" text="xx">
      <formula>NOT(ISERROR(SEARCH(("xx"),(BN1))))</formula>
    </cfRule>
  </conditionalFormatting>
  <conditionalFormatting sqref="Q3:R3">
    <cfRule type="containsText" dxfId="32" priority="5" operator="containsText" text="xx">
      <formula>NOT(ISERROR(SEARCH(("xx"),(Q3))))</formula>
    </cfRule>
  </conditionalFormatting>
  <conditionalFormatting sqref="BC13 BC17">
    <cfRule type="containsText" dxfId="31" priority="6" operator="containsText" text="xx">
      <formula>NOT(ISERROR(SEARCH(("xx"),(BC13))))</formula>
    </cfRule>
  </conditionalFormatting>
  <conditionalFormatting sqref="BC21 BC25">
    <cfRule type="containsText" dxfId="30" priority="7" operator="containsText" text="xx">
      <formula>NOT(ISERROR(SEARCH(("xx"),(BC21))))</formula>
    </cfRule>
  </conditionalFormatting>
  <conditionalFormatting sqref="BC29 BC33">
    <cfRule type="containsText" dxfId="29" priority="8" operator="containsText" text="xx">
      <formula>NOT(ISERROR(SEARCH(("xx"),(BC29))))</formula>
    </cfRule>
  </conditionalFormatting>
  <conditionalFormatting sqref="BC37 BC41">
    <cfRule type="containsText" dxfId="28" priority="9" operator="containsText" text="xx">
      <formula>NOT(ISERROR(SEARCH(("xx"),(BC37))))</formula>
    </cfRule>
  </conditionalFormatting>
  <conditionalFormatting sqref="BC45 BC49">
    <cfRule type="containsText" dxfId="27" priority="10" operator="containsText" text="xx">
      <formula>NOT(ISERROR(SEARCH(("xx"),(BC45))))</formula>
    </cfRule>
  </conditionalFormatting>
  <conditionalFormatting sqref="BC53 BC57">
    <cfRule type="containsText" dxfId="26" priority="11" operator="containsText" text="xx">
      <formula>NOT(ISERROR(SEARCH(("xx"),(BC53))))</formula>
    </cfRule>
  </conditionalFormatting>
  <conditionalFormatting sqref="BC61 BC65">
    <cfRule type="containsText" dxfId="25" priority="12" operator="containsText" text="xx">
      <formula>NOT(ISERROR(SEARCH(("xx"),(BC61))))</formula>
    </cfRule>
  </conditionalFormatting>
  <conditionalFormatting sqref="BC69 BC73">
    <cfRule type="containsText" dxfId="24" priority="13" operator="containsText" text="xx">
      <formula>NOT(ISERROR(SEARCH(("xx"),(BC69))))</formula>
    </cfRule>
  </conditionalFormatting>
  <conditionalFormatting sqref="BC77 BC81">
    <cfRule type="containsText" dxfId="23" priority="14" operator="containsText" text="xx">
      <formula>NOT(ISERROR(SEARCH(("xx"),(BC77))))</formula>
    </cfRule>
  </conditionalFormatting>
  <conditionalFormatting sqref="BC85 BC89">
    <cfRule type="containsText" dxfId="22" priority="15" operator="containsText" text="xx">
      <formula>NOT(ISERROR(SEARCH(("xx"),(BC85))))</formula>
    </cfRule>
  </conditionalFormatting>
  <conditionalFormatting sqref="BC93 BC97">
    <cfRule type="containsText" dxfId="21" priority="16" operator="containsText" text="xx">
      <formula>NOT(ISERROR(SEARCH(("xx"),(BC93))))</formula>
    </cfRule>
  </conditionalFormatting>
  <conditionalFormatting sqref="BC101 BC105">
    <cfRule type="containsText" dxfId="20" priority="17" operator="containsText" text="xx">
      <formula>NOT(ISERROR(SEARCH(("xx"),(BC101))))</formula>
    </cfRule>
  </conditionalFormatting>
  <conditionalFormatting sqref="BC109 BC113">
    <cfRule type="containsText" dxfId="19" priority="18" operator="containsText" text="xx">
      <formula>NOT(ISERROR(SEARCH(("xx"),(BC109))))</formula>
    </cfRule>
  </conditionalFormatting>
  <conditionalFormatting sqref="BC117 BC121">
    <cfRule type="containsText" dxfId="18" priority="19" operator="containsText" text="xx">
      <formula>NOT(ISERROR(SEARCH(("xx"),(BC117))))</formula>
    </cfRule>
  </conditionalFormatting>
  <conditionalFormatting sqref="AD1:AE1">
    <cfRule type="containsText" dxfId="17" priority="20" operator="containsText" text="xx">
      <formula>NOT(ISERROR(SEARCH(("xx"),(AD1))))</formula>
    </cfRule>
  </conditionalFormatting>
  <conditionalFormatting sqref="AP1:AQ1">
    <cfRule type="containsText" dxfId="16" priority="21" operator="containsText" text="xx">
      <formula>NOT(ISERROR(SEARCH(("xx"),(AP1))))</formula>
    </cfRule>
  </conditionalFormatting>
  <pageMargins left="0.7" right="0.7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workbookViewId="0"/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8.453125" customWidth="1"/>
    <col min="4" max="26" width="10.7265625" customWidth="1"/>
  </cols>
  <sheetData>
    <row r="1" spans="1:18" ht="14.25" customHeight="1" x14ac:dyDescent="0.35">
      <c r="A1" s="3" t="s">
        <v>795</v>
      </c>
      <c r="B1" s="3" t="s">
        <v>1</v>
      </c>
      <c r="C1" s="3" t="s">
        <v>796</v>
      </c>
      <c r="D1" s="3" t="s">
        <v>4</v>
      </c>
      <c r="E1" s="3" t="s">
        <v>5</v>
      </c>
      <c r="F1" s="3" t="s">
        <v>797</v>
      </c>
      <c r="G1" s="3" t="s">
        <v>9</v>
      </c>
      <c r="H1" s="3" t="s">
        <v>11</v>
      </c>
      <c r="I1" s="3" t="s">
        <v>13</v>
      </c>
      <c r="J1" s="3" t="s">
        <v>14</v>
      </c>
      <c r="K1" s="3" t="s">
        <v>17</v>
      </c>
      <c r="L1" s="3" t="s">
        <v>18</v>
      </c>
      <c r="M1" s="3" t="s">
        <v>798</v>
      </c>
      <c r="N1" s="1" t="s">
        <v>6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ht="14.25" customHeight="1" x14ac:dyDescent="0.35">
      <c r="A2" s="3" t="str">
        <f t="shared" ref="A2:A7" si="0">CONCATENATE(B2,"_",C2,"_",D2,"_",H2)</f>
        <v>L3_S1_N_m</v>
      </c>
      <c r="B2" s="3" t="s">
        <v>815</v>
      </c>
      <c r="C2" s="3" t="s">
        <v>800</v>
      </c>
      <c r="D2" s="3" t="s">
        <v>807</v>
      </c>
      <c r="E2" s="3" t="s">
        <v>802</v>
      </c>
      <c r="F2" s="3" t="str">
        <f t="shared" ref="F2:F7" si="1">CONCATENATE(N2,O2,P2)</f>
        <v>auf dem</v>
      </c>
      <c r="G2" s="3" t="s">
        <v>436</v>
      </c>
      <c r="H2" s="3" t="s">
        <v>57</v>
      </c>
      <c r="I2" s="3" t="s">
        <v>65</v>
      </c>
      <c r="J2" s="3" t="s">
        <v>66</v>
      </c>
      <c r="K2" s="3" t="s">
        <v>162</v>
      </c>
      <c r="L2" s="3" t="str">
        <f t="shared" ref="L2:L7" si="2">CONCATENATE(Q2,R2)</f>
        <v>Steinofen</v>
      </c>
      <c r="M2" s="3" t="s">
        <v>803</v>
      </c>
      <c r="N2" s="3" t="s">
        <v>106</v>
      </c>
      <c r="Q2" s="3" t="s">
        <v>804</v>
      </c>
    </row>
    <row r="3" spans="1:18" ht="14.25" customHeight="1" x14ac:dyDescent="0.35">
      <c r="A3" s="3" t="str">
        <f t="shared" si="0"/>
        <v>L3_S2_N_f</v>
      </c>
      <c r="B3" s="3" t="s">
        <v>815</v>
      </c>
      <c r="C3" s="3" t="s">
        <v>805</v>
      </c>
      <c r="D3" s="3" t="s">
        <v>807</v>
      </c>
      <c r="E3" s="3" t="s">
        <v>349</v>
      </c>
      <c r="F3" s="3" t="str">
        <f t="shared" si="1"/>
        <v>auf das</v>
      </c>
      <c r="G3" s="3" t="s">
        <v>351</v>
      </c>
      <c r="H3" s="3" t="s">
        <v>70</v>
      </c>
      <c r="I3" s="3" t="s">
        <v>181</v>
      </c>
      <c r="J3" s="3" t="s">
        <v>143</v>
      </c>
      <c r="K3" s="3" t="s">
        <v>352</v>
      </c>
      <c r="L3" s="3" t="str">
        <f t="shared" si="2"/>
        <v>Anlage</v>
      </c>
      <c r="M3" s="3" t="s">
        <v>96</v>
      </c>
      <c r="O3" s="3" t="s">
        <v>350</v>
      </c>
      <c r="Q3" s="3" t="s">
        <v>353</v>
      </c>
    </row>
    <row r="4" spans="1:18" ht="14.25" customHeight="1" x14ac:dyDescent="0.35">
      <c r="A4" s="3" t="str">
        <f t="shared" si="0"/>
        <v>L3_S3_F_m</v>
      </c>
      <c r="B4" s="3" t="s">
        <v>815</v>
      </c>
      <c r="C4" s="3" t="s">
        <v>806</v>
      </c>
      <c r="D4" s="3" t="s">
        <v>811</v>
      </c>
      <c r="E4" s="3" t="s">
        <v>178</v>
      </c>
      <c r="F4" s="3" t="str">
        <f t="shared" si="1"/>
        <v>am</v>
      </c>
      <c r="G4" s="3" t="s">
        <v>325</v>
      </c>
      <c r="H4" s="3" t="s">
        <v>57</v>
      </c>
      <c r="I4" s="3" t="s">
        <v>326</v>
      </c>
      <c r="J4" s="3" t="s">
        <v>137</v>
      </c>
      <c r="K4" s="3" t="s">
        <v>327</v>
      </c>
      <c r="L4" s="3" t="str">
        <f t="shared" si="2"/>
        <v>Nachtzug</v>
      </c>
      <c r="M4" s="3" t="s">
        <v>329</v>
      </c>
      <c r="N4" s="3" t="s">
        <v>250</v>
      </c>
      <c r="Q4" s="3" t="s">
        <v>328</v>
      </c>
    </row>
    <row r="5" spans="1:18" ht="14.25" customHeight="1" x14ac:dyDescent="0.35">
      <c r="A5" s="3" t="str">
        <f t="shared" si="0"/>
        <v>L3_S4_F_f</v>
      </c>
      <c r="B5" s="3" t="s">
        <v>815</v>
      </c>
      <c r="C5" s="3" t="s">
        <v>808</v>
      </c>
      <c r="D5" s="3" t="s">
        <v>811</v>
      </c>
      <c r="E5" s="3" t="s">
        <v>178</v>
      </c>
      <c r="F5" s="3" t="str">
        <f t="shared" si="1"/>
        <v>von der</v>
      </c>
      <c r="G5" s="3" t="s">
        <v>180</v>
      </c>
      <c r="H5" s="3" t="s">
        <v>70</v>
      </c>
      <c r="I5" s="3" t="s">
        <v>181</v>
      </c>
      <c r="J5" s="3" t="s">
        <v>66</v>
      </c>
      <c r="K5" s="3" t="s">
        <v>809</v>
      </c>
      <c r="L5" s="3" t="str">
        <f t="shared" si="2"/>
        <v>Abend</v>
      </c>
      <c r="M5" s="3" t="s">
        <v>184</v>
      </c>
      <c r="P5" s="3" t="s">
        <v>179</v>
      </c>
      <c r="Q5" s="3" t="s">
        <v>183</v>
      </c>
    </row>
    <row r="6" spans="1:18" ht="14.25" customHeight="1" x14ac:dyDescent="0.35">
      <c r="A6" s="3" t="str">
        <f t="shared" si="0"/>
        <v>L3_S5_M_m</v>
      </c>
      <c r="B6" s="3" t="s">
        <v>815</v>
      </c>
      <c r="C6" s="3" t="s">
        <v>810</v>
      </c>
      <c r="D6" s="3" t="s">
        <v>801</v>
      </c>
      <c r="E6" s="3" t="s">
        <v>178</v>
      </c>
      <c r="F6" s="3" t="str">
        <f t="shared" si="1"/>
        <v>in der</v>
      </c>
      <c r="G6" s="3" t="s">
        <v>219</v>
      </c>
      <c r="H6" s="3" t="s">
        <v>57</v>
      </c>
      <c r="I6" s="3" t="s">
        <v>65</v>
      </c>
      <c r="J6" s="3" t="s">
        <v>115</v>
      </c>
      <c r="K6" s="3" t="s">
        <v>220</v>
      </c>
      <c r="L6" s="3" t="str">
        <f t="shared" si="2"/>
        <v>Haustürschlüssel</v>
      </c>
      <c r="M6" s="3" t="s">
        <v>222</v>
      </c>
      <c r="N6" s="3" t="s">
        <v>64</v>
      </c>
      <c r="Q6" s="3" t="s">
        <v>221</v>
      </c>
    </row>
    <row r="7" spans="1:18" ht="14.25" customHeight="1" x14ac:dyDescent="0.35">
      <c r="A7" s="3" t="str">
        <f t="shared" si="0"/>
        <v>L3_S6_M_f</v>
      </c>
      <c r="B7" s="3" t="s">
        <v>815</v>
      </c>
      <c r="C7" s="3" t="s">
        <v>812</v>
      </c>
      <c r="D7" s="3" t="s">
        <v>801</v>
      </c>
      <c r="E7" s="3" t="s">
        <v>813</v>
      </c>
      <c r="F7" s="3" t="str">
        <f t="shared" si="1"/>
        <v>von der</v>
      </c>
      <c r="G7" s="3" t="s">
        <v>396</v>
      </c>
      <c r="H7" s="3" t="s">
        <v>70</v>
      </c>
      <c r="I7" s="3" t="s">
        <v>65</v>
      </c>
      <c r="J7" s="3" t="s">
        <v>107</v>
      </c>
      <c r="K7" s="3" t="s">
        <v>397</v>
      </c>
      <c r="L7" s="3" t="str">
        <f t="shared" si="2"/>
        <v>Solo</v>
      </c>
      <c r="M7" s="3" t="s">
        <v>399</v>
      </c>
      <c r="P7" s="3" t="s">
        <v>179</v>
      </c>
      <c r="Q7" s="3" t="s">
        <v>398</v>
      </c>
    </row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I1:K2 I4:K7 J3:K3 L1:M1 M2:M7 Q1:R1 Q2 Q3:R7">
    <cfRule type="containsText" dxfId="3" priority="1" operator="containsText" text="xx">
      <formula>NOT(ISERROR(SEARCH(("xx"),(I1))))</formula>
    </cfRule>
  </conditionalFormatting>
  <pageMargins left="0.7" right="0.7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workbookViewId="0"/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8.453125" customWidth="1"/>
    <col min="4" max="26" width="10.7265625" customWidth="1"/>
  </cols>
  <sheetData>
    <row r="1" spans="1:18" ht="14.25" customHeight="1" x14ac:dyDescent="0.35">
      <c r="A1" s="3" t="s">
        <v>795</v>
      </c>
      <c r="B1" s="3" t="s">
        <v>1</v>
      </c>
      <c r="C1" s="3" t="s">
        <v>796</v>
      </c>
      <c r="D1" s="3" t="s">
        <v>4</v>
      </c>
      <c r="E1" s="3" t="s">
        <v>5</v>
      </c>
      <c r="F1" s="3" t="s">
        <v>797</v>
      </c>
      <c r="G1" s="3" t="s">
        <v>9</v>
      </c>
      <c r="H1" s="3" t="s">
        <v>11</v>
      </c>
      <c r="I1" s="3" t="s">
        <v>13</v>
      </c>
      <c r="J1" s="3" t="s">
        <v>14</v>
      </c>
      <c r="K1" s="3" t="s">
        <v>17</v>
      </c>
      <c r="L1" s="3" t="s">
        <v>18</v>
      </c>
      <c r="M1" s="3" t="s">
        <v>798</v>
      </c>
      <c r="N1" s="1" t="s">
        <v>6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ht="14.25" customHeight="1" x14ac:dyDescent="0.35">
      <c r="A2" s="3" t="str">
        <f t="shared" ref="A2:A7" si="0">CONCATENATE(B2,"_",C2,"_",D2,"_",H2)</f>
        <v>L4_S1_N_f</v>
      </c>
      <c r="B2" s="3" t="s">
        <v>816</v>
      </c>
      <c r="C2" s="3" t="s">
        <v>800</v>
      </c>
      <c r="D2" s="3" t="s">
        <v>807</v>
      </c>
      <c r="E2" s="3" t="s">
        <v>802</v>
      </c>
      <c r="F2" s="3" t="str">
        <f t="shared" ref="F2:F7" si="1">CONCATENATE(N2,O2,P2)</f>
        <v>auf dem</v>
      </c>
      <c r="G2" s="3" t="s">
        <v>436</v>
      </c>
      <c r="H2" s="3" t="s">
        <v>70</v>
      </c>
      <c r="I2" s="3" t="s">
        <v>65</v>
      </c>
      <c r="J2" s="3" t="s">
        <v>66</v>
      </c>
      <c r="K2" s="3" t="s">
        <v>162</v>
      </c>
      <c r="L2" s="3" t="str">
        <f t="shared" ref="L2:L7" si="2">CONCATENATE(Q2,R2)</f>
        <v>Steinofen</v>
      </c>
      <c r="M2" s="3" t="s">
        <v>803</v>
      </c>
      <c r="N2" s="3" t="s">
        <v>106</v>
      </c>
      <c r="Q2" s="3" t="s">
        <v>804</v>
      </c>
    </row>
    <row r="3" spans="1:18" ht="14.25" customHeight="1" x14ac:dyDescent="0.35">
      <c r="A3" s="3" t="str">
        <f t="shared" si="0"/>
        <v>L4_S2_N_m</v>
      </c>
      <c r="B3" s="3" t="s">
        <v>816</v>
      </c>
      <c r="C3" s="3" t="s">
        <v>805</v>
      </c>
      <c r="D3" s="3" t="s">
        <v>807</v>
      </c>
      <c r="E3" s="3" t="s">
        <v>349</v>
      </c>
      <c r="F3" s="3" t="str">
        <f t="shared" si="1"/>
        <v>auf das</v>
      </c>
      <c r="G3" s="3" t="s">
        <v>351</v>
      </c>
      <c r="H3" s="3" t="s">
        <v>57</v>
      </c>
      <c r="I3" s="3" t="s">
        <v>181</v>
      </c>
      <c r="J3" s="3" t="s">
        <v>143</v>
      </c>
      <c r="K3" s="3" t="s">
        <v>352</v>
      </c>
      <c r="L3" s="3" t="str">
        <f t="shared" si="2"/>
        <v>Anlage</v>
      </c>
      <c r="M3" s="3" t="s">
        <v>96</v>
      </c>
      <c r="O3" s="3" t="s">
        <v>350</v>
      </c>
      <c r="Q3" s="3" t="s">
        <v>353</v>
      </c>
    </row>
    <row r="4" spans="1:18" ht="14.25" customHeight="1" x14ac:dyDescent="0.35">
      <c r="A4" s="3" t="str">
        <f t="shared" si="0"/>
        <v>L4_S3_F_f</v>
      </c>
      <c r="B4" s="3" t="s">
        <v>816</v>
      </c>
      <c r="C4" s="3" t="s">
        <v>806</v>
      </c>
      <c r="D4" s="3" t="s">
        <v>811</v>
      </c>
      <c r="E4" s="3" t="s">
        <v>178</v>
      </c>
      <c r="F4" s="3" t="str">
        <f t="shared" si="1"/>
        <v>am</v>
      </c>
      <c r="G4" s="3" t="s">
        <v>325</v>
      </c>
      <c r="H4" s="3" t="s">
        <v>70</v>
      </c>
      <c r="I4" s="3" t="s">
        <v>326</v>
      </c>
      <c r="J4" s="3" t="s">
        <v>137</v>
      </c>
      <c r="K4" s="3" t="s">
        <v>327</v>
      </c>
      <c r="L4" s="3" t="str">
        <f t="shared" si="2"/>
        <v>Nachtzug</v>
      </c>
      <c r="M4" s="3" t="s">
        <v>329</v>
      </c>
      <c r="N4" s="3" t="s">
        <v>250</v>
      </c>
      <c r="Q4" s="3" t="s">
        <v>328</v>
      </c>
    </row>
    <row r="5" spans="1:18" ht="14.25" customHeight="1" x14ac:dyDescent="0.35">
      <c r="A5" s="3" t="str">
        <f t="shared" si="0"/>
        <v>L4_S4_F_m</v>
      </c>
      <c r="B5" s="3" t="s">
        <v>816</v>
      </c>
      <c r="C5" s="3" t="s">
        <v>808</v>
      </c>
      <c r="D5" s="3" t="s">
        <v>811</v>
      </c>
      <c r="E5" s="3" t="s">
        <v>178</v>
      </c>
      <c r="F5" s="3" t="str">
        <f t="shared" si="1"/>
        <v>von der</v>
      </c>
      <c r="G5" s="3" t="s">
        <v>180</v>
      </c>
      <c r="H5" s="3" t="s">
        <v>57</v>
      </c>
      <c r="I5" s="3" t="s">
        <v>181</v>
      </c>
      <c r="J5" s="3" t="s">
        <v>66</v>
      </c>
      <c r="K5" s="3" t="s">
        <v>809</v>
      </c>
      <c r="L5" s="3" t="str">
        <f t="shared" si="2"/>
        <v>Abend</v>
      </c>
      <c r="M5" s="3" t="s">
        <v>184</v>
      </c>
      <c r="P5" s="3" t="s">
        <v>179</v>
      </c>
      <c r="Q5" s="3" t="s">
        <v>183</v>
      </c>
    </row>
    <row r="6" spans="1:18" ht="14.25" customHeight="1" x14ac:dyDescent="0.35">
      <c r="A6" s="3" t="str">
        <f t="shared" si="0"/>
        <v>L4_S5_M_f</v>
      </c>
      <c r="B6" s="3" t="s">
        <v>816</v>
      </c>
      <c r="C6" s="3" t="s">
        <v>810</v>
      </c>
      <c r="D6" s="3" t="s">
        <v>801</v>
      </c>
      <c r="E6" s="3" t="s">
        <v>178</v>
      </c>
      <c r="F6" s="3" t="str">
        <f t="shared" si="1"/>
        <v>in der</v>
      </c>
      <c r="G6" s="3" t="s">
        <v>219</v>
      </c>
      <c r="H6" s="3" t="s">
        <v>70</v>
      </c>
      <c r="I6" s="3" t="s">
        <v>65</v>
      </c>
      <c r="J6" s="3" t="s">
        <v>115</v>
      </c>
      <c r="K6" s="3" t="s">
        <v>220</v>
      </c>
      <c r="L6" s="3" t="str">
        <f t="shared" si="2"/>
        <v>Haustürschlüssel</v>
      </c>
      <c r="M6" s="3" t="s">
        <v>222</v>
      </c>
      <c r="N6" s="3" t="s">
        <v>64</v>
      </c>
      <c r="Q6" s="3" t="s">
        <v>221</v>
      </c>
    </row>
    <row r="7" spans="1:18" ht="14.25" customHeight="1" x14ac:dyDescent="0.35">
      <c r="A7" s="3" t="str">
        <f t="shared" si="0"/>
        <v>L4_S6_M_m</v>
      </c>
      <c r="B7" s="3" t="s">
        <v>816</v>
      </c>
      <c r="C7" s="3" t="s">
        <v>812</v>
      </c>
      <c r="D7" s="3" t="s">
        <v>801</v>
      </c>
      <c r="E7" s="3" t="s">
        <v>813</v>
      </c>
      <c r="F7" s="3" t="str">
        <f t="shared" si="1"/>
        <v>von der</v>
      </c>
      <c r="G7" s="3" t="s">
        <v>396</v>
      </c>
      <c r="H7" s="3" t="s">
        <v>57</v>
      </c>
      <c r="I7" s="3" t="s">
        <v>65</v>
      </c>
      <c r="J7" s="3" t="s">
        <v>107</v>
      </c>
      <c r="K7" s="3" t="s">
        <v>397</v>
      </c>
      <c r="L7" s="3" t="str">
        <f t="shared" si="2"/>
        <v>Solo</v>
      </c>
      <c r="M7" s="3" t="s">
        <v>399</v>
      </c>
      <c r="P7" s="3" t="s">
        <v>179</v>
      </c>
      <c r="Q7" s="3" t="s">
        <v>398</v>
      </c>
    </row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I1:K2 I4:K11 J3:K3 L1:M1 M2:M11 Q1:R1 Q2 Q3:R11">
    <cfRule type="containsText" dxfId="2" priority="1" operator="containsText" text="xx">
      <formula>NOT(ISERROR(SEARCH(("xx"),(I1))))</formula>
    </cfRule>
  </conditionalFormatting>
  <pageMargins left="0.7" right="0.7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workbookViewId="0"/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8.453125" customWidth="1"/>
    <col min="4" max="26" width="10.7265625" customWidth="1"/>
  </cols>
  <sheetData>
    <row r="1" spans="1:18" ht="14.25" customHeight="1" x14ac:dyDescent="0.35">
      <c r="A1" s="3" t="s">
        <v>795</v>
      </c>
      <c r="B1" s="3" t="s">
        <v>1</v>
      </c>
      <c r="C1" s="3" t="s">
        <v>796</v>
      </c>
      <c r="D1" s="3" t="s">
        <v>4</v>
      </c>
      <c r="E1" s="3" t="s">
        <v>5</v>
      </c>
      <c r="F1" s="3" t="s">
        <v>797</v>
      </c>
      <c r="G1" s="3" t="s">
        <v>9</v>
      </c>
      <c r="H1" s="3" t="s">
        <v>11</v>
      </c>
      <c r="I1" s="3" t="s">
        <v>13</v>
      </c>
      <c r="J1" s="3" t="s">
        <v>14</v>
      </c>
      <c r="K1" s="3" t="s">
        <v>17</v>
      </c>
      <c r="L1" s="3" t="s">
        <v>18</v>
      </c>
      <c r="M1" s="3" t="s">
        <v>798</v>
      </c>
      <c r="N1" s="1" t="s">
        <v>6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ht="14.25" customHeight="1" x14ac:dyDescent="0.35">
      <c r="A2" s="3" t="str">
        <f t="shared" ref="A2:A5" si="0">CONCATENATE(B2,"_",C2,"_",D4,"_",H2)</f>
        <v>L5_S1_M_m</v>
      </c>
      <c r="B2" s="3" t="s">
        <v>817</v>
      </c>
      <c r="C2" s="3" t="s">
        <v>800</v>
      </c>
      <c r="D2" s="3" t="s">
        <v>811</v>
      </c>
      <c r="E2" s="3" t="s">
        <v>802</v>
      </c>
      <c r="F2" s="3" t="str">
        <f t="shared" ref="F2:F7" si="1">CONCATENATE(N2,O2,P2)</f>
        <v>auf dem</v>
      </c>
      <c r="G2" s="3" t="s">
        <v>436</v>
      </c>
      <c r="H2" s="3" t="s">
        <v>57</v>
      </c>
      <c r="I2" s="3" t="s">
        <v>65</v>
      </c>
      <c r="J2" s="3" t="s">
        <v>66</v>
      </c>
      <c r="K2" s="3" t="s">
        <v>162</v>
      </c>
      <c r="L2" s="3" t="str">
        <f t="shared" ref="L2:L7" si="2">CONCATENATE(Q2,R2)</f>
        <v>Steinofen</v>
      </c>
      <c r="M2" s="3" t="s">
        <v>803</v>
      </c>
      <c r="N2" s="3" t="s">
        <v>106</v>
      </c>
      <c r="Q2" s="3" t="s">
        <v>804</v>
      </c>
    </row>
    <row r="3" spans="1:18" ht="14.25" customHeight="1" x14ac:dyDescent="0.35">
      <c r="A3" s="3" t="str">
        <f t="shared" si="0"/>
        <v>L5_S2_M_f</v>
      </c>
      <c r="B3" s="3" t="s">
        <v>817</v>
      </c>
      <c r="C3" s="3" t="s">
        <v>805</v>
      </c>
      <c r="D3" s="3" t="s">
        <v>811</v>
      </c>
      <c r="E3" s="3" t="s">
        <v>349</v>
      </c>
      <c r="F3" s="3" t="str">
        <f t="shared" si="1"/>
        <v>auf das</v>
      </c>
      <c r="G3" s="3" t="s">
        <v>351</v>
      </c>
      <c r="H3" s="3" t="s">
        <v>70</v>
      </c>
      <c r="I3" s="3" t="s">
        <v>181</v>
      </c>
      <c r="J3" s="3" t="s">
        <v>143</v>
      </c>
      <c r="K3" s="3" t="s">
        <v>352</v>
      </c>
      <c r="L3" s="3" t="str">
        <f t="shared" si="2"/>
        <v>Anlage</v>
      </c>
      <c r="M3" s="3" t="s">
        <v>96</v>
      </c>
      <c r="O3" s="3" t="s">
        <v>350</v>
      </c>
      <c r="Q3" s="3" t="s">
        <v>353</v>
      </c>
    </row>
    <row r="4" spans="1:18" ht="14.25" customHeight="1" x14ac:dyDescent="0.35">
      <c r="A4" s="3" t="str">
        <f t="shared" si="0"/>
        <v>L5_S3_N_m</v>
      </c>
      <c r="B4" s="3" t="s">
        <v>817</v>
      </c>
      <c r="C4" s="3" t="s">
        <v>806</v>
      </c>
      <c r="D4" s="3" t="s">
        <v>801</v>
      </c>
      <c r="E4" s="3" t="s">
        <v>178</v>
      </c>
      <c r="F4" s="3" t="str">
        <f t="shared" si="1"/>
        <v>am</v>
      </c>
      <c r="G4" s="3" t="s">
        <v>325</v>
      </c>
      <c r="H4" s="3" t="s">
        <v>57</v>
      </c>
      <c r="I4" s="3" t="s">
        <v>326</v>
      </c>
      <c r="J4" s="3" t="s">
        <v>137</v>
      </c>
      <c r="K4" s="3" t="s">
        <v>327</v>
      </c>
      <c r="L4" s="3" t="str">
        <f t="shared" si="2"/>
        <v>Nachtzug</v>
      </c>
      <c r="M4" s="3" t="s">
        <v>329</v>
      </c>
      <c r="N4" s="3" t="s">
        <v>250</v>
      </c>
      <c r="Q4" s="3" t="s">
        <v>328</v>
      </c>
    </row>
    <row r="5" spans="1:18" ht="14.25" customHeight="1" x14ac:dyDescent="0.35">
      <c r="A5" s="3" t="str">
        <f t="shared" si="0"/>
        <v>L5_S4_N_f</v>
      </c>
      <c r="B5" s="3" t="s">
        <v>817</v>
      </c>
      <c r="C5" s="3" t="s">
        <v>808</v>
      </c>
      <c r="D5" s="3" t="s">
        <v>801</v>
      </c>
      <c r="E5" s="3" t="s">
        <v>178</v>
      </c>
      <c r="F5" s="3" t="str">
        <f t="shared" si="1"/>
        <v>von der</v>
      </c>
      <c r="G5" s="3" t="s">
        <v>180</v>
      </c>
      <c r="H5" s="3" t="s">
        <v>70</v>
      </c>
      <c r="I5" s="3" t="s">
        <v>181</v>
      </c>
      <c r="J5" s="3" t="s">
        <v>66</v>
      </c>
      <c r="K5" s="3" t="s">
        <v>809</v>
      </c>
      <c r="L5" s="3" t="str">
        <f t="shared" si="2"/>
        <v>Abend</v>
      </c>
      <c r="M5" s="3" t="s">
        <v>184</v>
      </c>
      <c r="P5" s="3" t="s">
        <v>179</v>
      </c>
      <c r="Q5" s="3" t="s">
        <v>183</v>
      </c>
    </row>
    <row r="6" spans="1:18" ht="14.25" customHeight="1" x14ac:dyDescent="0.35">
      <c r="A6" s="3" t="str">
        <f t="shared" ref="A6:A7" si="3">CONCATENATE(B6,"_",C6,"_",D2,"_",H6)</f>
        <v>L5_S5_F_m</v>
      </c>
      <c r="B6" s="3" t="s">
        <v>817</v>
      </c>
      <c r="C6" s="3" t="s">
        <v>810</v>
      </c>
      <c r="D6" s="3" t="s">
        <v>807</v>
      </c>
      <c r="E6" s="3" t="s">
        <v>178</v>
      </c>
      <c r="F6" s="3" t="str">
        <f t="shared" si="1"/>
        <v>in der</v>
      </c>
      <c r="G6" s="3" t="s">
        <v>219</v>
      </c>
      <c r="H6" s="3" t="s">
        <v>57</v>
      </c>
      <c r="I6" s="3" t="s">
        <v>65</v>
      </c>
      <c r="J6" s="3" t="s">
        <v>115</v>
      </c>
      <c r="K6" s="3" t="s">
        <v>220</v>
      </c>
      <c r="L6" s="3" t="str">
        <f t="shared" si="2"/>
        <v>Haustürschlüssel</v>
      </c>
      <c r="M6" s="3" t="s">
        <v>222</v>
      </c>
      <c r="N6" s="3" t="s">
        <v>64</v>
      </c>
      <c r="Q6" s="3" t="s">
        <v>221</v>
      </c>
    </row>
    <row r="7" spans="1:18" ht="14.25" customHeight="1" x14ac:dyDescent="0.35">
      <c r="A7" s="3" t="str">
        <f t="shared" si="3"/>
        <v>L5_S6_F_f</v>
      </c>
      <c r="B7" s="3" t="s">
        <v>817</v>
      </c>
      <c r="C7" s="3" t="s">
        <v>812</v>
      </c>
      <c r="D7" s="3" t="s">
        <v>807</v>
      </c>
      <c r="E7" s="3" t="s">
        <v>813</v>
      </c>
      <c r="F7" s="3" t="str">
        <f t="shared" si="1"/>
        <v>von der</v>
      </c>
      <c r="G7" s="3" t="s">
        <v>396</v>
      </c>
      <c r="H7" s="3" t="s">
        <v>70</v>
      </c>
      <c r="I7" s="3" t="s">
        <v>65</v>
      </c>
      <c r="J7" s="3" t="s">
        <v>107</v>
      </c>
      <c r="K7" s="3" t="s">
        <v>397</v>
      </c>
      <c r="L7" s="3" t="str">
        <f t="shared" si="2"/>
        <v>Solo</v>
      </c>
      <c r="M7" s="3" t="s">
        <v>399</v>
      </c>
      <c r="P7" s="3" t="s">
        <v>179</v>
      </c>
      <c r="Q7" s="3" t="s">
        <v>398</v>
      </c>
    </row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I1:K2 I4:K7 J3:K3 L1:M1 M2:M7 Q1:R1 Q2 Q3:R7">
    <cfRule type="containsText" dxfId="1" priority="1" operator="containsText" text="xx">
      <formula>NOT(ISERROR(SEARCH(("xx"),(I1))))</formula>
    </cfRule>
  </conditionalFormatting>
  <pageMargins left="0.7" right="0.7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0"/>
  <sheetViews>
    <sheetView workbookViewId="0"/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8.453125" customWidth="1"/>
    <col min="4" max="26" width="10.7265625" customWidth="1"/>
  </cols>
  <sheetData>
    <row r="1" spans="1:18" ht="14.25" customHeight="1" x14ac:dyDescent="0.35">
      <c r="A1" s="3" t="s">
        <v>795</v>
      </c>
      <c r="B1" s="3" t="s">
        <v>1</v>
      </c>
      <c r="C1" s="3" t="s">
        <v>796</v>
      </c>
      <c r="D1" s="3" t="s">
        <v>4</v>
      </c>
      <c r="E1" s="3" t="s">
        <v>5</v>
      </c>
      <c r="F1" s="3" t="s">
        <v>797</v>
      </c>
      <c r="G1" s="3" t="s">
        <v>9</v>
      </c>
      <c r="H1" s="3" t="s">
        <v>11</v>
      </c>
      <c r="I1" s="3" t="s">
        <v>13</v>
      </c>
      <c r="J1" s="3" t="s">
        <v>14</v>
      </c>
      <c r="K1" s="3" t="s">
        <v>17</v>
      </c>
      <c r="L1" s="3" t="s">
        <v>18</v>
      </c>
      <c r="M1" s="3" t="s">
        <v>798</v>
      </c>
      <c r="N1" s="1" t="s">
        <v>6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ht="14.25" customHeight="1" x14ac:dyDescent="0.35">
      <c r="A2" s="3" t="str">
        <f t="shared" ref="A2:A5" si="0">CONCATENATE(B2,"_",C2,"_",D4,"_",H2)</f>
        <v>L6_S1_M_f</v>
      </c>
      <c r="B2" s="3" t="s">
        <v>818</v>
      </c>
      <c r="C2" s="3" t="s">
        <v>800</v>
      </c>
      <c r="D2" s="3" t="s">
        <v>811</v>
      </c>
      <c r="E2" s="3" t="s">
        <v>802</v>
      </c>
      <c r="F2" s="3" t="str">
        <f t="shared" ref="F2:F7" si="1">CONCATENATE(N2,O2,P2)</f>
        <v>auf dem</v>
      </c>
      <c r="G2" s="3" t="s">
        <v>436</v>
      </c>
      <c r="H2" s="3" t="s">
        <v>70</v>
      </c>
      <c r="I2" s="3" t="s">
        <v>65</v>
      </c>
      <c r="J2" s="3" t="s">
        <v>66</v>
      </c>
      <c r="K2" s="3" t="s">
        <v>162</v>
      </c>
      <c r="L2" s="3" t="str">
        <f t="shared" ref="L2:L7" si="2">CONCATENATE(Q2,R2)</f>
        <v>Steinofen</v>
      </c>
      <c r="M2" s="3" t="s">
        <v>803</v>
      </c>
      <c r="N2" s="3" t="s">
        <v>106</v>
      </c>
      <c r="Q2" s="3" t="s">
        <v>804</v>
      </c>
    </row>
    <row r="3" spans="1:18" ht="14.25" customHeight="1" x14ac:dyDescent="0.35">
      <c r="A3" s="3" t="str">
        <f t="shared" si="0"/>
        <v>L6_S2_M_m</v>
      </c>
      <c r="B3" s="3" t="s">
        <v>818</v>
      </c>
      <c r="C3" s="3" t="s">
        <v>805</v>
      </c>
      <c r="D3" s="3" t="s">
        <v>811</v>
      </c>
      <c r="E3" s="3" t="s">
        <v>349</v>
      </c>
      <c r="F3" s="3" t="str">
        <f t="shared" si="1"/>
        <v>auf das</v>
      </c>
      <c r="G3" s="3" t="s">
        <v>351</v>
      </c>
      <c r="H3" s="3" t="s">
        <v>57</v>
      </c>
      <c r="I3" s="3" t="s">
        <v>181</v>
      </c>
      <c r="J3" s="3" t="s">
        <v>143</v>
      </c>
      <c r="K3" s="3" t="s">
        <v>352</v>
      </c>
      <c r="L3" s="3" t="str">
        <f t="shared" si="2"/>
        <v>Anlage</v>
      </c>
      <c r="M3" s="3" t="s">
        <v>96</v>
      </c>
      <c r="O3" s="3" t="s">
        <v>350</v>
      </c>
      <c r="Q3" s="3" t="s">
        <v>353</v>
      </c>
    </row>
    <row r="4" spans="1:18" ht="14.25" customHeight="1" x14ac:dyDescent="0.35">
      <c r="A4" s="3" t="str">
        <f t="shared" si="0"/>
        <v>L6_S3_N_f</v>
      </c>
      <c r="B4" s="3" t="s">
        <v>818</v>
      </c>
      <c r="C4" s="3" t="s">
        <v>806</v>
      </c>
      <c r="D4" s="3" t="s">
        <v>801</v>
      </c>
      <c r="E4" s="3" t="s">
        <v>178</v>
      </c>
      <c r="F4" s="3" t="str">
        <f t="shared" si="1"/>
        <v>am</v>
      </c>
      <c r="G4" s="3" t="s">
        <v>325</v>
      </c>
      <c r="H4" s="3" t="s">
        <v>70</v>
      </c>
      <c r="I4" s="3" t="s">
        <v>326</v>
      </c>
      <c r="J4" s="3" t="s">
        <v>137</v>
      </c>
      <c r="K4" s="3" t="s">
        <v>327</v>
      </c>
      <c r="L4" s="3" t="str">
        <f t="shared" si="2"/>
        <v>Nachtzug</v>
      </c>
      <c r="M4" s="3" t="s">
        <v>329</v>
      </c>
      <c r="N4" s="3" t="s">
        <v>250</v>
      </c>
      <c r="Q4" s="3" t="s">
        <v>328</v>
      </c>
    </row>
    <row r="5" spans="1:18" ht="14.25" customHeight="1" x14ac:dyDescent="0.35">
      <c r="A5" s="3" t="str">
        <f t="shared" si="0"/>
        <v>L6_S4_N_m</v>
      </c>
      <c r="B5" s="3" t="s">
        <v>818</v>
      </c>
      <c r="C5" s="3" t="s">
        <v>808</v>
      </c>
      <c r="D5" s="3" t="s">
        <v>801</v>
      </c>
      <c r="E5" s="3" t="s">
        <v>178</v>
      </c>
      <c r="F5" s="3" t="str">
        <f t="shared" si="1"/>
        <v>von der</v>
      </c>
      <c r="G5" s="3" t="s">
        <v>180</v>
      </c>
      <c r="H5" s="3" t="s">
        <v>57</v>
      </c>
      <c r="I5" s="3" t="s">
        <v>181</v>
      </c>
      <c r="J5" s="3" t="s">
        <v>66</v>
      </c>
      <c r="K5" s="3" t="s">
        <v>809</v>
      </c>
      <c r="L5" s="3" t="str">
        <f t="shared" si="2"/>
        <v>Abend</v>
      </c>
      <c r="M5" s="3" t="s">
        <v>184</v>
      </c>
      <c r="P5" s="3" t="s">
        <v>179</v>
      </c>
      <c r="Q5" s="3" t="s">
        <v>183</v>
      </c>
    </row>
    <row r="6" spans="1:18" ht="14.25" customHeight="1" x14ac:dyDescent="0.35">
      <c r="A6" s="3" t="str">
        <f t="shared" ref="A6:A7" si="3">CONCATENATE(B6,"_",C6,"_",D2,"_",H6)</f>
        <v>L6_S5_F_f</v>
      </c>
      <c r="B6" s="3" t="s">
        <v>818</v>
      </c>
      <c r="C6" s="3" t="s">
        <v>810</v>
      </c>
      <c r="D6" s="3" t="s">
        <v>807</v>
      </c>
      <c r="E6" s="3" t="s">
        <v>178</v>
      </c>
      <c r="F6" s="3" t="str">
        <f t="shared" si="1"/>
        <v>in der</v>
      </c>
      <c r="G6" s="3" t="s">
        <v>219</v>
      </c>
      <c r="H6" s="3" t="s">
        <v>70</v>
      </c>
      <c r="I6" s="3" t="s">
        <v>65</v>
      </c>
      <c r="J6" s="3" t="s">
        <v>115</v>
      </c>
      <c r="K6" s="3" t="s">
        <v>220</v>
      </c>
      <c r="L6" s="3" t="str">
        <f t="shared" si="2"/>
        <v>Haustürschlüssel</v>
      </c>
      <c r="M6" s="3" t="s">
        <v>222</v>
      </c>
      <c r="N6" s="3" t="s">
        <v>64</v>
      </c>
      <c r="Q6" s="3" t="s">
        <v>221</v>
      </c>
    </row>
    <row r="7" spans="1:18" ht="14.25" customHeight="1" x14ac:dyDescent="0.35">
      <c r="A7" s="3" t="str">
        <f t="shared" si="3"/>
        <v>L6_S6_F_m</v>
      </c>
      <c r="B7" s="3" t="s">
        <v>818</v>
      </c>
      <c r="C7" s="3" t="s">
        <v>812</v>
      </c>
      <c r="D7" s="3" t="s">
        <v>807</v>
      </c>
      <c r="E7" s="3" t="s">
        <v>813</v>
      </c>
      <c r="F7" s="3" t="str">
        <f t="shared" si="1"/>
        <v>von der</v>
      </c>
      <c r="G7" s="3" t="s">
        <v>396</v>
      </c>
      <c r="H7" s="3" t="s">
        <v>57</v>
      </c>
      <c r="I7" s="3" t="s">
        <v>65</v>
      </c>
      <c r="J7" s="3" t="s">
        <v>107</v>
      </c>
      <c r="K7" s="3" t="s">
        <v>397</v>
      </c>
      <c r="L7" s="3" t="str">
        <f t="shared" si="2"/>
        <v>Solo</v>
      </c>
      <c r="M7" s="3" t="s">
        <v>399</v>
      </c>
      <c r="P7" s="3" t="s">
        <v>179</v>
      </c>
      <c r="Q7" s="3" t="s">
        <v>398</v>
      </c>
    </row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I1:K2 I4:K11 J3:K3 L1:M1 M2:M11 Q1:R1 Q2 Q3:R11">
    <cfRule type="containsText" dxfId="0" priority="1" operator="containsText" text="xx">
      <formula>NOT(ISERROR(SEARCH(("xx"),(I1))))</formula>
    </cfRule>
  </conditionalFormatting>
  <pageMargins left="0.7" right="0.7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00"/>
  <sheetViews>
    <sheetView workbookViewId="0"/>
  </sheetViews>
  <sheetFormatPr baseColWidth="10" defaultColWidth="14.453125" defaultRowHeight="15" customHeight="1" x14ac:dyDescent="0.35"/>
  <cols>
    <col min="1" max="2" width="4.08984375" customWidth="1"/>
    <col min="3" max="3" width="3.08984375" customWidth="1"/>
    <col min="4" max="4" width="3.7265625" customWidth="1"/>
    <col min="5" max="5" width="2.7265625" customWidth="1"/>
    <col min="6" max="6" width="3.453125" customWidth="1"/>
    <col min="7" max="7" width="2.453125" customWidth="1"/>
    <col min="8" max="8" width="10.7265625" customWidth="1"/>
    <col min="9" max="9" width="4.08984375" customWidth="1"/>
    <col min="10" max="26" width="10.7265625" customWidth="1"/>
  </cols>
  <sheetData>
    <row r="1" spans="1:15" ht="14.25" customHeight="1" x14ac:dyDescent="0.35">
      <c r="B1" s="3" t="s">
        <v>819</v>
      </c>
      <c r="C1" s="3" t="s">
        <v>820</v>
      </c>
      <c r="D1" s="3" t="s">
        <v>821</v>
      </c>
      <c r="E1" s="3" t="s">
        <v>822</v>
      </c>
      <c r="F1" s="3" t="s">
        <v>823</v>
      </c>
      <c r="G1" s="3" t="s">
        <v>824</v>
      </c>
      <c r="J1" s="3" t="s">
        <v>819</v>
      </c>
      <c r="K1" s="3" t="s">
        <v>820</v>
      </c>
      <c r="L1" s="3" t="s">
        <v>821</v>
      </c>
      <c r="M1" s="3" t="s">
        <v>822</v>
      </c>
      <c r="N1" s="3" t="s">
        <v>823</v>
      </c>
      <c r="O1" s="3" t="s">
        <v>824</v>
      </c>
    </row>
    <row r="2" spans="1:15" ht="14.25" customHeight="1" x14ac:dyDescent="0.35">
      <c r="A2" s="3" t="s">
        <v>819</v>
      </c>
      <c r="B2" s="3" t="s">
        <v>825</v>
      </c>
      <c r="C2" s="3" t="s">
        <v>826</v>
      </c>
      <c r="D2" s="3" t="s">
        <v>827</v>
      </c>
      <c r="E2" s="3" t="s">
        <v>828</v>
      </c>
      <c r="F2" s="3" t="s">
        <v>829</v>
      </c>
      <c r="G2" s="3" t="s">
        <v>811</v>
      </c>
      <c r="I2" s="3" t="s">
        <v>819</v>
      </c>
      <c r="J2" s="3" t="s">
        <v>830</v>
      </c>
      <c r="K2" s="3" t="s">
        <v>831</v>
      </c>
      <c r="L2" s="3" t="s">
        <v>832</v>
      </c>
      <c r="M2" s="3" t="s">
        <v>833</v>
      </c>
      <c r="N2" s="3" t="s">
        <v>834</v>
      </c>
      <c r="O2" s="3" t="s">
        <v>835</v>
      </c>
    </row>
    <row r="3" spans="1:15" ht="14.25" customHeight="1" x14ac:dyDescent="0.35">
      <c r="A3" s="3" t="s">
        <v>820</v>
      </c>
      <c r="B3" s="3" t="s">
        <v>826</v>
      </c>
      <c r="C3" s="3" t="s">
        <v>827</v>
      </c>
      <c r="D3" s="3" t="s">
        <v>828</v>
      </c>
      <c r="E3" s="3" t="s">
        <v>829</v>
      </c>
      <c r="F3" s="3" t="s">
        <v>811</v>
      </c>
      <c r="G3" s="3" t="s">
        <v>825</v>
      </c>
      <c r="I3" s="3" t="s">
        <v>820</v>
      </c>
      <c r="J3" s="3" t="s">
        <v>836</v>
      </c>
      <c r="K3" s="3" t="s">
        <v>837</v>
      </c>
      <c r="L3" s="3" t="s">
        <v>838</v>
      </c>
      <c r="M3" s="3" t="s">
        <v>839</v>
      </c>
      <c r="N3" s="3" t="s">
        <v>840</v>
      </c>
      <c r="O3" s="3" t="s">
        <v>841</v>
      </c>
    </row>
    <row r="4" spans="1:15" ht="14.25" customHeight="1" x14ac:dyDescent="0.35">
      <c r="A4" s="3" t="s">
        <v>821</v>
      </c>
      <c r="B4" s="3" t="s">
        <v>827</v>
      </c>
      <c r="C4" s="3" t="s">
        <v>828</v>
      </c>
      <c r="D4" s="3" t="s">
        <v>829</v>
      </c>
      <c r="E4" s="3" t="s">
        <v>811</v>
      </c>
      <c r="F4" s="3" t="s">
        <v>825</v>
      </c>
      <c r="G4" s="3" t="s">
        <v>826</v>
      </c>
      <c r="I4" s="3" t="s">
        <v>821</v>
      </c>
      <c r="J4" s="3" t="s">
        <v>842</v>
      </c>
      <c r="K4" s="3" t="s">
        <v>843</v>
      </c>
      <c r="L4" s="3" t="s">
        <v>844</v>
      </c>
      <c r="M4" s="3" t="s">
        <v>845</v>
      </c>
      <c r="N4" s="3" t="s">
        <v>846</v>
      </c>
      <c r="O4" s="3" t="s">
        <v>847</v>
      </c>
    </row>
    <row r="5" spans="1:15" ht="14.25" customHeight="1" x14ac:dyDescent="0.35">
      <c r="A5" s="3" t="s">
        <v>822</v>
      </c>
      <c r="B5" s="3" t="s">
        <v>828</v>
      </c>
      <c r="C5" s="3" t="s">
        <v>829</v>
      </c>
      <c r="D5" s="3" t="s">
        <v>811</v>
      </c>
      <c r="E5" s="3" t="s">
        <v>825</v>
      </c>
      <c r="F5" s="3" t="s">
        <v>826</v>
      </c>
      <c r="G5" s="3" t="s">
        <v>827</v>
      </c>
      <c r="I5" s="3" t="s">
        <v>822</v>
      </c>
      <c r="J5" s="3" t="s">
        <v>848</v>
      </c>
      <c r="K5" s="3" t="s">
        <v>849</v>
      </c>
      <c r="L5" s="3" t="s">
        <v>850</v>
      </c>
      <c r="M5" s="3" t="s">
        <v>851</v>
      </c>
      <c r="N5" s="3" t="s">
        <v>852</v>
      </c>
      <c r="O5" s="3" t="s">
        <v>853</v>
      </c>
    </row>
    <row r="6" spans="1:15" ht="14.25" customHeight="1" x14ac:dyDescent="0.35">
      <c r="A6" s="3" t="s">
        <v>823</v>
      </c>
      <c r="B6" s="3" t="s">
        <v>829</v>
      </c>
      <c r="C6" s="3" t="s">
        <v>811</v>
      </c>
      <c r="D6" s="3" t="s">
        <v>825</v>
      </c>
      <c r="E6" s="3" t="s">
        <v>826</v>
      </c>
      <c r="F6" s="3" t="s">
        <v>827</v>
      </c>
      <c r="G6" s="3" t="s">
        <v>828</v>
      </c>
      <c r="I6" s="3" t="s">
        <v>823</v>
      </c>
      <c r="J6" s="3" t="s">
        <v>854</v>
      </c>
      <c r="K6" s="3" t="s">
        <v>855</v>
      </c>
      <c r="L6" s="3" t="s">
        <v>856</v>
      </c>
      <c r="M6" s="3" t="s">
        <v>857</v>
      </c>
      <c r="N6" s="3" t="s">
        <v>858</v>
      </c>
      <c r="O6" s="3" t="s">
        <v>859</v>
      </c>
    </row>
    <row r="7" spans="1:15" ht="14.25" customHeight="1" x14ac:dyDescent="0.35">
      <c r="A7" s="3" t="s">
        <v>824</v>
      </c>
      <c r="B7" s="3" t="s">
        <v>811</v>
      </c>
      <c r="C7" s="3" t="s">
        <v>825</v>
      </c>
      <c r="D7" s="3" t="s">
        <v>826</v>
      </c>
      <c r="E7" s="3" t="s">
        <v>827</v>
      </c>
      <c r="F7" s="3" t="s">
        <v>828</v>
      </c>
      <c r="G7" s="3" t="s">
        <v>829</v>
      </c>
      <c r="I7" s="3" t="s">
        <v>824</v>
      </c>
      <c r="J7" s="3" t="s">
        <v>860</v>
      </c>
      <c r="K7" s="3" t="s">
        <v>861</v>
      </c>
      <c r="L7" s="3" t="s">
        <v>862</v>
      </c>
      <c r="M7" s="3" t="s">
        <v>863</v>
      </c>
      <c r="N7" s="3" t="s">
        <v>864</v>
      </c>
      <c r="O7" s="3" t="s">
        <v>865</v>
      </c>
    </row>
    <row r="8" spans="1:15" ht="14.25" customHeight="1" x14ac:dyDescent="0.35"/>
    <row r="9" spans="1:15" ht="14.25" customHeight="1" x14ac:dyDescent="0.35"/>
    <row r="10" spans="1:15" ht="14.25" customHeight="1" x14ac:dyDescent="0.35">
      <c r="B10" s="3" t="s">
        <v>866</v>
      </c>
      <c r="C10" s="3" t="s">
        <v>867</v>
      </c>
      <c r="D10" s="3" t="s">
        <v>868</v>
      </c>
      <c r="E10" s="3" t="s">
        <v>869</v>
      </c>
      <c r="F10" s="3" t="s">
        <v>870</v>
      </c>
      <c r="G10" s="3" t="s">
        <v>871</v>
      </c>
    </row>
    <row r="11" spans="1:15" ht="14.25" customHeight="1" x14ac:dyDescent="0.35">
      <c r="A11" s="3" t="s">
        <v>866</v>
      </c>
      <c r="B11" s="3" t="s">
        <v>829</v>
      </c>
      <c r="C11" s="3" t="s">
        <v>826</v>
      </c>
      <c r="D11" s="3" t="s">
        <v>811</v>
      </c>
      <c r="E11" s="3" t="s">
        <v>825</v>
      </c>
      <c r="F11" s="3" t="s">
        <v>827</v>
      </c>
      <c r="G11" s="3" t="s">
        <v>828</v>
      </c>
    </row>
    <row r="12" spans="1:15" ht="14.25" customHeight="1" x14ac:dyDescent="0.35">
      <c r="A12" s="3" t="s">
        <v>867</v>
      </c>
      <c r="B12" s="3" t="s">
        <v>826</v>
      </c>
      <c r="C12" s="3" t="s">
        <v>827</v>
      </c>
      <c r="D12" s="3" t="s">
        <v>828</v>
      </c>
      <c r="E12" s="3" t="s">
        <v>829</v>
      </c>
      <c r="F12" s="3" t="s">
        <v>811</v>
      </c>
      <c r="G12" s="3" t="s">
        <v>825</v>
      </c>
    </row>
    <row r="13" spans="1:15" ht="14.25" customHeight="1" x14ac:dyDescent="0.35">
      <c r="A13" s="3" t="s">
        <v>868</v>
      </c>
      <c r="B13" s="3" t="s">
        <v>825</v>
      </c>
      <c r="C13" s="3" t="s">
        <v>829</v>
      </c>
      <c r="D13" s="3" t="s">
        <v>827</v>
      </c>
      <c r="E13" s="3" t="s">
        <v>826</v>
      </c>
      <c r="F13" s="3" t="s">
        <v>828</v>
      </c>
      <c r="G13" s="3" t="s">
        <v>871</v>
      </c>
    </row>
    <row r="14" spans="1:15" ht="14.25" customHeight="1" x14ac:dyDescent="0.35">
      <c r="A14" s="3" t="s">
        <v>869</v>
      </c>
      <c r="B14" s="3" t="s">
        <v>811</v>
      </c>
      <c r="C14" s="3" t="s">
        <v>828</v>
      </c>
      <c r="D14" s="3" t="s">
        <v>829</v>
      </c>
      <c r="E14" s="3" t="s">
        <v>827</v>
      </c>
      <c r="F14" s="3" t="s">
        <v>825</v>
      </c>
      <c r="G14" s="3" t="s">
        <v>826</v>
      </c>
    </row>
    <row r="15" spans="1:15" ht="14.25" customHeight="1" x14ac:dyDescent="0.35">
      <c r="A15" s="3" t="s">
        <v>870</v>
      </c>
      <c r="B15" s="3" t="s">
        <v>828</v>
      </c>
      <c r="C15" s="3" t="s">
        <v>825</v>
      </c>
      <c r="D15" s="3" t="s">
        <v>826</v>
      </c>
      <c r="E15" s="3" t="s">
        <v>811</v>
      </c>
      <c r="F15" s="3" t="s">
        <v>829</v>
      </c>
      <c r="G15" s="3" t="s">
        <v>827</v>
      </c>
    </row>
    <row r="16" spans="1:15" ht="14.25" customHeight="1" x14ac:dyDescent="0.35">
      <c r="A16" s="3" t="s">
        <v>871</v>
      </c>
      <c r="B16" s="3" t="s">
        <v>827</v>
      </c>
      <c r="C16" s="3" t="s">
        <v>811</v>
      </c>
      <c r="D16" s="3" t="s">
        <v>825</v>
      </c>
      <c r="E16" s="3" t="s">
        <v>828</v>
      </c>
      <c r="F16" s="3" t="s">
        <v>826</v>
      </c>
      <c r="G16" s="3" t="s">
        <v>829</v>
      </c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baseColWidth="10" defaultColWidth="14.453125" defaultRowHeight="15" customHeight="1" x14ac:dyDescent="0.35"/>
  <cols>
    <col min="1" max="26" width="10.7265625" customWidth="1"/>
  </cols>
  <sheetData>
    <row r="1" spans="1:10" ht="14.25" customHeight="1" x14ac:dyDescent="0.35">
      <c r="A1" s="2" t="s">
        <v>19</v>
      </c>
      <c r="B1" s="2" t="s">
        <v>20</v>
      </c>
      <c r="C1" s="3" t="s">
        <v>21</v>
      </c>
      <c r="D1" s="2" t="s">
        <v>22</v>
      </c>
      <c r="E1" s="2" t="s">
        <v>23</v>
      </c>
      <c r="F1" s="3" t="s">
        <v>24</v>
      </c>
      <c r="G1" s="2" t="s">
        <v>25</v>
      </c>
      <c r="H1" s="2" t="s">
        <v>26</v>
      </c>
      <c r="I1" s="2" t="s">
        <v>27</v>
      </c>
      <c r="J1" s="2" t="s">
        <v>28</v>
      </c>
    </row>
    <row r="2" spans="1:10" ht="14.25" customHeight="1" x14ac:dyDescent="0.35">
      <c r="A2" s="3">
        <v>1</v>
      </c>
      <c r="B2" s="3" t="s">
        <v>49</v>
      </c>
      <c r="C2" s="3" t="s">
        <v>57</v>
      </c>
      <c r="D2" s="3">
        <v>1.0571428570000001</v>
      </c>
      <c r="E2" s="3">
        <v>0.33806170200000002</v>
      </c>
      <c r="F2" s="3">
        <v>1</v>
      </c>
      <c r="G2" s="2" t="s">
        <v>57</v>
      </c>
      <c r="H2" s="8" t="s">
        <v>58</v>
      </c>
      <c r="I2" s="7" t="s">
        <v>59</v>
      </c>
      <c r="J2" s="6">
        <v>1470000000</v>
      </c>
    </row>
    <row r="3" spans="1:10" ht="14.25" customHeight="1" x14ac:dyDescent="0.35">
      <c r="A3" s="3">
        <v>2</v>
      </c>
      <c r="B3" s="3" t="s">
        <v>61</v>
      </c>
      <c r="C3" s="3" t="s">
        <v>57</v>
      </c>
      <c r="D3" s="3">
        <v>1.085714286</v>
      </c>
      <c r="E3" s="3">
        <v>0.37349136300000002</v>
      </c>
      <c r="F3" s="3">
        <v>1</v>
      </c>
      <c r="G3" s="2" t="s">
        <v>57</v>
      </c>
      <c r="H3" s="8" t="s">
        <v>58</v>
      </c>
      <c r="I3" s="7" t="s">
        <v>59</v>
      </c>
      <c r="J3" s="6">
        <v>1970000000</v>
      </c>
    </row>
    <row r="4" spans="1:10" ht="14.25" customHeight="1" x14ac:dyDescent="0.35">
      <c r="A4" s="3">
        <v>3</v>
      </c>
      <c r="B4" s="3" t="s">
        <v>71</v>
      </c>
      <c r="C4" s="3" t="s">
        <v>57</v>
      </c>
      <c r="D4" s="3">
        <v>1.085714286</v>
      </c>
      <c r="E4" s="3">
        <v>0.37349136300000002</v>
      </c>
      <c r="F4" s="3">
        <v>1</v>
      </c>
      <c r="G4" s="2" t="s">
        <v>57</v>
      </c>
      <c r="H4" s="8" t="s">
        <v>58</v>
      </c>
      <c r="I4" s="7" t="s">
        <v>59</v>
      </c>
      <c r="J4" s="6">
        <v>1810000000</v>
      </c>
    </row>
    <row r="5" spans="1:10" ht="14.25" customHeight="1" x14ac:dyDescent="0.35">
      <c r="A5" s="3">
        <v>4</v>
      </c>
      <c r="B5" s="3" t="s">
        <v>77</v>
      </c>
      <c r="C5" s="3" t="s">
        <v>57</v>
      </c>
      <c r="D5" s="3">
        <v>1.114285714</v>
      </c>
      <c r="E5" s="3">
        <v>0.322802851</v>
      </c>
      <c r="F5" s="3">
        <v>1</v>
      </c>
      <c r="G5" s="2" t="s">
        <v>57</v>
      </c>
      <c r="H5" s="8" t="s">
        <v>58</v>
      </c>
      <c r="I5" s="7" t="s">
        <v>59</v>
      </c>
      <c r="J5" s="6">
        <v>317000000</v>
      </c>
    </row>
    <row r="6" spans="1:10" ht="14.25" customHeight="1" x14ac:dyDescent="0.35">
      <c r="A6" s="3">
        <v>5</v>
      </c>
      <c r="B6" s="3" t="s">
        <v>85</v>
      </c>
      <c r="C6" s="3" t="s">
        <v>57</v>
      </c>
      <c r="D6" s="3">
        <v>1.114285714</v>
      </c>
      <c r="E6" s="3">
        <v>0.322802851</v>
      </c>
      <c r="F6" s="3">
        <v>1</v>
      </c>
      <c r="G6" s="2" t="s">
        <v>57</v>
      </c>
      <c r="H6" s="8" t="s">
        <v>58</v>
      </c>
      <c r="I6" s="7" t="s">
        <v>59</v>
      </c>
      <c r="J6" s="6">
        <v>4230000000</v>
      </c>
    </row>
    <row r="7" spans="1:10" ht="14.25" customHeight="1" x14ac:dyDescent="0.35">
      <c r="A7" s="3">
        <v>6</v>
      </c>
      <c r="B7" s="3" t="s">
        <v>91</v>
      </c>
      <c r="C7" s="3" t="s">
        <v>57</v>
      </c>
      <c r="D7" s="3">
        <v>1.114285714</v>
      </c>
      <c r="E7" s="3">
        <v>0.322802851</v>
      </c>
      <c r="F7" s="3">
        <v>1</v>
      </c>
      <c r="G7" s="2" t="s">
        <v>57</v>
      </c>
      <c r="H7" s="8" t="s">
        <v>58</v>
      </c>
      <c r="I7" s="7" t="s">
        <v>59</v>
      </c>
      <c r="J7" s="6">
        <v>4920000000</v>
      </c>
    </row>
    <row r="8" spans="1:10" ht="14.25" customHeight="1" x14ac:dyDescent="0.35">
      <c r="A8" s="3">
        <v>7</v>
      </c>
      <c r="B8" s="3" t="s">
        <v>97</v>
      </c>
      <c r="C8" s="3" t="s">
        <v>57</v>
      </c>
      <c r="D8" s="3">
        <v>1.114285714</v>
      </c>
      <c r="E8" s="3">
        <v>0.40376380499999998</v>
      </c>
      <c r="F8" s="3">
        <v>1</v>
      </c>
      <c r="G8" s="2" t="s">
        <v>57</v>
      </c>
      <c r="H8" s="8" t="s">
        <v>58</v>
      </c>
      <c r="I8" s="7" t="s">
        <v>59</v>
      </c>
      <c r="J8" s="6">
        <v>176000000</v>
      </c>
    </row>
    <row r="9" spans="1:10" ht="14.25" customHeight="1" x14ac:dyDescent="0.35">
      <c r="A9" s="3">
        <v>8</v>
      </c>
      <c r="B9" s="3" t="s">
        <v>103</v>
      </c>
      <c r="C9" s="3" t="s">
        <v>57</v>
      </c>
      <c r="D9" s="3">
        <v>1.114285714</v>
      </c>
      <c r="E9" s="3">
        <v>0.40376380499999998</v>
      </c>
      <c r="F9" s="3">
        <v>1</v>
      </c>
      <c r="G9" s="2" t="s">
        <v>57</v>
      </c>
      <c r="H9" s="8" t="s">
        <v>58</v>
      </c>
      <c r="I9" s="7" t="s">
        <v>59</v>
      </c>
      <c r="J9" s="6">
        <v>1700000000</v>
      </c>
    </row>
    <row r="10" spans="1:10" ht="14.25" customHeight="1" x14ac:dyDescent="0.35">
      <c r="A10" s="3">
        <v>9</v>
      </c>
      <c r="B10" s="3" t="s">
        <v>111</v>
      </c>
      <c r="C10" s="3" t="s">
        <v>57</v>
      </c>
      <c r="D10" s="3">
        <v>1.1428571430000001</v>
      </c>
      <c r="E10" s="3">
        <v>0.35503580099999998</v>
      </c>
      <c r="F10" s="3">
        <v>1</v>
      </c>
      <c r="G10" s="2" t="s">
        <v>57</v>
      </c>
      <c r="H10" s="8" t="s">
        <v>58</v>
      </c>
      <c r="I10" s="7" t="s">
        <v>59</v>
      </c>
      <c r="J10" s="6">
        <v>2370000000</v>
      </c>
    </row>
    <row r="11" spans="1:10" ht="14.25" customHeight="1" x14ac:dyDescent="0.35">
      <c r="A11" s="3">
        <v>10</v>
      </c>
      <c r="B11" s="3" t="s">
        <v>119</v>
      </c>
      <c r="C11" s="3" t="s">
        <v>57</v>
      </c>
      <c r="D11" s="3">
        <v>1.1428571430000001</v>
      </c>
      <c r="E11" s="3">
        <v>0.42996970800000001</v>
      </c>
      <c r="F11" s="3">
        <v>1</v>
      </c>
      <c r="G11" s="2" t="s">
        <v>57</v>
      </c>
      <c r="H11" s="8" t="s">
        <v>58</v>
      </c>
      <c r="I11" s="7" t="s">
        <v>59</v>
      </c>
      <c r="J11" s="6">
        <v>2870000000</v>
      </c>
    </row>
    <row r="12" spans="1:10" ht="14.25" customHeight="1" x14ac:dyDescent="0.35">
      <c r="A12" s="3">
        <v>11</v>
      </c>
      <c r="B12" s="3" t="s">
        <v>128</v>
      </c>
      <c r="C12" s="3" t="s">
        <v>57</v>
      </c>
      <c r="D12" s="3">
        <v>1.1428571430000001</v>
      </c>
      <c r="E12" s="3">
        <v>0.42996970800000001</v>
      </c>
      <c r="F12" s="3">
        <v>1</v>
      </c>
      <c r="G12" s="2" t="s">
        <v>57</v>
      </c>
      <c r="H12" s="8" t="s">
        <v>58</v>
      </c>
      <c r="I12" s="7" t="s">
        <v>59</v>
      </c>
      <c r="J12" s="6">
        <v>1460000000</v>
      </c>
    </row>
    <row r="13" spans="1:10" ht="14.25" customHeight="1" x14ac:dyDescent="0.35">
      <c r="A13" s="3">
        <v>12</v>
      </c>
      <c r="B13" s="3" t="s">
        <v>134</v>
      </c>
      <c r="C13" s="3" t="s">
        <v>57</v>
      </c>
      <c r="D13" s="3">
        <v>1.1428571430000001</v>
      </c>
      <c r="E13" s="3">
        <v>0.42996970800000001</v>
      </c>
      <c r="F13" s="3">
        <v>1</v>
      </c>
      <c r="G13" s="2" t="s">
        <v>57</v>
      </c>
      <c r="H13" s="8" t="s">
        <v>58</v>
      </c>
      <c r="I13" s="7" t="s">
        <v>59</v>
      </c>
      <c r="J13" s="6">
        <v>4630000000</v>
      </c>
    </row>
    <row r="14" spans="1:10" ht="14.25" customHeight="1" x14ac:dyDescent="0.35">
      <c r="A14" s="3">
        <v>15</v>
      </c>
      <c r="B14" s="3" t="s">
        <v>140</v>
      </c>
      <c r="C14" s="3" t="s">
        <v>57</v>
      </c>
      <c r="D14" s="3">
        <v>1.2</v>
      </c>
      <c r="E14" s="3">
        <v>0.47278897199999997</v>
      </c>
      <c r="F14" s="3">
        <v>1</v>
      </c>
      <c r="G14" s="2" t="s">
        <v>57</v>
      </c>
      <c r="H14" s="8" t="s">
        <v>58</v>
      </c>
      <c r="I14" s="7" t="s">
        <v>59</v>
      </c>
      <c r="J14" s="6">
        <v>2590000000</v>
      </c>
    </row>
    <row r="15" spans="1:10" ht="14.25" customHeight="1" x14ac:dyDescent="0.35">
      <c r="A15" s="3">
        <v>13</v>
      </c>
      <c r="B15" s="3" t="s">
        <v>147</v>
      </c>
      <c r="C15" s="3" t="s">
        <v>57</v>
      </c>
      <c r="D15" s="3">
        <v>1.1714285710000001</v>
      </c>
      <c r="E15" s="3">
        <v>0.45281565400000001</v>
      </c>
      <c r="F15" s="3">
        <v>1</v>
      </c>
      <c r="G15" s="2" t="s">
        <v>57</v>
      </c>
      <c r="H15" s="8" t="s">
        <v>58</v>
      </c>
      <c r="I15" s="7" t="s">
        <v>59</v>
      </c>
      <c r="J15" s="6">
        <v>1450000000</v>
      </c>
    </row>
    <row r="16" spans="1:10" ht="14.25" customHeight="1" x14ac:dyDescent="0.35">
      <c r="A16" s="3">
        <v>14</v>
      </c>
      <c r="B16" s="3" t="s">
        <v>152</v>
      </c>
      <c r="C16" s="3" t="s">
        <v>57</v>
      </c>
      <c r="D16" s="3">
        <v>1.1714285710000001</v>
      </c>
      <c r="E16" s="3">
        <v>0.45281565400000001</v>
      </c>
      <c r="F16" s="3">
        <v>1</v>
      </c>
      <c r="G16" s="2" t="s">
        <v>57</v>
      </c>
      <c r="H16" s="8" t="s">
        <v>58</v>
      </c>
      <c r="I16" s="7" t="s">
        <v>59</v>
      </c>
      <c r="J16" s="6">
        <v>4330000000</v>
      </c>
    </row>
    <row r="17" spans="1:10" ht="14.25" customHeight="1" x14ac:dyDescent="0.35">
      <c r="A17" s="3">
        <v>16</v>
      </c>
      <c r="B17" s="3" t="s">
        <v>159</v>
      </c>
      <c r="C17" s="3" t="s">
        <v>57</v>
      </c>
      <c r="D17" s="3">
        <v>1.2</v>
      </c>
      <c r="E17" s="3">
        <v>0.53136893100000004</v>
      </c>
      <c r="F17" s="3">
        <v>1</v>
      </c>
      <c r="G17" s="2" t="s">
        <v>57</v>
      </c>
      <c r="H17" s="8" t="s">
        <v>58</v>
      </c>
      <c r="I17" s="7" t="s">
        <v>59</v>
      </c>
      <c r="J17" s="6">
        <v>4710000000</v>
      </c>
    </row>
    <row r="18" spans="1:10" ht="14.25" customHeight="1" x14ac:dyDescent="0.35">
      <c r="A18" s="3">
        <v>17</v>
      </c>
      <c r="B18" s="3" t="s">
        <v>165</v>
      </c>
      <c r="C18" s="3" t="s">
        <v>57</v>
      </c>
      <c r="D18" s="3">
        <v>1.2</v>
      </c>
      <c r="E18" s="3">
        <v>0.58410313400000002</v>
      </c>
      <c r="F18" s="3">
        <v>1</v>
      </c>
      <c r="G18" s="2" t="s">
        <v>57</v>
      </c>
      <c r="H18" s="8" t="s">
        <v>58</v>
      </c>
      <c r="I18" s="6">
        <v>3091</v>
      </c>
      <c r="J18" s="6">
        <v>2260000000</v>
      </c>
    </row>
    <row r="19" spans="1:10" ht="14.25" customHeight="1" x14ac:dyDescent="0.35">
      <c r="A19" s="3">
        <v>18</v>
      </c>
      <c r="B19" s="3" t="s">
        <v>171</v>
      </c>
      <c r="C19" s="3" t="s">
        <v>57</v>
      </c>
      <c r="D19" s="3">
        <v>1.228571429</v>
      </c>
      <c r="E19" s="3">
        <v>0.54695490099999999</v>
      </c>
      <c r="F19" s="3">
        <v>1</v>
      </c>
      <c r="G19" s="2" t="s">
        <v>57</v>
      </c>
      <c r="H19" s="8" t="s">
        <v>58</v>
      </c>
      <c r="I19" s="7" t="s">
        <v>59</v>
      </c>
      <c r="J19" s="6">
        <v>146000000</v>
      </c>
    </row>
    <row r="20" spans="1:10" ht="14.25" customHeight="1" x14ac:dyDescent="0.35">
      <c r="A20" s="3">
        <v>19</v>
      </c>
      <c r="B20" s="3" t="s">
        <v>176</v>
      </c>
      <c r="C20" s="3" t="s">
        <v>57</v>
      </c>
      <c r="D20" s="3">
        <v>1.228571429</v>
      </c>
      <c r="E20" s="3">
        <v>0.645605702</v>
      </c>
      <c r="F20" s="3">
        <v>1</v>
      </c>
      <c r="G20" s="2" t="s">
        <v>57</v>
      </c>
      <c r="H20" s="8" t="s">
        <v>58</v>
      </c>
      <c r="I20" s="7" t="s">
        <v>59</v>
      </c>
      <c r="J20" s="6">
        <v>2970000000</v>
      </c>
    </row>
    <row r="21" spans="1:10" ht="14.25" customHeight="1" x14ac:dyDescent="0.35">
      <c r="A21" s="3">
        <v>20</v>
      </c>
      <c r="B21" s="3" t="s">
        <v>185</v>
      </c>
      <c r="C21" s="3" t="s">
        <v>57</v>
      </c>
      <c r="D21" s="3">
        <v>1.2571428570000001</v>
      </c>
      <c r="E21" s="3">
        <v>0.56061191099999996</v>
      </c>
      <c r="F21" s="3">
        <v>1</v>
      </c>
      <c r="G21" s="2" t="s">
        <v>57</v>
      </c>
      <c r="H21" s="8" t="s">
        <v>58</v>
      </c>
      <c r="I21" s="7" t="s">
        <v>59</v>
      </c>
      <c r="J21" s="6">
        <v>2550000000</v>
      </c>
    </row>
    <row r="22" spans="1:10" ht="14.25" customHeight="1" x14ac:dyDescent="0.35">
      <c r="A22" s="3">
        <v>21</v>
      </c>
      <c r="B22" s="3" t="s">
        <v>709</v>
      </c>
      <c r="C22" s="3" t="s">
        <v>57</v>
      </c>
      <c r="D22" s="3">
        <v>1.2571428570000001</v>
      </c>
      <c r="E22" s="3">
        <v>0.65721592600000001</v>
      </c>
      <c r="F22" s="3">
        <v>1</v>
      </c>
      <c r="G22" s="2" t="s">
        <v>57</v>
      </c>
      <c r="H22" s="9" t="s">
        <v>710</v>
      </c>
      <c r="I22" s="7" t="s">
        <v>59</v>
      </c>
      <c r="J22" s="10" t="s">
        <v>59</v>
      </c>
    </row>
    <row r="23" spans="1:10" ht="14.25" customHeight="1" x14ac:dyDescent="0.35">
      <c r="A23" s="3">
        <v>22</v>
      </c>
      <c r="B23" s="3" t="s">
        <v>711</v>
      </c>
      <c r="C23" s="3" t="s">
        <v>57</v>
      </c>
      <c r="D23" s="3">
        <v>1.2571428570000001</v>
      </c>
      <c r="E23" s="3">
        <v>0.65721592600000001</v>
      </c>
      <c r="F23" s="3">
        <v>1</v>
      </c>
      <c r="G23" s="2" t="s">
        <v>57</v>
      </c>
      <c r="H23" s="9" t="s">
        <v>710</v>
      </c>
      <c r="I23" s="7" t="s">
        <v>59</v>
      </c>
      <c r="J23" s="10" t="s">
        <v>59</v>
      </c>
    </row>
    <row r="24" spans="1:10" ht="14.25" customHeight="1" x14ac:dyDescent="0.35">
      <c r="A24" s="3">
        <v>23</v>
      </c>
      <c r="B24" s="3" t="s">
        <v>249</v>
      </c>
      <c r="C24" s="3" t="s">
        <v>57</v>
      </c>
      <c r="D24" s="3">
        <v>1.2571428570000001</v>
      </c>
      <c r="E24" s="3">
        <v>0.70054000800000005</v>
      </c>
      <c r="F24" s="3">
        <v>1</v>
      </c>
      <c r="G24" s="2" t="s">
        <v>57</v>
      </c>
      <c r="H24" s="1" t="s">
        <v>60</v>
      </c>
      <c r="I24" s="7" t="s">
        <v>59</v>
      </c>
      <c r="J24" s="10" t="s">
        <v>59</v>
      </c>
    </row>
    <row r="25" spans="1:10" ht="14.25" customHeight="1" x14ac:dyDescent="0.35">
      <c r="A25" s="3">
        <v>24</v>
      </c>
      <c r="B25" s="3" t="s">
        <v>255</v>
      </c>
      <c r="C25" s="3" t="s">
        <v>57</v>
      </c>
      <c r="D25" s="3">
        <v>1.2571428570000001</v>
      </c>
      <c r="E25" s="3">
        <v>0.91853006400000003</v>
      </c>
      <c r="F25" s="3">
        <v>1</v>
      </c>
      <c r="G25" s="2" t="s">
        <v>57</v>
      </c>
      <c r="H25" s="1" t="s">
        <v>60</v>
      </c>
      <c r="I25" s="7" t="s">
        <v>59</v>
      </c>
      <c r="J25" s="10" t="s">
        <v>59</v>
      </c>
    </row>
    <row r="26" spans="1:10" ht="14.25" customHeight="1" x14ac:dyDescent="0.35">
      <c r="A26" s="3">
        <v>25</v>
      </c>
      <c r="B26" s="3" t="s">
        <v>260</v>
      </c>
      <c r="C26" s="3" t="s">
        <v>57</v>
      </c>
      <c r="D26" s="3">
        <v>1.2571428570000001</v>
      </c>
      <c r="E26" s="3">
        <v>1.038745203</v>
      </c>
      <c r="F26" s="3">
        <v>1</v>
      </c>
      <c r="G26" s="2" t="s">
        <v>57</v>
      </c>
      <c r="H26" s="1" t="s">
        <v>60</v>
      </c>
      <c r="I26" s="7" t="s">
        <v>59</v>
      </c>
      <c r="J26" s="10" t="s">
        <v>59</v>
      </c>
    </row>
    <row r="27" spans="1:10" ht="14.25" customHeight="1" x14ac:dyDescent="0.35">
      <c r="A27" s="3">
        <v>26</v>
      </c>
      <c r="B27" s="3" t="s">
        <v>265</v>
      </c>
      <c r="C27" s="3" t="s">
        <v>57</v>
      </c>
      <c r="D27" s="3">
        <v>1.2571428570000001</v>
      </c>
      <c r="E27" s="3">
        <v>1.0666841739999999</v>
      </c>
      <c r="F27" s="3">
        <v>1</v>
      </c>
      <c r="G27" s="2" t="s">
        <v>57</v>
      </c>
      <c r="H27" s="1" t="s">
        <v>60</v>
      </c>
      <c r="I27" s="7" t="s">
        <v>59</v>
      </c>
      <c r="J27" s="10" t="s">
        <v>59</v>
      </c>
    </row>
    <row r="28" spans="1:10" ht="14.25" customHeight="1" x14ac:dyDescent="0.35">
      <c r="A28" s="3">
        <v>27</v>
      </c>
      <c r="B28" s="3" t="s">
        <v>270</v>
      </c>
      <c r="C28" s="3" t="s">
        <v>57</v>
      </c>
      <c r="D28" s="3">
        <v>1.2857142859999999</v>
      </c>
      <c r="E28" s="3">
        <v>0.62173517</v>
      </c>
      <c r="F28" s="3">
        <v>1</v>
      </c>
      <c r="G28" s="2" t="s">
        <v>57</v>
      </c>
      <c r="H28" s="1" t="s">
        <v>60</v>
      </c>
      <c r="I28" s="7" t="s">
        <v>59</v>
      </c>
      <c r="J28" s="10" t="s">
        <v>59</v>
      </c>
    </row>
    <row r="29" spans="1:10" ht="14.25" customHeight="1" x14ac:dyDescent="0.35">
      <c r="A29" s="3">
        <v>28</v>
      </c>
      <c r="B29" s="3" t="s">
        <v>276</v>
      </c>
      <c r="C29" s="3" t="s">
        <v>57</v>
      </c>
      <c r="D29" s="3">
        <v>1.3142857139999999</v>
      </c>
      <c r="E29" s="3">
        <v>0.67612340400000004</v>
      </c>
      <c r="F29" s="3">
        <v>1</v>
      </c>
      <c r="G29" s="2" t="s">
        <v>57</v>
      </c>
      <c r="H29" s="1" t="s">
        <v>60</v>
      </c>
      <c r="I29" s="7" t="s">
        <v>59</v>
      </c>
      <c r="J29" s="10" t="s">
        <v>59</v>
      </c>
    </row>
    <row r="30" spans="1:10" ht="14.25" customHeight="1" x14ac:dyDescent="0.35">
      <c r="A30" s="3">
        <v>29</v>
      </c>
      <c r="B30" s="3" t="s">
        <v>281</v>
      </c>
      <c r="C30" s="3" t="s">
        <v>57</v>
      </c>
      <c r="D30" s="3">
        <v>1.342857143</v>
      </c>
      <c r="E30" s="3">
        <v>0.76477052099999998</v>
      </c>
      <c r="F30" s="3">
        <v>1</v>
      </c>
      <c r="G30" s="2" t="s">
        <v>57</v>
      </c>
      <c r="H30" s="1" t="s">
        <v>60</v>
      </c>
      <c r="I30" s="7" t="s">
        <v>59</v>
      </c>
      <c r="J30" s="10" t="s">
        <v>59</v>
      </c>
    </row>
    <row r="31" spans="1:10" ht="14.25" customHeight="1" x14ac:dyDescent="0.35">
      <c r="A31" s="3">
        <v>30</v>
      </c>
      <c r="B31" s="3" t="s">
        <v>285</v>
      </c>
      <c r="C31" s="3" t="s">
        <v>57</v>
      </c>
      <c r="D31" s="3">
        <v>1.342857143</v>
      </c>
      <c r="E31" s="3">
        <v>1.1099246700000001</v>
      </c>
      <c r="F31" s="3">
        <v>1</v>
      </c>
      <c r="G31" s="2" t="s">
        <v>57</v>
      </c>
      <c r="H31" s="1" t="s">
        <v>60</v>
      </c>
      <c r="I31" s="7" t="s">
        <v>59</v>
      </c>
      <c r="J31" s="10" t="s">
        <v>59</v>
      </c>
    </row>
    <row r="32" spans="1:10" ht="14.25" customHeight="1" x14ac:dyDescent="0.35">
      <c r="A32" s="3">
        <v>31</v>
      </c>
      <c r="B32" s="3" t="s">
        <v>291</v>
      </c>
      <c r="C32" s="3" t="s">
        <v>57</v>
      </c>
      <c r="D32" s="3">
        <v>1.371428571</v>
      </c>
      <c r="E32" s="3">
        <v>0.73106345900000003</v>
      </c>
      <c r="F32" s="3">
        <v>1</v>
      </c>
      <c r="G32" s="2" t="s">
        <v>57</v>
      </c>
      <c r="H32" s="1" t="s">
        <v>60</v>
      </c>
      <c r="I32" s="7" t="s">
        <v>59</v>
      </c>
      <c r="J32" s="10" t="s">
        <v>59</v>
      </c>
    </row>
    <row r="33" spans="1:10" ht="14.25" customHeight="1" x14ac:dyDescent="0.35">
      <c r="A33" s="3">
        <v>32</v>
      </c>
      <c r="B33" s="3" t="s">
        <v>297</v>
      </c>
      <c r="C33" s="3" t="s">
        <v>57</v>
      </c>
      <c r="D33" s="3">
        <v>1.4</v>
      </c>
      <c r="E33" s="3">
        <v>0.69451633599999996</v>
      </c>
      <c r="F33" s="3">
        <v>1</v>
      </c>
      <c r="G33" s="2" t="s">
        <v>57</v>
      </c>
      <c r="H33" s="1" t="s">
        <v>60</v>
      </c>
      <c r="I33" s="7" t="s">
        <v>59</v>
      </c>
      <c r="J33" s="10" t="s">
        <v>59</v>
      </c>
    </row>
    <row r="34" spans="1:10" ht="14.25" customHeight="1" x14ac:dyDescent="0.35">
      <c r="A34" s="3">
        <v>33</v>
      </c>
      <c r="B34" s="3" t="s">
        <v>50</v>
      </c>
      <c r="C34" s="3" t="s">
        <v>57</v>
      </c>
      <c r="D34" s="3">
        <v>1.4</v>
      </c>
      <c r="E34" s="3">
        <v>1.168206267</v>
      </c>
      <c r="F34" s="3">
        <v>1</v>
      </c>
      <c r="G34" s="2" t="s">
        <v>57</v>
      </c>
      <c r="H34" s="1" t="s">
        <v>60</v>
      </c>
      <c r="I34" s="7" t="s">
        <v>59</v>
      </c>
      <c r="J34" s="10" t="s">
        <v>59</v>
      </c>
    </row>
    <row r="35" spans="1:10" ht="14.25" customHeight="1" x14ac:dyDescent="0.35">
      <c r="A35" s="3">
        <v>34</v>
      </c>
      <c r="B35" s="3" t="s">
        <v>62</v>
      </c>
      <c r="C35" s="3" t="s">
        <v>57</v>
      </c>
      <c r="D35" s="3">
        <v>1.457142857</v>
      </c>
      <c r="E35" s="3">
        <v>0.88593111999999996</v>
      </c>
      <c r="F35" s="3">
        <v>1</v>
      </c>
      <c r="G35" s="2" t="s">
        <v>57</v>
      </c>
      <c r="H35" s="1" t="s">
        <v>60</v>
      </c>
      <c r="I35" s="7" t="s">
        <v>59</v>
      </c>
      <c r="J35" s="10" t="s">
        <v>59</v>
      </c>
    </row>
    <row r="36" spans="1:10" ht="14.25" customHeight="1" x14ac:dyDescent="0.35">
      <c r="A36" s="3">
        <v>35</v>
      </c>
      <c r="B36" s="3" t="s">
        <v>72</v>
      </c>
      <c r="C36" s="3" t="s">
        <v>57</v>
      </c>
      <c r="D36" s="3">
        <v>1.457142857</v>
      </c>
      <c r="E36" s="3">
        <v>1.441870867</v>
      </c>
      <c r="F36" s="3">
        <v>1</v>
      </c>
      <c r="G36" s="2" t="s">
        <v>57</v>
      </c>
      <c r="H36" s="1" t="s">
        <v>60</v>
      </c>
      <c r="I36" s="7" t="s">
        <v>59</v>
      </c>
      <c r="J36" s="10" t="s">
        <v>59</v>
      </c>
    </row>
    <row r="37" spans="1:10" ht="14.25" customHeight="1" x14ac:dyDescent="0.35">
      <c r="A37" s="3">
        <v>36</v>
      </c>
      <c r="B37" s="3" t="s">
        <v>78</v>
      </c>
      <c r="C37" s="3" t="s">
        <v>83</v>
      </c>
      <c r="D37" s="3">
        <v>1.4857142860000001</v>
      </c>
      <c r="E37" s="3">
        <v>0.81786769299999995</v>
      </c>
      <c r="F37" s="3">
        <v>1</v>
      </c>
      <c r="G37" s="2" t="s">
        <v>57</v>
      </c>
      <c r="H37" s="1" t="s">
        <v>60</v>
      </c>
      <c r="I37" s="7" t="s">
        <v>59</v>
      </c>
      <c r="J37" s="10" t="s">
        <v>59</v>
      </c>
    </row>
    <row r="38" spans="1:10" ht="14.25" customHeight="1" x14ac:dyDescent="0.35">
      <c r="A38" s="3">
        <v>37</v>
      </c>
      <c r="B38" s="3" t="s">
        <v>86</v>
      </c>
      <c r="C38" s="3" t="s">
        <v>57</v>
      </c>
      <c r="D38" s="3">
        <v>1.5142857139999999</v>
      </c>
      <c r="E38" s="3">
        <v>0.95089520000000005</v>
      </c>
      <c r="F38" s="3">
        <v>1</v>
      </c>
      <c r="G38" s="2" t="s">
        <v>57</v>
      </c>
      <c r="H38" s="1" t="s">
        <v>60</v>
      </c>
      <c r="I38" s="7" t="s">
        <v>59</v>
      </c>
      <c r="J38" s="10" t="s">
        <v>59</v>
      </c>
    </row>
    <row r="39" spans="1:10" ht="14.25" customHeight="1" x14ac:dyDescent="0.35">
      <c r="A39" s="3">
        <v>38</v>
      </c>
      <c r="B39" s="3" t="s">
        <v>92</v>
      </c>
      <c r="C39" s="3" t="s">
        <v>57</v>
      </c>
      <c r="D39" s="3">
        <v>1.5142857139999999</v>
      </c>
      <c r="E39" s="3">
        <v>1.0674716849999999</v>
      </c>
      <c r="F39" s="3">
        <v>1</v>
      </c>
      <c r="G39" s="2" t="s">
        <v>57</v>
      </c>
      <c r="H39" s="1" t="s">
        <v>60</v>
      </c>
      <c r="I39" s="7" t="s">
        <v>59</v>
      </c>
      <c r="J39" s="10" t="s">
        <v>59</v>
      </c>
    </row>
    <row r="40" spans="1:10" ht="14.25" customHeight="1" x14ac:dyDescent="0.35">
      <c r="A40" s="3">
        <v>39</v>
      </c>
      <c r="B40" s="3" t="s">
        <v>98</v>
      </c>
      <c r="C40" s="3" t="s">
        <v>57</v>
      </c>
      <c r="D40" s="3">
        <v>1.5142857139999999</v>
      </c>
      <c r="E40" s="3">
        <v>1.2216533780000001</v>
      </c>
      <c r="F40" s="3">
        <v>1</v>
      </c>
      <c r="G40" s="2" t="s">
        <v>57</v>
      </c>
      <c r="H40" s="1" t="s">
        <v>60</v>
      </c>
      <c r="I40" s="7" t="s">
        <v>59</v>
      </c>
      <c r="J40" s="10" t="s">
        <v>59</v>
      </c>
    </row>
    <row r="41" spans="1:10" ht="14.25" customHeight="1" x14ac:dyDescent="0.35">
      <c r="A41" s="3">
        <v>40</v>
      </c>
      <c r="B41" s="3" t="s">
        <v>104</v>
      </c>
      <c r="C41" s="3" t="s">
        <v>57</v>
      </c>
      <c r="D41" s="3">
        <v>1.5142857139999999</v>
      </c>
      <c r="E41" s="3">
        <v>1.4627015409999999</v>
      </c>
      <c r="F41" s="3">
        <v>1</v>
      </c>
      <c r="G41" s="2" t="s">
        <v>57</v>
      </c>
      <c r="H41" s="1" t="s">
        <v>60</v>
      </c>
      <c r="I41" s="7" t="s">
        <v>59</v>
      </c>
      <c r="J41" s="10" t="s">
        <v>59</v>
      </c>
    </row>
    <row r="42" spans="1:10" ht="14.25" customHeight="1" x14ac:dyDescent="0.35">
      <c r="A42" s="3">
        <v>41</v>
      </c>
      <c r="B42" s="3" t="s">
        <v>112</v>
      </c>
      <c r="C42" s="3" t="s">
        <v>57</v>
      </c>
      <c r="D42" s="3">
        <v>1.542857143</v>
      </c>
      <c r="E42" s="3">
        <v>0.98048178900000005</v>
      </c>
      <c r="F42" s="3">
        <v>1</v>
      </c>
      <c r="G42" s="2" t="s">
        <v>57</v>
      </c>
      <c r="H42" s="1" t="s">
        <v>60</v>
      </c>
      <c r="I42" s="7" t="s">
        <v>59</v>
      </c>
      <c r="J42" s="10" t="s">
        <v>59</v>
      </c>
    </row>
    <row r="43" spans="1:10" ht="14.25" customHeight="1" x14ac:dyDescent="0.35">
      <c r="A43" s="3">
        <v>42</v>
      </c>
      <c r="B43" s="3" t="s">
        <v>120</v>
      </c>
      <c r="C43" s="3" t="s">
        <v>57</v>
      </c>
      <c r="D43" s="3">
        <v>1.542857143</v>
      </c>
      <c r="E43" s="3">
        <v>1.1717974410000001</v>
      </c>
      <c r="F43" s="3">
        <v>1</v>
      </c>
      <c r="G43" s="2" t="s">
        <v>57</v>
      </c>
      <c r="H43" s="1" t="s">
        <v>60</v>
      </c>
      <c r="I43" s="7" t="s">
        <v>59</v>
      </c>
      <c r="J43" s="10" t="s">
        <v>59</v>
      </c>
    </row>
    <row r="44" spans="1:10" ht="14.25" customHeight="1" x14ac:dyDescent="0.35">
      <c r="A44" s="3">
        <v>43</v>
      </c>
      <c r="B44" s="3" t="s">
        <v>303</v>
      </c>
      <c r="C44" s="3" t="s">
        <v>57</v>
      </c>
      <c r="D44" s="3">
        <v>1.571428571</v>
      </c>
      <c r="E44" s="3">
        <v>0.88403201600000003</v>
      </c>
      <c r="F44" s="3">
        <v>1</v>
      </c>
      <c r="G44" s="2" t="s">
        <v>57</v>
      </c>
      <c r="H44" s="1" t="s">
        <v>60</v>
      </c>
      <c r="I44" s="7" t="s">
        <v>59</v>
      </c>
      <c r="J44" s="10" t="s">
        <v>59</v>
      </c>
    </row>
    <row r="45" spans="1:10" ht="14.25" customHeight="1" x14ac:dyDescent="0.35">
      <c r="A45" s="3">
        <v>44</v>
      </c>
      <c r="B45" s="3" t="s">
        <v>308</v>
      </c>
      <c r="C45" s="3" t="s">
        <v>57</v>
      </c>
      <c r="D45" s="3">
        <v>1.628571429</v>
      </c>
      <c r="E45" s="3">
        <v>1.2387307139999999</v>
      </c>
      <c r="F45" s="3">
        <v>1</v>
      </c>
      <c r="G45" s="2" t="s">
        <v>57</v>
      </c>
      <c r="H45" s="1" t="s">
        <v>60</v>
      </c>
      <c r="I45" s="7" t="s">
        <v>59</v>
      </c>
      <c r="J45" s="10" t="s">
        <v>59</v>
      </c>
    </row>
    <row r="46" spans="1:10" ht="14.25" customHeight="1" x14ac:dyDescent="0.35">
      <c r="A46" s="3">
        <v>45</v>
      </c>
      <c r="B46" s="3" t="s">
        <v>313</v>
      </c>
      <c r="C46" s="3" t="s">
        <v>57</v>
      </c>
      <c r="D46" s="3">
        <v>1.657142857</v>
      </c>
      <c r="E46" s="3">
        <v>0.96840855299999995</v>
      </c>
      <c r="F46" s="3">
        <v>1</v>
      </c>
      <c r="G46" s="2" t="s">
        <v>57</v>
      </c>
      <c r="H46" s="1" t="s">
        <v>60</v>
      </c>
      <c r="I46" s="7" t="s">
        <v>59</v>
      </c>
      <c r="J46" s="10" t="s">
        <v>59</v>
      </c>
    </row>
    <row r="47" spans="1:10" ht="14.25" customHeight="1" x14ac:dyDescent="0.35">
      <c r="A47" s="3">
        <v>46</v>
      </c>
      <c r="B47" s="3" t="s">
        <v>319</v>
      </c>
      <c r="C47" s="3" t="s">
        <v>57</v>
      </c>
      <c r="D47" s="3">
        <v>1.657142857</v>
      </c>
      <c r="E47" s="3">
        <v>1.0273568930000001</v>
      </c>
      <c r="F47" s="3">
        <v>1</v>
      </c>
      <c r="G47" s="2" t="s">
        <v>57</v>
      </c>
      <c r="H47" s="1" t="s">
        <v>60</v>
      </c>
      <c r="I47" s="7" t="s">
        <v>59</v>
      </c>
      <c r="J47" s="10" t="s">
        <v>59</v>
      </c>
    </row>
    <row r="48" spans="1:10" ht="14.25" customHeight="1" x14ac:dyDescent="0.35">
      <c r="A48" s="3">
        <v>47</v>
      </c>
      <c r="B48" s="3" t="s">
        <v>324</v>
      </c>
      <c r="C48" s="3" t="s">
        <v>57</v>
      </c>
      <c r="D48" s="3">
        <v>1.7428571429999999</v>
      </c>
      <c r="E48" s="3">
        <v>0.91853006400000003</v>
      </c>
      <c r="F48" s="3">
        <v>1</v>
      </c>
      <c r="G48" s="2" t="s">
        <v>57</v>
      </c>
      <c r="H48" s="1" t="s">
        <v>60</v>
      </c>
      <c r="I48" s="7" t="s">
        <v>59</v>
      </c>
      <c r="J48" s="10" t="s">
        <v>59</v>
      </c>
    </row>
    <row r="49" spans="1:10" ht="14.25" customHeight="1" x14ac:dyDescent="0.35">
      <c r="A49" s="3">
        <v>48</v>
      </c>
      <c r="B49" s="3" t="s">
        <v>331</v>
      </c>
      <c r="C49" s="3" t="s">
        <v>57</v>
      </c>
      <c r="D49" s="3">
        <v>1.7428571429999999</v>
      </c>
      <c r="E49" s="3">
        <v>1.093909802</v>
      </c>
      <c r="F49" s="3">
        <v>1</v>
      </c>
      <c r="G49" s="2" t="s">
        <v>57</v>
      </c>
      <c r="H49" s="1" t="s">
        <v>60</v>
      </c>
      <c r="I49" s="7" t="s">
        <v>59</v>
      </c>
      <c r="J49" s="10" t="s">
        <v>59</v>
      </c>
    </row>
    <row r="50" spans="1:10" ht="14.25" customHeight="1" x14ac:dyDescent="0.35">
      <c r="A50" s="3">
        <v>49</v>
      </c>
      <c r="B50" s="3" t="s">
        <v>338</v>
      </c>
      <c r="C50" s="3" t="s">
        <v>83</v>
      </c>
      <c r="D50" s="3">
        <v>1.8571428569999999</v>
      </c>
      <c r="E50" s="3">
        <v>1.115211854</v>
      </c>
      <c r="F50" s="3">
        <v>1</v>
      </c>
      <c r="G50" s="2" t="s">
        <v>57</v>
      </c>
      <c r="H50" s="1" t="s">
        <v>60</v>
      </c>
      <c r="I50" s="7" t="s">
        <v>59</v>
      </c>
      <c r="J50" s="10" t="s">
        <v>59</v>
      </c>
    </row>
    <row r="51" spans="1:10" ht="14.25" customHeight="1" x14ac:dyDescent="0.35">
      <c r="A51" s="3">
        <v>50</v>
      </c>
      <c r="B51" s="3" t="s">
        <v>343</v>
      </c>
      <c r="C51" s="3" t="s">
        <v>57</v>
      </c>
      <c r="D51" s="3">
        <v>1.8571428569999999</v>
      </c>
      <c r="E51" s="3">
        <v>1.3750477459999999</v>
      </c>
      <c r="F51" s="3">
        <v>1</v>
      </c>
      <c r="G51" s="2" t="s">
        <v>57</v>
      </c>
      <c r="H51" s="1" t="s">
        <v>60</v>
      </c>
      <c r="I51" s="7" t="s">
        <v>59</v>
      </c>
      <c r="J51" s="10" t="s">
        <v>59</v>
      </c>
    </row>
    <row r="52" spans="1:10" ht="14.25" customHeight="1" x14ac:dyDescent="0.35">
      <c r="A52" s="3">
        <v>51</v>
      </c>
      <c r="B52" s="3" t="s">
        <v>348</v>
      </c>
      <c r="C52" s="3" t="s">
        <v>83</v>
      </c>
      <c r="D52" s="3">
        <v>1.9714285709999999</v>
      </c>
      <c r="E52" s="3">
        <v>1.224401758</v>
      </c>
      <c r="F52" s="3">
        <v>1</v>
      </c>
      <c r="G52" s="2" t="s">
        <v>57</v>
      </c>
      <c r="H52" s="1" t="s">
        <v>60</v>
      </c>
      <c r="I52" s="7" t="s">
        <v>59</v>
      </c>
      <c r="J52" s="10" t="s">
        <v>59</v>
      </c>
    </row>
    <row r="53" spans="1:10" ht="14.25" customHeight="1" x14ac:dyDescent="0.35">
      <c r="A53" s="3">
        <v>52</v>
      </c>
      <c r="B53" s="3" t="s">
        <v>355</v>
      </c>
      <c r="C53" s="3" t="s">
        <v>83</v>
      </c>
      <c r="D53" s="3">
        <v>2.1428571430000001</v>
      </c>
      <c r="E53" s="3">
        <v>1.4580982199999999</v>
      </c>
      <c r="F53" s="3">
        <v>1</v>
      </c>
      <c r="G53" s="2" t="s">
        <v>83</v>
      </c>
      <c r="H53" s="1" t="s">
        <v>60</v>
      </c>
      <c r="I53" s="7" t="s">
        <v>59</v>
      </c>
      <c r="J53" s="10" t="s">
        <v>59</v>
      </c>
    </row>
    <row r="54" spans="1:10" ht="14.25" customHeight="1" x14ac:dyDescent="0.35">
      <c r="A54" s="3">
        <v>53</v>
      </c>
      <c r="B54" s="3" t="s">
        <v>712</v>
      </c>
      <c r="C54" s="3" t="s">
        <v>83</v>
      </c>
      <c r="D54" s="3">
        <v>2.1714285709999999</v>
      </c>
      <c r="E54" s="3">
        <v>1.294461375</v>
      </c>
      <c r="F54" s="3">
        <v>2</v>
      </c>
      <c r="G54" s="2" t="s">
        <v>83</v>
      </c>
      <c r="H54" s="1" t="s">
        <v>60</v>
      </c>
      <c r="I54" s="7" t="s">
        <v>59</v>
      </c>
      <c r="J54" s="10" t="s">
        <v>59</v>
      </c>
    </row>
    <row r="55" spans="1:10" ht="14.25" customHeight="1" x14ac:dyDescent="0.35">
      <c r="A55" s="3">
        <v>54</v>
      </c>
      <c r="B55" s="3" t="s">
        <v>713</v>
      </c>
      <c r="C55" s="3" t="s">
        <v>57</v>
      </c>
      <c r="D55" s="3">
        <v>2.1714285709999999</v>
      </c>
      <c r="E55" s="3">
        <v>1.484938388</v>
      </c>
      <c r="F55" s="3">
        <v>2</v>
      </c>
      <c r="G55" s="2" t="s">
        <v>83</v>
      </c>
      <c r="H55" s="1" t="s">
        <v>60</v>
      </c>
      <c r="I55" s="7" t="s">
        <v>59</v>
      </c>
      <c r="J55" s="10" t="s">
        <v>59</v>
      </c>
    </row>
    <row r="56" spans="1:10" ht="14.25" customHeight="1" x14ac:dyDescent="0.35">
      <c r="A56" s="3">
        <v>55</v>
      </c>
      <c r="B56" s="3" t="s">
        <v>714</v>
      </c>
      <c r="C56" s="3" t="s">
        <v>57</v>
      </c>
      <c r="D56" s="3">
        <v>2.3428571429999998</v>
      </c>
      <c r="E56" s="3">
        <v>1.2820676580000001</v>
      </c>
      <c r="F56" s="3">
        <v>2</v>
      </c>
      <c r="G56" s="2" t="s">
        <v>83</v>
      </c>
      <c r="H56" s="1" t="s">
        <v>60</v>
      </c>
      <c r="I56" s="7" t="s">
        <v>59</v>
      </c>
      <c r="J56" s="10" t="s">
        <v>59</v>
      </c>
    </row>
    <row r="57" spans="1:10" ht="14.25" customHeight="1" x14ac:dyDescent="0.35">
      <c r="A57" s="3">
        <v>56</v>
      </c>
      <c r="B57" s="3" t="s">
        <v>715</v>
      </c>
      <c r="C57" s="3" t="s">
        <v>83</v>
      </c>
      <c r="D57" s="3">
        <v>2.371428571</v>
      </c>
      <c r="E57" s="3">
        <v>1.4159950619999999</v>
      </c>
      <c r="F57" s="3">
        <v>2</v>
      </c>
      <c r="G57" s="2" t="s">
        <v>83</v>
      </c>
      <c r="H57" s="2" t="s">
        <v>60</v>
      </c>
      <c r="I57" s="7" t="s">
        <v>59</v>
      </c>
      <c r="J57" s="10" t="s">
        <v>59</v>
      </c>
    </row>
    <row r="58" spans="1:10" ht="14.25" customHeight="1" x14ac:dyDescent="0.35">
      <c r="A58" s="3">
        <v>57</v>
      </c>
      <c r="B58" s="3" t="s">
        <v>716</v>
      </c>
      <c r="C58" s="3" t="s">
        <v>57</v>
      </c>
      <c r="D58" s="3">
        <v>2.4285714289999998</v>
      </c>
      <c r="E58" s="3">
        <v>1.266902529</v>
      </c>
      <c r="F58" s="3">
        <v>2</v>
      </c>
      <c r="G58" s="2" t="s">
        <v>83</v>
      </c>
      <c r="H58" s="2" t="s">
        <v>60</v>
      </c>
      <c r="I58" s="7" t="s">
        <v>59</v>
      </c>
      <c r="J58" s="10" t="s">
        <v>59</v>
      </c>
    </row>
    <row r="59" spans="1:10" ht="14.25" customHeight="1" x14ac:dyDescent="0.35">
      <c r="A59" s="3">
        <v>58</v>
      </c>
      <c r="B59" s="3" t="s">
        <v>717</v>
      </c>
      <c r="C59" s="3" t="s">
        <v>57</v>
      </c>
      <c r="D59" s="3">
        <v>2.7428571430000002</v>
      </c>
      <c r="E59" s="3">
        <v>1.4621269189999999</v>
      </c>
      <c r="F59" s="3">
        <v>3</v>
      </c>
      <c r="G59" s="2" t="s">
        <v>83</v>
      </c>
      <c r="H59" s="2" t="s">
        <v>60</v>
      </c>
      <c r="I59" s="7" t="s">
        <v>59</v>
      </c>
      <c r="J59" s="10" t="s">
        <v>59</v>
      </c>
    </row>
    <row r="60" spans="1:10" ht="14.25" customHeight="1" x14ac:dyDescent="0.35">
      <c r="A60" s="3">
        <v>59</v>
      </c>
      <c r="B60" s="3" t="s">
        <v>718</v>
      </c>
      <c r="C60" s="3" t="s">
        <v>83</v>
      </c>
      <c r="D60" s="3">
        <v>2.8857142859999998</v>
      </c>
      <c r="E60" s="3">
        <v>1.761874479</v>
      </c>
      <c r="F60" s="3">
        <v>3</v>
      </c>
      <c r="G60" s="2" t="s">
        <v>83</v>
      </c>
      <c r="H60" s="2" t="s">
        <v>60</v>
      </c>
      <c r="I60" s="7" t="s">
        <v>59</v>
      </c>
      <c r="J60" s="10" t="s">
        <v>59</v>
      </c>
    </row>
    <row r="61" spans="1:10" ht="14.25" customHeight="1" x14ac:dyDescent="0.35">
      <c r="A61" s="3">
        <v>60</v>
      </c>
      <c r="B61" s="3" t="s">
        <v>719</v>
      </c>
      <c r="C61" s="3" t="s">
        <v>83</v>
      </c>
      <c r="D61" s="3">
        <v>2.914285714</v>
      </c>
      <c r="E61" s="3">
        <v>1.291862053</v>
      </c>
      <c r="F61" s="3">
        <v>3</v>
      </c>
      <c r="G61" s="2" t="s">
        <v>83</v>
      </c>
      <c r="H61" s="2" t="s">
        <v>60</v>
      </c>
      <c r="I61" s="7" t="s">
        <v>59</v>
      </c>
      <c r="J61" s="10" t="s">
        <v>59</v>
      </c>
    </row>
    <row r="62" spans="1:10" ht="14.25" customHeight="1" x14ac:dyDescent="0.35">
      <c r="A62" s="3">
        <v>61</v>
      </c>
      <c r="B62" s="3" t="s">
        <v>720</v>
      </c>
      <c r="C62" s="3" t="s">
        <v>83</v>
      </c>
      <c r="D62" s="3">
        <v>2.9428571429999999</v>
      </c>
      <c r="E62" s="3">
        <v>1.3048068850000001</v>
      </c>
      <c r="F62" s="3">
        <v>3</v>
      </c>
      <c r="G62" s="2" t="s">
        <v>83</v>
      </c>
      <c r="H62" s="2" t="s">
        <v>60</v>
      </c>
      <c r="I62" s="7" t="s">
        <v>59</v>
      </c>
      <c r="J62" s="10" t="s">
        <v>59</v>
      </c>
    </row>
    <row r="63" spans="1:10" ht="14.25" customHeight="1" x14ac:dyDescent="0.35">
      <c r="A63" s="3">
        <v>62</v>
      </c>
      <c r="B63" s="3" t="s">
        <v>721</v>
      </c>
      <c r="C63" s="3" t="s">
        <v>83</v>
      </c>
      <c r="D63" s="3">
        <v>3.1142857140000002</v>
      </c>
      <c r="E63" s="3">
        <v>1.6228411650000001</v>
      </c>
      <c r="F63" s="3">
        <v>3</v>
      </c>
      <c r="G63" s="2" t="s">
        <v>83</v>
      </c>
      <c r="H63" s="9" t="s">
        <v>710</v>
      </c>
      <c r="I63" s="7" t="s">
        <v>59</v>
      </c>
      <c r="J63" s="10" t="s">
        <v>59</v>
      </c>
    </row>
    <row r="64" spans="1:10" ht="14.25" customHeight="1" x14ac:dyDescent="0.35">
      <c r="A64" s="3">
        <v>63</v>
      </c>
      <c r="B64" s="3" t="s">
        <v>190</v>
      </c>
      <c r="C64" s="3" t="s">
        <v>83</v>
      </c>
      <c r="D64" s="3">
        <v>3.1428571430000001</v>
      </c>
      <c r="E64" s="3">
        <v>1.536666697</v>
      </c>
      <c r="F64" s="3">
        <v>4</v>
      </c>
      <c r="G64" s="2" t="s">
        <v>83</v>
      </c>
      <c r="H64" s="8" t="s">
        <v>58</v>
      </c>
      <c r="I64" s="7" t="s">
        <v>59</v>
      </c>
      <c r="J64" s="6">
        <v>2010000000</v>
      </c>
    </row>
    <row r="65" spans="1:10" ht="14.25" customHeight="1" x14ac:dyDescent="0.35">
      <c r="A65" s="3">
        <v>64</v>
      </c>
      <c r="B65" s="3" t="s">
        <v>196</v>
      </c>
      <c r="C65" s="3" t="s">
        <v>83</v>
      </c>
      <c r="D65" s="3">
        <v>3.1714285709999999</v>
      </c>
      <c r="E65" s="3">
        <v>1.543215022</v>
      </c>
      <c r="F65" s="3">
        <v>4</v>
      </c>
      <c r="G65" s="2" t="s">
        <v>83</v>
      </c>
      <c r="H65" s="8" t="s">
        <v>58</v>
      </c>
      <c r="I65" s="7" t="s">
        <v>59</v>
      </c>
      <c r="J65" s="11" t="s">
        <v>722</v>
      </c>
    </row>
    <row r="66" spans="1:10" ht="14.25" customHeight="1" x14ac:dyDescent="0.35">
      <c r="A66" s="3">
        <v>65</v>
      </c>
      <c r="B66" s="3" t="s">
        <v>201</v>
      </c>
      <c r="C66" s="3" t="s">
        <v>83</v>
      </c>
      <c r="D66" s="3">
        <v>3.228571429</v>
      </c>
      <c r="E66" s="3">
        <v>1.2853407489999999</v>
      </c>
      <c r="F66" s="3">
        <v>4</v>
      </c>
      <c r="G66" s="2" t="s">
        <v>83</v>
      </c>
      <c r="H66" s="8" t="s">
        <v>58</v>
      </c>
      <c r="I66" s="7" t="s">
        <v>59</v>
      </c>
      <c r="J66" s="12">
        <v>253000000</v>
      </c>
    </row>
    <row r="67" spans="1:10" ht="14.25" customHeight="1" x14ac:dyDescent="0.35">
      <c r="A67" s="3">
        <v>66</v>
      </c>
      <c r="B67" s="3" t="s">
        <v>206</v>
      </c>
      <c r="C67" s="3" t="s">
        <v>83</v>
      </c>
      <c r="D67" s="3">
        <v>3.3142857139999999</v>
      </c>
      <c r="E67" s="3">
        <v>1.18250553</v>
      </c>
      <c r="F67" s="3">
        <v>4</v>
      </c>
      <c r="G67" s="2" t="s">
        <v>83</v>
      </c>
      <c r="H67" s="8" t="s">
        <v>58</v>
      </c>
      <c r="I67" s="7" t="s">
        <v>59</v>
      </c>
      <c r="J67" s="6">
        <v>3870000000</v>
      </c>
    </row>
    <row r="68" spans="1:10" ht="14.25" customHeight="1" x14ac:dyDescent="0.35">
      <c r="A68" s="3">
        <v>67</v>
      </c>
      <c r="B68" s="3" t="s">
        <v>211</v>
      </c>
      <c r="C68" s="3" t="s">
        <v>83</v>
      </c>
      <c r="D68" s="3">
        <v>3.371428571</v>
      </c>
      <c r="E68" s="3">
        <v>1.5546082219999999</v>
      </c>
      <c r="F68" s="3">
        <v>4</v>
      </c>
      <c r="G68" s="2" t="s">
        <v>83</v>
      </c>
      <c r="H68" s="8" t="s">
        <v>58</v>
      </c>
      <c r="I68" s="6">
        <v>4</v>
      </c>
      <c r="J68" s="6">
        <v>19800000</v>
      </c>
    </row>
    <row r="69" spans="1:10" ht="14.25" customHeight="1" x14ac:dyDescent="0.35">
      <c r="A69" s="3">
        <v>68</v>
      </c>
      <c r="B69" s="3" t="s">
        <v>217</v>
      </c>
      <c r="C69" s="3" t="s">
        <v>83</v>
      </c>
      <c r="D69" s="3">
        <v>3.4285714289999998</v>
      </c>
      <c r="E69" s="3">
        <v>1.420143205</v>
      </c>
      <c r="F69" s="3">
        <v>4</v>
      </c>
      <c r="G69" s="2" t="s">
        <v>83</v>
      </c>
      <c r="H69" s="8" t="s">
        <v>58</v>
      </c>
      <c r="I69" s="7" t="s">
        <v>59</v>
      </c>
      <c r="J69" s="6">
        <v>4610000000</v>
      </c>
    </row>
    <row r="70" spans="1:10" ht="14.25" customHeight="1" x14ac:dyDescent="0.35">
      <c r="A70" s="3">
        <v>69</v>
      </c>
      <c r="B70" s="3" t="s">
        <v>225</v>
      </c>
      <c r="C70" s="3" t="s">
        <v>83</v>
      </c>
      <c r="D70" s="3">
        <v>3.457142857</v>
      </c>
      <c r="E70" s="3">
        <v>1.5967403769999999</v>
      </c>
      <c r="F70" s="3">
        <v>4</v>
      </c>
      <c r="G70" s="2" t="s">
        <v>83</v>
      </c>
      <c r="H70" s="8" t="s">
        <v>58</v>
      </c>
      <c r="I70" s="7" t="s">
        <v>59</v>
      </c>
      <c r="J70" s="6">
        <v>2680000000</v>
      </c>
    </row>
    <row r="71" spans="1:10" ht="14.25" customHeight="1" x14ac:dyDescent="0.35">
      <c r="A71" s="3">
        <v>70</v>
      </c>
      <c r="B71" s="3" t="s">
        <v>230</v>
      </c>
      <c r="C71" s="3" t="s">
        <v>83</v>
      </c>
      <c r="D71" s="3">
        <v>3.457142857</v>
      </c>
      <c r="E71" s="3">
        <v>1.7036786690000001</v>
      </c>
      <c r="F71" s="3">
        <v>4</v>
      </c>
      <c r="G71" s="2" t="s">
        <v>83</v>
      </c>
      <c r="H71" s="8" t="s">
        <v>58</v>
      </c>
      <c r="I71" s="7" t="s">
        <v>59</v>
      </c>
      <c r="J71" s="6">
        <v>59600000</v>
      </c>
    </row>
    <row r="72" spans="1:10" ht="14.25" customHeight="1" x14ac:dyDescent="0.35">
      <c r="A72" s="3">
        <v>71</v>
      </c>
      <c r="B72" s="3" t="s">
        <v>236</v>
      </c>
      <c r="C72" s="3" t="s">
        <v>83</v>
      </c>
      <c r="D72" s="3">
        <v>3.6571428570000002</v>
      </c>
      <c r="E72" s="3">
        <v>1.2353341330000001</v>
      </c>
      <c r="F72" s="3">
        <v>4</v>
      </c>
      <c r="G72" s="2" t="s">
        <v>83</v>
      </c>
      <c r="H72" s="8" t="s">
        <v>58</v>
      </c>
      <c r="I72" s="7" t="s">
        <v>59</v>
      </c>
      <c r="J72" s="6">
        <v>1570000000</v>
      </c>
    </row>
    <row r="73" spans="1:10" ht="14.25" customHeight="1" x14ac:dyDescent="0.35">
      <c r="A73" s="3">
        <v>72</v>
      </c>
      <c r="B73" s="3" t="s">
        <v>242</v>
      </c>
      <c r="C73" s="3" t="s">
        <v>83</v>
      </c>
      <c r="D73" s="3">
        <v>3.6571428570000002</v>
      </c>
      <c r="E73" s="3">
        <v>1.2820676580000001</v>
      </c>
      <c r="F73" s="3">
        <v>4</v>
      </c>
      <c r="G73" s="2" t="s">
        <v>83</v>
      </c>
      <c r="H73" s="8" t="s">
        <v>58</v>
      </c>
      <c r="I73" s="7" t="s">
        <v>59</v>
      </c>
      <c r="J73" s="6">
        <v>109000000</v>
      </c>
    </row>
    <row r="74" spans="1:10" ht="14.25" customHeight="1" x14ac:dyDescent="0.35">
      <c r="A74" s="3">
        <v>73</v>
      </c>
      <c r="B74" s="3" t="s">
        <v>248</v>
      </c>
      <c r="C74" s="3" t="s">
        <v>83</v>
      </c>
      <c r="D74" s="3">
        <v>3.8</v>
      </c>
      <c r="E74" s="3">
        <v>1.9372509330000001</v>
      </c>
      <c r="F74" s="3">
        <v>4</v>
      </c>
      <c r="G74" s="2" t="s">
        <v>83</v>
      </c>
      <c r="H74" s="8" t="s">
        <v>58</v>
      </c>
      <c r="I74" s="7" t="s">
        <v>59</v>
      </c>
      <c r="J74" s="6">
        <v>49600000</v>
      </c>
    </row>
    <row r="75" spans="1:10" ht="14.25" customHeight="1" x14ac:dyDescent="0.35">
      <c r="A75" s="3">
        <v>74</v>
      </c>
      <c r="B75" s="3" t="s">
        <v>254</v>
      </c>
      <c r="C75" s="3" t="s">
        <v>83</v>
      </c>
      <c r="D75" s="3">
        <v>3.8285714290000001</v>
      </c>
      <c r="E75" s="3">
        <v>1.5993696239999999</v>
      </c>
      <c r="F75" s="3">
        <v>4</v>
      </c>
      <c r="G75" s="2" t="s">
        <v>83</v>
      </c>
      <c r="H75" s="8" t="s">
        <v>58</v>
      </c>
      <c r="I75" s="7" t="s">
        <v>59</v>
      </c>
      <c r="J75" s="6">
        <v>2290000000</v>
      </c>
    </row>
    <row r="76" spans="1:10" ht="14.25" customHeight="1" x14ac:dyDescent="0.35">
      <c r="A76" s="3">
        <v>75</v>
      </c>
      <c r="B76" s="3" t="s">
        <v>259</v>
      </c>
      <c r="C76" s="3" t="s">
        <v>83</v>
      </c>
      <c r="D76" s="3">
        <v>3.9714285710000001</v>
      </c>
      <c r="E76" s="3">
        <v>1.3169866290000001</v>
      </c>
      <c r="F76" s="3">
        <v>4</v>
      </c>
      <c r="G76" s="2" t="s">
        <v>83</v>
      </c>
      <c r="H76" s="8" t="s">
        <v>58</v>
      </c>
      <c r="I76" s="6">
        <v>163</v>
      </c>
      <c r="J76" s="6">
        <v>2680000000</v>
      </c>
    </row>
    <row r="77" spans="1:10" ht="14.25" customHeight="1" x14ac:dyDescent="0.35">
      <c r="A77" s="3">
        <v>76</v>
      </c>
      <c r="B77" s="3" t="s">
        <v>264</v>
      </c>
      <c r="C77" s="3" t="s">
        <v>83</v>
      </c>
      <c r="D77" s="3">
        <v>4.0571428569999997</v>
      </c>
      <c r="E77" s="3">
        <v>2.0138178130000002</v>
      </c>
      <c r="F77" s="3">
        <v>4</v>
      </c>
      <c r="G77" s="2" t="s">
        <v>83</v>
      </c>
      <c r="H77" s="8" t="s">
        <v>58</v>
      </c>
      <c r="I77" s="7" t="s">
        <v>59</v>
      </c>
      <c r="J77" s="11" t="s">
        <v>723</v>
      </c>
    </row>
    <row r="78" spans="1:10" ht="14.25" customHeight="1" x14ac:dyDescent="0.35">
      <c r="A78" s="3">
        <v>77</v>
      </c>
      <c r="B78" s="3" t="s">
        <v>269</v>
      </c>
      <c r="C78" s="3" t="s">
        <v>83</v>
      </c>
      <c r="D78" s="3">
        <v>4.1142857140000002</v>
      </c>
      <c r="E78" s="3">
        <v>1.0224373579999999</v>
      </c>
      <c r="F78" s="3">
        <v>4</v>
      </c>
      <c r="G78" s="2" t="s">
        <v>83</v>
      </c>
      <c r="H78" s="8" t="s">
        <v>58</v>
      </c>
      <c r="I78" s="7" t="s">
        <v>59</v>
      </c>
      <c r="J78" s="6">
        <v>2900000000</v>
      </c>
    </row>
    <row r="79" spans="1:10" ht="14.25" customHeight="1" x14ac:dyDescent="0.35">
      <c r="A79" s="3">
        <v>78</v>
      </c>
      <c r="B79" s="3" t="s">
        <v>275</v>
      </c>
      <c r="C79" s="3" t="s">
        <v>83</v>
      </c>
      <c r="D79" s="3">
        <v>4.2285714289999996</v>
      </c>
      <c r="E79" s="3">
        <v>1.6818357319999999</v>
      </c>
      <c r="F79" s="3">
        <v>4</v>
      </c>
      <c r="G79" s="2" t="s">
        <v>83</v>
      </c>
      <c r="H79" s="8" t="s">
        <v>58</v>
      </c>
      <c r="I79" s="7" t="s">
        <v>59</v>
      </c>
      <c r="J79" s="6">
        <v>753000000</v>
      </c>
    </row>
    <row r="80" spans="1:10" ht="14.25" customHeight="1" x14ac:dyDescent="0.35">
      <c r="A80" s="3">
        <v>79</v>
      </c>
      <c r="B80" s="3" t="s">
        <v>280</v>
      </c>
      <c r="C80" s="3" t="s">
        <v>70</v>
      </c>
      <c r="D80" s="3">
        <v>4.7142857139999998</v>
      </c>
      <c r="E80" s="3">
        <v>1.600945099</v>
      </c>
      <c r="F80" s="3">
        <v>4</v>
      </c>
      <c r="G80" s="2" t="s">
        <v>83</v>
      </c>
      <c r="H80" s="8" t="s">
        <v>58</v>
      </c>
      <c r="I80" s="7" t="s">
        <v>59</v>
      </c>
      <c r="J80" s="6">
        <v>60300000</v>
      </c>
    </row>
    <row r="81" spans="1:10" ht="14.25" customHeight="1" x14ac:dyDescent="0.35">
      <c r="A81" s="3">
        <v>80</v>
      </c>
      <c r="B81" s="3" t="s">
        <v>284</v>
      </c>
      <c r="C81" s="3" t="s">
        <v>83</v>
      </c>
      <c r="D81" s="3">
        <v>4.7428571430000002</v>
      </c>
      <c r="E81" s="3">
        <v>1.038745203</v>
      </c>
      <c r="F81" s="3">
        <v>4</v>
      </c>
      <c r="G81" s="2" t="s">
        <v>83</v>
      </c>
      <c r="H81" s="8" t="s">
        <v>58</v>
      </c>
      <c r="I81" s="7" t="s">
        <v>59</v>
      </c>
      <c r="J81" s="6">
        <v>5070000000</v>
      </c>
    </row>
    <row r="82" spans="1:10" ht="14.25" customHeight="1" x14ac:dyDescent="0.35">
      <c r="A82" s="3">
        <v>81</v>
      </c>
      <c r="B82" s="3" t="s">
        <v>290</v>
      </c>
      <c r="C82" s="3" t="s">
        <v>83</v>
      </c>
      <c r="D82" s="3">
        <v>4.7428571430000002</v>
      </c>
      <c r="E82" s="3">
        <v>1.421326165</v>
      </c>
      <c r="F82" s="3">
        <v>4</v>
      </c>
      <c r="G82" s="2" t="s">
        <v>83</v>
      </c>
      <c r="H82" s="8" t="s">
        <v>58</v>
      </c>
      <c r="I82" s="7" t="s">
        <v>59</v>
      </c>
      <c r="J82" s="6">
        <v>1940000000</v>
      </c>
    </row>
    <row r="83" spans="1:10" ht="14.25" customHeight="1" x14ac:dyDescent="0.35">
      <c r="A83" s="3">
        <v>82</v>
      </c>
      <c r="B83" s="3" t="s">
        <v>296</v>
      </c>
      <c r="C83" s="3" t="s">
        <v>83</v>
      </c>
      <c r="D83" s="3">
        <v>4.7428571430000002</v>
      </c>
      <c r="E83" s="3">
        <v>1.66879416</v>
      </c>
      <c r="F83" s="3">
        <v>4</v>
      </c>
      <c r="G83" s="2" t="s">
        <v>83</v>
      </c>
      <c r="H83" s="8" t="s">
        <v>58</v>
      </c>
      <c r="I83" s="6">
        <v>51</v>
      </c>
      <c r="J83" s="6">
        <v>118000000</v>
      </c>
    </row>
    <row r="84" spans="1:10" ht="14.25" customHeight="1" x14ac:dyDescent="0.35">
      <c r="A84" s="3">
        <v>83</v>
      </c>
      <c r="B84" s="3" t="s">
        <v>724</v>
      </c>
      <c r="C84" s="3" t="s">
        <v>83</v>
      </c>
      <c r="D84" s="3">
        <v>4.8</v>
      </c>
      <c r="E84" s="3">
        <v>1.9220087530000001</v>
      </c>
      <c r="F84" s="3">
        <v>5</v>
      </c>
      <c r="G84" s="2" t="s">
        <v>83</v>
      </c>
      <c r="H84" s="9" t="s">
        <v>710</v>
      </c>
      <c r="I84" s="7" t="s">
        <v>59</v>
      </c>
      <c r="J84" s="10" t="s">
        <v>59</v>
      </c>
    </row>
    <row r="85" spans="1:10" ht="14.25" customHeight="1" x14ac:dyDescent="0.35">
      <c r="A85" s="3">
        <v>84</v>
      </c>
      <c r="B85" s="3" t="s">
        <v>725</v>
      </c>
      <c r="C85" s="3" t="s">
        <v>83</v>
      </c>
      <c r="D85" s="3">
        <v>4.914285714</v>
      </c>
      <c r="E85" s="3">
        <v>1.2688908670000001</v>
      </c>
      <c r="F85" s="3">
        <v>5</v>
      </c>
      <c r="G85" s="2" t="s">
        <v>83</v>
      </c>
      <c r="H85" s="2" t="s">
        <v>60</v>
      </c>
      <c r="I85" s="7" t="s">
        <v>59</v>
      </c>
      <c r="J85" s="10" t="s">
        <v>59</v>
      </c>
    </row>
    <row r="86" spans="1:10" ht="14.25" customHeight="1" x14ac:dyDescent="0.35">
      <c r="A86" s="3">
        <v>85</v>
      </c>
      <c r="B86" s="3" t="s">
        <v>726</v>
      </c>
      <c r="C86" s="3" t="s">
        <v>83</v>
      </c>
      <c r="D86" s="3">
        <v>4.9428571430000003</v>
      </c>
      <c r="E86" s="3">
        <v>1.9695155740000001</v>
      </c>
      <c r="F86" s="3">
        <v>5</v>
      </c>
      <c r="G86" s="2" t="s">
        <v>83</v>
      </c>
      <c r="H86" s="2" t="s">
        <v>60</v>
      </c>
      <c r="I86" s="7" t="s">
        <v>59</v>
      </c>
      <c r="J86" s="10" t="s">
        <v>59</v>
      </c>
    </row>
    <row r="87" spans="1:10" ht="14.25" customHeight="1" x14ac:dyDescent="0.35">
      <c r="A87" s="3">
        <v>86</v>
      </c>
      <c r="B87" s="3" t="s">
        <v>727</v>
      </c>
      <c r="C87" s="3" t="s">
        <v>83</v>
      </c>
      <c r="D87" s="3">
        <v>4.9714285709999997</v>
      </c>
      <c r="E87" s="3">
        <v>1.9171933269999999</v>
      </c>
      <c r="F87" s="3">
        <v>5</v>
      </c>
      <c r="G87" s="2" t="s">
        <v>83</v>
      </c>
      <c r="H87" s="2" t="s">
        <v>60</v>
      </c>
      <c r="I87" s="7" t="s">
        <v>59</v>
      </c>
      <c r="J87" s="10" t="s">
        <v>59</v>
      </c>
    </row>
    <row r="88" spans="1:10" ht="14.25" customHeight="1" x14ac:dyDescent="0.35">
      <c r="A88" s="3">
        <v>87</v>
      </c>
      <c r="B88" s="3" t="s">
        <v>728</v>
      </c>
      <c r="C88" s="3" t="s">
        <v>83</v>
      </c>
      <c r="D88" s="3">
        <v>5.2</v>
      </c>
      <c r="E88" s="3">
        <v>1.549193338</v>
      </c>
      <c r="F88" s="3">
        <v>5</v>
      </c>
      <c r="G88" s="2" t="s">
        <v>83</v>
      </c>
      <c r="H88" s="2" t="s">
        <v>60</v>
      </c>
      <c r="I88" s="7" t="s">
        <v>59</v>
      </c>
      <c r="J88" s="10" t="s">
        <v>59</v>
      </c>
    </row>
    <row r="89" spans="1:10" ht="14.25" customHeight="1" x14ac:dyDescent="0.35">
      <c r="A89" s="3">
        <v>88</v>
      </c>
      <c r="B89" s="3" t="s">
        <v>729</v>
      </c>
      <c r="C89" s="3" t="s">
        <v>83</v>
      </c>
      <c r="D89" s="3">
        <v>5.3142857140000004</v>
      </c>
      <c r="E89" s="3">
        <v>1.567527626</v>
      </c>
      <c r="F89" s="3">
        <v>6</v>
      </c>
      <c r="G89" s="2" t="s">
        <v>83</v>
      </c>
      <c r="H89" s="2" t="s">
        <v>60</v>
      </c>
      <c r="I89" s="7" t="s">
        <v>59</v>
      </c>
      <c r="J89" s="10" t="s">
        <v>59</v>
      </c>
    </row>
    <row r="90" spans="1:10" ht="14.25" customHeight="1" x14ac:dyDescent="0.35">
      <c r="A90" s="3">
        <v>89</v>
      </c>
      <c r="B90" s="3" t="s">
        <v>730</v>
      </c>
      <c r="C90" s="3" t="s">
        <v>83</v>
      </c>
      <c r="D90" s="3">
        <v>5.628571429</v>
      </c>
      <c r="E90" s="3">
        <v>1.4366160050000001</v>
      </c>
      <c r="F90" s="3">
        <v>6</v>
      </c>
      <c r="G90" s="2" t="s">
        <v>83</v>
      </c>
      <c r="H90" s="2" t="s">
        <v>60</v>
      </c>
      <c r="I90" s="7" t="s">
        <v>59</v>
      </c>
      <c r="J90" s="10" t="s">
        <v>59</v>
      </c>
    </row>
    <row r="91" spans="1:10" ht="14.25" customHeight="1" x14ac:dyDescent="0.35">
      <c r="A91" s="3">
        <v>90</v>
      </c>
      <c r="B91" s="3" t="s">
        <v>731</v>
      </c>
      <c r="C91" s="3" t="s">
        <v>70</v>
      </c>
      <c r="D91" s="3">
        <v>5.7428571430000002</v>
      </c>
      <c r="E91" s="3">
        <v>1.379319038</v>
      </c>
      <c r="F91" s="3">
        <v>6</v>
      </c>
      <c r="G91" s="2" t="s">
        <v>83</v>
      </c>
      <c r="H91" s="1" t="s">
        <v>60</v>
      </c>
      <c r="I91" s="7" t="s">
        <v>59</v>
      </c>
      <c r="J91" s="10" t="s">
        <v>59</v>
      </c>
    </row>
    <row r="92" spans="1:10" ht="14.25" customHeight="1" x14ac:dyDescent="0.35">
      <c r="A92" s="3">
        <v>91</v>
      </c>
      <c r="B92" s="3" t="s">
        <v>732</v>
      </c>
      <c r="C92" s="3" t="s">
        <v>83</v>
      </c>
      <c r="D92" s="3">
        <v>5.914285714</v>
      </c>
      <c r="E92" s="3">
        <v>1.4424535590000001</v>
      </c>
      <c r="F92" s="3">
        <v>7</v>
      </c>
      <c r="G92" s="2" t="s">
        <v>83</v>
      </c>
      <c r="H92" s="1" t="s">
        <v>60</v>
      </c>
      <c r="I92" s="7" t="s">
        <v>59</v>
      </c>
      <c r="J92" s="10" t="s">
        <v>59</v>
      </c>
    </row>
    <row r="93" spans="1:10" ht="14.25" customHeight="1" x14ac:dyDescent="0.35">
      <c r="A93" s="3">
        <v>92</v>
      </c>
      <c r="B93" s="3" t="s">
        <v>129</v>
      </c>
      <c r="C93" s="3" t="s">
        <v>83</v>
      </c>
      <c r="D93" s="3">
        <v>5.9428571430000003</v>
      </c>
      <c r="E93" s="3">
        <v>1.3491360450000001</v>
      </c>
      <c r="F93" s="3">
        <v>6</v>
      </c>
      <c r="G93" s="2" t="s">
        <v>83</v>
      </c>
      <c r="H93" s="1" t="s">
        <v>60</v>
      </c>
      <c r="I93" s="7" t="s">
        <v>59</v>
      </c>
      <c r="J93" s="10" t="s">
        <v>59</v>
      </c>
    </row>
    <row r="94" spans="1:10" ht="14.25" customHeight="1" x14ac:dyDescent="0.35">
      <c r="A94" s="3">
        <v>93</v>
      </c>
      <c r="B94" s="3" t="s">
        <v>135</v>
      </c>
      <c r="C94" s="3" t="s">
        <v>83</v>
      </c>
      <c r="D94" s="3">
        <v>6</v>
      </c>
      <c r="E94" s="3">
        <v>1.3719886809999999</v>
      </c>
      <c r="F94" s="3">
        <v>7</v>
      </c>
      <c r="G94" s="2" t="s">
        <v>70</v>
      </c>
      <c r="H94" s="1" t="s">
        <v>60</v>
      </c>
      <c r="I94" s="7" t="s">
        <v>59</v>
      </c>
      <c r="J94" s="10" t="s">
        <v>59</v>
      </c>
    </row>
    <row r="95" spans="1:10" ht="14.25" customHeight="1" x14ac:dyDescent="0.35">
      <c r="A95" s="3">
        <v>94</v>
      </c>
      <c r="B95" s="3" t="s">
        <v>141</v>
      </c>
      <c r="C95" s="3" t="s">
        <v>70</v>
      </c>
      <c r="D95" s="3">
        <v>6.1714285709999999</v>
      </c>
      <c r="E95" s="3">
        <v>0.98475778700000005</v>
      </c>
      <c r="F95" s="3">
        <v>6</v>
      </c>
      <c r="G95" s="2" t="s">
        <v>70</v>
      </c>
      <c r="H95" s="1" t="s">
        <v>60</v>
      </c>
      <c r="I95" s="7" t="s">
        <v>59</v>
      </c>
      <c r="J95" s="10" t="s">
        <v>59</v>
      </c>
    </row>
    <row r="96" spans="1:10" ht="14.25" customHeight="1" x14ac:dyDescent="0.35">
      <c r="A96" s="3">
        <v>95</v>
      </c>
      <c r="B96" s="3" t="s">
        <v>148</v>
      </c>
      <c r="C96" s="3" t="s">
        <v>70</v>
      </c>
      <c r="D96" s="3">
        <v>6.1714285709999999</v>
      </c>
      <c r="E96" s="3">
        <v>1.5621575249999999</v>
      </c>
      <c r="F96" s="3">
        <v>7</v>
      </c>
      <c r="G96" s="2" t="s">
        <v>70</v>
      </c>
      <c r="H96" s="1" t="s">
        <v>60</v>
      </c>
      <c r="I96" s="7" t="s">
        <v>59</v>
      </c>
      <c r="J96" s="10" t="s">
        <v>59</v>
      </c>
    </row>
    <row r="97" spans="1:10" ht="14.25" customHeight="1" x14ac:dyDescent="0.35">
      <c r="A97" s="3">
        <v>96</v>
      </c>
      <c r="B97" s="3" t="s">
        <v>153</v>
      </c>
      <c r="C97" s="3" t="s">
        <v>70</v>
      </c>
      <c r="D97" s="3">
        <v>6.2285714289999996</v>
      </c>
      <c r="E97" s="3">
        <v>1.1137037910000001</v>
      </c>
      <c r="F97" s="3">
        <v>7</v>
      </c>
      <c r="G97" s="2" t="s">
        <v>70</v>
      </c>
      <c r="H97" s="1" t="s">
        <v>60</v>
      </c>
      <c r="I97" s="7" t="s">
        <v>59</v>
      </c>
      <c r="J97" s="10" t="s">
        <v>59</v>
      </c>
    </row>
    <row r="98" spans="1:10" ht="14.25" customHeight="1" x14ac:dyDescent="0.35">
      <c r="A98" s="3">
        <v>97</v>
      </c>
      <c r="B98" s="3" t="s">
        <v>160</v>
      </c>
      <c r="C98" s="3" t="s">
        <v>70</v>
      </c>
      <c r="D98" s="3">
        <v>6.2857142860000002</v>
      </c>
      <c r="E98" s="3">
        <v>1.0166678149999999</v>
      </c>
      <c r="F98" s="3">
        <v>7</v>
      </c>
      <c r="G98" s="2" t="s">
        <v>70</v>
      </c>
      <c r="H98" s="1" t="s">
        <v>60</v>
      </c>
      <c r="I98" s="7" t="s">
        <v>59</v>
      </c>
      <c r="J98" s="10" t="s">
        <v>59</v>
      </c>
    </row>
    <row r="99" spans="1:10" ht="14.25" customHeight="1" x14ac:dyDescent="0.35">
      <c r="A99" s="3">
        <v>98</v>
      </c>
      <c r="B99" s="3" t="s">
        <v>166</v>
      </c>
      <c r="C99" s="3" t="s">
        <v>70</v>
      </c>
      <c r="D99" s="3">
        <v>6.3428571429999998</v>
      </c>
      <c r="E99" s="3">
        <v>1.186761712</v>
      </c>
      <c r="F99" s="3">
        <v>7</v>
      </c>
      <c r="G99" s="2" t="s">
        <v>70</v>
      </c>
      <c r="H99" s="1" t="s">
        <v>60</v>
      </c>
      <c r="I99" s="7" t="s">
        <v>59</v>
      </c>
      <c r="J99" s="10" t="s">
        <v>59</v>
      </c>
    </row>
    <row r="100" spans="1:10" ht="14.25" customHeight="1" x14ac:dyDescent="0.35">
      <c r="A100" s="3">
        <v>99</v>
      </c>
      <c r="B100" s="3" t="s">
        <v>172</v>
      </c>
      <c r="C100" s="3" t="s">
        <v>70</v>
      </c>
      <c r="D100" s="3">
        <v>6.371428571</v>
      </c>
      <c r="E100" s="3">
        <v>1.3080230770000001</v>
      </c>
      <c r="F100" s="3">
        <v>7</v>
      </c>
      <c r="G100" s="2" t="s">
        <v>70</v>
      </c>
      <c r="H100" s="1" t="s">
        <v>60</v>
      </c>
      <c r="I100" s="7" t="s">
        <v>59</v>
      </c>
      <c r="J100" s="10" t="s">
        <v>59</v>
      </c>
    </row>
    <row r="101" spans="1:10" ht="14.25" customHeight="1" x14ac:dyDescent="0.35">
      <c r="A101" s="3">
        <v>100</v>
      </c>
      <c r="B101" s="3" t="s">
        <v>177</v>
      </c>
      <c r="C101" s="3" t="s">
        <v>70</v>
      </c>
      <c r="D101" s="3">
        <v>6.4285714289999998</v>
      </c>
      <c r="E101" s="3">
        <v>0.94824029899999995</v>
      </c>
      <c r="F101" s="3">
        <v>7</v>
      </c>
      <c r="G101" s="2" t="s">
        <v>70</v>
      </c>
      <c r="H101" s="1" t="s">
        <v>60</v>
      </c>
      <c r="I101" s="7" t="s">
        <v>59</v>
      </c>
      <c r="J101" s="10" t="s">
        <v>59</v>
      </c>
    </row>
    <row r="102" spans="1:10" ht="14.25" customHeight="1" x14ac:dyDescent="0.35">
      <c r="A102" s="3">
        <v>101</v>
      </c>
      <c r="B102" s="3" t="s">
        <v>186</v>
      </c>
      <c r="C102" s="3" t="s">
        <v>83</v>
      </c>
      <c r="D102" s="3">
        <v>6.542857143</v>
      </c>
      <c r="E102" s="3">
        <v>0.78000215500000003</v>
      </c>
      <c r="F102" s="3">
        <v>7</v>
      </c>
      <c r="G102" s="2" t="s">
        <v>70</v>
      </c>
      <c r="H102" s="1" t="s">
        <v>60</v>
      </c>
      <c r="I102" s="7" t="s">
        <v>59</v>
      </c>
      <c r="J102" s="10" t="s">
        <v>59</v>
      </c>
    </row>
    <row r="103" spans="1:10" ht="14.25" customHeight="1" x14ac:dyDescent="0.35">
      <c r="A103" s="3">
        <v>102</v>
      </c>
      <c r="B103" s="3" t="s">
        <v>361</v>
      </c>
      <c r="C103" s="3" t="s">
        <v>83</v>
      </c>
      <c r="D103" s="3">
        <v>6.542857143</v>
      </c>
      <c r="E103" s="3">
        <v>0.78000215500000003</v>
      </c>
      <c r="F103" s="3">
        <v>7</v>
      </c>
      <c r="G103" s="2" t="s">
        <v>70</v>
      </c>
      <c r="H103" s="1" t="s">
        <v>60</v>
      </c>
      <c r="I103" s="7" t="s">
        <v>59</v>
      </c>
      <c r="J103" s="10" t="s">
        <v>59</v>
      </c>
    </row>
    <row r="104" spans="1:10" ht="14.25" customHeight="1" x14ac:dyDescent="0.35">
      <c r="A104" s="3">
        <v>103</v>
      </c>
      <c r="B104" s="3" t="s">
        <v>367</v>
      </c>
      <c r="C104" s="3" t="s">
        <v>70</v>
      </c>
      <c r="D104" s="3">
        <v>6.542857143</v>
      </c>
      <c r="E104" s="3">
        <v>0.81683957500000004</v>
      </c>
      <c r="F104" s="3">
        <v>7</v>
      </c>
      <c r="G104" s="2" t="s">
        <v>70</v>
      </c>
      <c r="H104" s="1" t="s">
        <v>60</v>
      </c>
      <c r="I104" s="7" t="s">
        <v>59</v>
      </c>
      <c r="J104" s="10" t="s">
        <v>59</v>
      </c>
    </row>
    <row r="105" spans="1:10" ht="14.25" customHeight="1" x14ac:dyDescent="0.35">
      <c r="A105" s="3">
        <v>104</v>
      </c>
      <c r="B105" s="3" t="s">
        <v>371</v>
      </c>
      <c r="C105" s="3" t="s">
        <v>70</v>
      </c>
      <c r="D105" s="3">
        <v>6.542857143</v>
      </c>
      <c r="E105" s="3">
        <v>0.85208592299999997</v>
      </c>
      <c r="F105" s="3">
        <v>7</v>
      </c>
      <c r="G105" s="2" t="s">
        <v>70</v>
      </c>
      <c r="H105" s="1" t="s">
        <v>60</v>
      </c>
      <c r="I105" s="7" t="s">
        <v>59</v>
      </c>
      <c r="J105" s="10" t="s">
        <v>59</v>
      </c>
    </row>
    <row r="106" spans="1:10" ht="14.25" customHeight="1" x14ac:dyDescent="0.35">
      <c r="A106" s="3">
        <v>105</v>
      </c>
      <c r="B106" s="3" t="s">
        <v>376</v>
      </c>
      <c r="C106" s="3" t="s">
        <v>70</v>
      </c>
      <c r="D106" s="3">
        <v>6.5714285710000002</v>
      </c>
      <c r="E106" s="3">
        <v>0.73906595600000002</v>
      </c>
      <c r="F106" s="3">
        <v>7</v>
      </c>
      <c r="G106" s="2" t="s">
        <v>70</v>
      </c>
      <c r="H106" s="1" t="s">
        <v>60</v>
      </c>
      <c r="I106" s="7" t="s">
        <v>59</v>
      </c>
      <c r="J106" s="10" t="s">
        <v>59</v>
      </c>
    </row>
    <row r="107" spans="1:10" ht="14.25" customHeight="1" x14ac:dyDescent="0.35">
      <c r="A107" s="3">
        <v>106</v>
      </c>
      <c r="B107" s="3" t="s">
        <v>384</v>
      </c>
      <c r="C107" s="3" t="s">
        <v>70</v>
      </c>
      <c r="D107" s="3">
        <v>6.5714285710000002</v>
      </c>
      <c r="E107" s="3">
        <v>1.1449560560000001</v>
      </c>
      <c r="F107" s="3">
        <v>7</v>
      </c>
      <c r="G107" s="2" t="s">
        <v>70</v>
      </c>
      <c r="H107" s="1" t="s">
        <v>60</v>
      </c>
      <c r="I107" s="7" t="s">
        <v>59</v>
      </c>
      <c r="J107" s="10" t="s">
        <v>59</v>
      </c>
    </row>
    <row r="108" spans="1:10" ht="14.25" customHeight="1" x14ac:dyDescent="0.35">
      <c r="A108" s="3">
        <v>107</v>
      </c>
      <c r="B108" s="3" t="s">
        <v>390</v>
      </c>
      <c r="C108" s="3" t="s">
        <v>70</v>
      </c>
      <c r="D108" s="3">
        <v>6.6</v>
      </c>
      <c r="E108" s="3">
        <v>1.1167178799999999</v>
      </c>
      <c r="F108" s="3">
        <v>7</v>
      </c>
      <c r="G108" s="2" t="s">
        <v>70</v>
      </c>
      <c r="H108" s="1" t="s">
        <v>60</v>
      </c>
      <c r="I108" s="7" t="s">
        <v>59</v>
      </c>
      <c r="J108" s="10" t="s">
        <v>59</v>
      </c>
    </row>
    <row r="109" spans="1:10" ht="14.25" customHeight="1" x14ac:dyDescent="0.35">
      <c r="A109" s="3">
        <v>108</v>
      </c>
      <c r="B109" s="3" t="s">
        <v>395</v>
      </c>
      <c r="C109" s="3" t="s">
        <v>70</v>
      </c>
      <c r="D109" s="3">
        <v>6.628571429</v>
      </c>
      <c r="E109" s="3">
        <v>0.77024496799999997</v>
      </c>
      <c r="F109" s="3">
        <v>7</v>
      </c>
      <c r="G109" s="2" t="s">
        <v>70</v>
      </c>
      <c r="H109" s="1" t="s">
        <v>60</v>
      </c>
      <c r="I109" s="7" t="s">
        <v>59</v>
      </c>
      <c r="J109" s="10" t="s">
        <v>59</v>
      </c>
    </row>
    <row r="110" spans="1:10" ht="14.25" customHeight="1" x14ac:dyDescent="0.35">
      <c r="A110" s="3">
        <v>109</v>
      </c>
      <c r="B110" s="3" t="s">
        <v>401</v>
      </c>
      <c r="C110" s="3" t="s">
        <v>70</v>
      </c>
      <c r="D110" s="3">
        <v>6.6571428570000002</v>
      </c>
      <c r="E110" s="3">
        <v>0.80230759600000001</v>
      </c>
      <c r="F110" s="3">
        <v>7</v>
      </c>
      <c r="G110" s="2" t="s">
        <v>70</v>
      </c>
      <c r="H110" s="1" t="s">
        <v>60</v>
      </c>
      <c r="I110" s="7" t="s">
        <v>59</v>
      </c>
      <c r="J110" s="10" t="s">
        <v>59</v>
      </c>
    </row>
    <row r="111" spans="1:10" ht="14.25" customHeight="1" x14ac:dyDescent="0.35">
      <c r="A111" s="3">
        <v>110</v>
      </c>
      <c r="B111" s="3" t="s">
        <v>406</v>
      </c>
      <c r="C111" s="3" t="s">
        <v>70</v>
      </c>
      <c r="D111" s="3">
        <v>6.6571428570000002</v>
      </c>
      <c r="E111" s="3">
        <v>0.96840855299999995</v>
      </c>
      <c r="F111" s="3">
        <v>7</v>
      </c>
      <c r="G111" s="2" t="s">
        <v>70</v>
      </c>
      <c r="H111" s="1" t="s">
        <v>60</v>
      </c>
      <c r="I111" s="7" t="s">
        <v>59</v>
      </c>
      <c r="J111" s="10" t="s">
        <v>59</v>
      </c>
    </row>
    <row r="112" spans="1:10" ht="14.25" customHeight="1" x14ac:dyDescent="0.35">
      <c r="A112" s="3">
        <v>111</v>
      </c>
      <c r="B112" s="3" t="s">
        <v>412</v>
      </c>
      <c r="C112" s="3" t="s">
        <v>70</v>
      </c>
      <c r="D112" s="3">
        <v>6.6571428570000002</v>
      </c>
      <c r="E112" s="3">
        <v>1.0831016769999999</v>
      </c>
      <c r="F112" s="3">
        <v>7</v>
      </c>
      <c r="G112" s="2" t="s">
        <v>70</v>
      </c>
      <c r="H112" s="1" t="s">
        <v>60</v>
      </c>
      <c r="I112" s="7" t="s">
        <v>59</v>
      </c>
      <c r="J112" s="10" t="s">
        <v>59</v>
      </c>
    </row>
    <row r="113" spans="1:10" ht="14.25" customHeight="1" x14ac:dyDescent="0.35">
      <c r="A113" s="3">
        <v>112</v>
      </c>
      <c r="B113" s="3" t="s">
        <v>191</v>
      </c>
      <c r="C113" s="3" t="s">
        <v>70</v>
      </c>
      <c r="D113" s="3">
        <v>6.6857142859999996</v>
      </c>
      <c r="E113" s="3">
        <v>0.58266267999999999</v>
      </c>
      <c r="F113" s="3">
        <v>7</v>
      </c>
      <c r="G113" s="2" t="s">
        <v>70</v>
      </c>
      <c r="H113" s="1" t="s">
        <v>60</v>
      </c>
      <c r="I113" s="7" t="s">
        <v>59</v>
      </c>
      <c r="J113" s="10" t="s">
        <v>59</v>
      </c>
    </row>
    <row r="114" spans="1:10" ht="14.25" customHeight="1" x14ac:dyDescent="0.35">
      <c r="A114" s="3">
        <v>113</v>
      </c>
      <c r="B114" s="3" t="s">
        <v>197</v>
      </c>
      <c r="C114" s="3" t="s">
        <v>70</v>
      </c>
      <c r="D114" s="3">
        <v>6.6857142859999996</v>
      </c>
      <c r="E114" s="3">
        <v>0.67612340400000004</v>
      </c>
      <c r="F114" s="3">
        <v>7</v>
      </c>
      <c r="G114" s="2" t="s">
        <v>70</v>
      </c>
      <c r="H114" s="1" t="s">
        <v>60</v>
      </c>
      <c r="I114" s="7" t="s">
        <v>59</v>
      </c>
      <c r="J114" s="10" t="s">
        <v>59</v>
      </c>
    </row>
    <row r="115" spans="1:10" ht="14.25" customHeight="1" x14ac:dyDescent="0.35">
      <c r="A115" s="3">
        <v>114</v>
      </c>
      <c r="B115" s="3" t="s">
        <v>202</v>
      </c>
      <c r="C115" s="3" t="s">
        <v>70</v>
      </c>
      <c r="D115" s="3">
        <v>6.6857142859999996</v>
      </c>
      <c r="E115" s="3">
        <v>1.078436465</v>
      </c>
      <c r="F115" s="3">
        <v>7</v>
      </c>
      <c r="G115" s="2" t="s">
        <v>70</v>
      </c>
      <c r="H115" s="1" t="s">
        <v>60</v>
      </c>
      <c r="I115" s="7" t="s">
        <v>59</v>
      </c>
      <c r="J115" s="10" t="s">
        <v>59</v>
      </c>
    </row>
    <row r="116" spans="1:10" ht="14.25" customHeight="1" x14ac:dyDescent="0.35">
      <c r="A116" s="3">
        <v>115</v>
      </c>
      <c r="B116" s="3" t="s">
        <v>207</v>
      </c>
      <c r="C116" s="3" t="s">
        <v>70</v>
      </c>
      <c r="D116" s="3">
        <v>6.6857142859999996</v>
      </c>
      <c r="E116" s="3">
        <v>1.078436465</v>
      </c>
      <c r="F116" s="3">
        <v>7</v>
      </c>
      <c r="G116" s="2" t="s">
        <v>70</v>
      </c>
      <c r="H116" s="1" t="s">
        <v>60</v>
      </c>
      <c r="I116" s="7" t="s">
        <v>59</v>
      </c>
      <c r="J116" s="10" t="s">
        <v>59</v>
      </c>
    </row>
    <row r="117" spans="1:10" ht="14.25" customHeight="1" x14ac:dyDescent="0.35">
      <c r="A117" s="3">
        <v>116</v>
      </c>
      <c r="B117" s="3" t="s">
        <v>212</v>
      </c>
      <c r="C117" s="3" t="s">
        <v>70</v>
      </c>
      <c r="D117" s="3">
        <v>6.7142857139999998</v>
      </c>
      <c r="E117" s="3">
        <v>0.57247802800000003</v>
      </c>
      <c r="F117" s="3">
        <v>7</v>
      </c>
      <c r="G117" s="2" t="s">
        <v>70</v>
      </c>
      <c r="H117" s="1" t="s">
        <v>60</v>
      </c>
      <c r="I117" s="7" t="s">
        <v>59</v>
      </c>
      <c r="J117" s="10" t="s">
        <v>59</v>
      </c>
    </row>
    <row r="118" spans="1:10" ht="14.25" customHeight="1" x14ac:dyDescent="0.35">
      <c r="A118" s="3">
        <v>117</v>
      </c>
      <c r="B118" s="3" t="s">
        <v>218</v>
      </c>
      <c r="C118" s="3" t="s">
        <v>70</v>
      </c>
      <c r="D118" s="3">
        <v>6.7428571430000002</v>
      </c>
      <c r="E118" s="3">
        <v>0.56061191099999996</v>
      </c>
      <c r="F118" s="3">
        <v>7</v>
      </c>
      <c r="G118" s="2" t="s">
        <v>70</v>
      </c>
      <c r="H118" s="1" t="s">
        <v>60</v>
      </c>
      <c r="I118" s="7" t="s">
        <v>59</v>
      </c>
      <c r="J118" s="10" t="s">
        <v>59</v>
      </c>
    </row>
    <row r="119" spans="1:10" ht="14.25" customHeight="1" x14ac:dyDescent="0.35">
      <c r="A119" s="3">
        <v>118</v>
      </c>
      <c r="B119" s="3" t="s">
        <v>226</v>
      </c>
      <c r="C119" s="3" t="s">
        <v>70</v>
      </c>
      <c r="D119" s="3">
        <v>6.7428571430000002</v>
      </c>
      <c r="E119" s="3">
        <v>0.61082668900000003</v>
      </c>
      <c r="F119" s="3">
        <v>7</v>
      </c>
      <c r="G119" s="2" t="s">
        <v>70</v>
      </c>
      <c r="H119" s="1" t="s">
        <v>60</v>
      </c>
      <c r="I119" s="7" t="s">
        <v>59</v>
      </c>
      <c r="J119" s="10" t="s">
        <v>59</v>
      </c>
    </row>
    <row r="120" spans="1:10" ht="14.25" customHeight="1" x14ac:dyDescent="0.35">
      <c r="A120" s="3">
        <v>119</v>
      </c>
      <c r="B120" s="3" t="s">
        <v>231</v>
      </c>
      <c r="C120" s="3" t="s">
        <v>70</v>
      </c>
      <c r="D120" s="3">
        <v>6.7428571430000002</v>
      </c>
      <c r="E120" s="3">
        <v>0.88593111999999996</v>
      </c>
      <c r="F120" s="3">
        <v>7</v>
      </c>
      <c r="G120" s="2" t="s">
        <v>70</v>
      </c>
      <c r="H120" s="1" t="s">
        <v>60</v>
      </c>
      <c r="I120" s="7" t="s">
        <v>59</v>
      </c>
      <c r="J120" s="10" t="s">
        <v>59</v>
      </c>
    </row>
    <row r="121" spans="1:10" ht="14.25" customHeight="1" x14ac:dyDescent="0.35">
      <c r="A121" s="3">
        <v>120</v>
      </c>
      <c r="B121" s="3" t="s">
        <v>237</v>
      </c>
      <c r="C121" s="3" t="s">
        <v>70</v>
      </c>
      <c r="D121" s="3">
        <v>6.7714285710000004</v>
      </c>
      <c r="E121" s="3">
        <v>0.645605702</v>
      </c>
      <c r="F121" s="3">
        <v>7</v>
      </c>
      <c r="G121" s="2" t="s">
        <v>70</v>
      </c>
      <c r="H121" s="1" t="s">
        <v>60</v>
      </c>
      <c r="I121" s="7" t="s">
        <v>59</v>
      </c>
      <c r="J121" s="10" t="s">
        <v>59</v>
      </c>
    </row>
    <row r="122" spans="1:10" ht="14.25" customHeight="1" x14ac:dyDescent="0.35">
      <c r="A122" s="3">
        <v>121</v>
      </c>
      <c r="B122" s="3" t="s">
        <v>243</v>
      </c>
      <c r="C122" s="3" t="s">
        <v>70</v>
      </c>
      <c r="D122" s="3">
        <v>6.7714285710000004</v>
      </c>
      <c r="E122" s="3">
        <v>1.031438581</v>
      </c>
      <c r="F122" s="3">
        <v>7</v>
      </c>
      <c r="G122" s="2" t="s">
        <v>70</v>
      </c>
      <c r="H122" s="1" t="s">
        <v>60</v>
      </c>
      <c r="I122" s="7" t="s">
        <v>59</v>
      </c>
      <c r="J122" s="10" t="s">
        <v>59</v>
      </c>
    </row>
    <row r="123" spans="1:10" ht="14.25" customHeight="1" x14ac:dyDescent="0.35">
      <c r="A123" s="3">
        <v>122</v>
      </c>
      <c r="B123" s="3" t="s">
        <v>733</v>
      </c>
      <c r="C123" s="3" t="s">
        <v>70</v>
      </c>
      <c r="D123" s="3">
        <v>6.8</v>
      </c>
      <c r="E123" s="3">
        <v>0.47278897199999997</v>
      </c>
      <c r="F123" s="3">
        <v>7</v>
      </c>
      <c r="G123" s="2" t="s">
        <v>70</v>
      </c>
      <c r="H123" s="9" t="s">
        <v>710</v>
      </c>
      <c r="I123" s="7" t="s">
        <v>59</v>
      </c>
      <c r="J123" s="10" t="s">
        <v>59</v>
      </c>
    </row>
    <row r="124" spans="1:10" ht="14.25" customHeight="1" x14ac:dyDescent="0.35">
      <c r="A124" s="3">
        <v>123</v>
      </c>
      <c r="B124" s="3" t="s">
        <v>734</v>
      </c>
      <c r="C124" s="3" t="s">
        <v>70</v>
      </c>
      <c r="D124" s="3">
        <v>6.8</v>
      </c>
      <c r="E124" s="3">
        <v>0.58410313400000002</v>
      </c>
      <c r="F124" s="3">
        <v>7</v>
      </c>
      <c r="G124" s="2" t="s">
        <v>70</v>
      </c>
      <c r="H124" s="9" t="s">
        <v>710</v>
      </c>
      <c r="I124" s="7" t="s">
        <v>59</v>
      </c>
      <c r="J124" s="10" t="s">
        <v>59</v>
      </c>
    </row>
    <row r="125" spans="1:10" ht="14.25" customHeight="1" x14ac:dyDescent="0.35">
      <c r="A125" s="3">
        <v>124</v>
      </c>
      <c r="B125" s="3" t="s">
        <v>302</v>
      </c>
      <c r="C125" s="3" t="s">
        <v>70</v>
      </c>
      <c r="D125" s="3">
        <v>6.8285714290000001</v>
      </c>
      <c r="E125" s="3">
        <v>0.38238526</v>
      </c>
      <c r="F125" s="3">
        <v>7</v>
      </c>
      <c r="G125" s="2" t="s">
        <v>70</v>
      </c>
      <c r="H125" s="8" t="s">
        <v>58</v>
      </c>
      <c r="I125" s="6">
        <v>58</v>
      </c>
      <c r="J125" s="6">
        <v>1310000000</v>
      </c>
    </row>
    <row r="126" spans="1:10" ht="14.25" customHeight="1" x14ac:dyDescent="0.35">
      <c r="A126" s="3">
        <v>125</v>
      </c>
      <c r="B126" s="3" t="s">
        <v>307</v>
      </c>
      <c r="C126" s="3" t="s">
        <v>70</v>
      </c>
      <c r="D126" s="3">
        <v>6.8285714290000001</v>
      </c>
      <c r="E126" s="3">
        <v>0.38238526</v>
      </c>
      <c r="F126" s="3">
        <v>7</v>
      </c>
      <c r="G126" s="2" t="s">
        <v>70</v>
      </c>
      <c r="H126" s="8" t="s">
        <v>58</v>
      </c>
      <c r="I126" s="7" t="s">
        <v>59</v>
      </c>
      <c r="J126" s="6">
        <v>4810000000</v>
      </c>
    </row>
    <row r="127" spans="1:10" ht="14.25" customHeight="1" x14ac:dyDescent="0.35">
      <c r="A127" s="3">
        <v>126</v>
      </c>
      <c r="B127" s="3" t="s">
        <v>312</v>
      </c>
      <c r="C127" s="3" t="s">
        <v>70</v>
      </c>
      <c r="D127" s="3">
        <v>6.8285714290000001</v>
      </c>
      <c r="E127" s="3">
        <v>0.45281565400000001</v>
      </c>
      <c r="F127" s="3">
        <v>7</v>
      </c>
      <c r="G127" s="2" t="s">
        <v>70</v>
      </c>
      <c r="H127" s="8" t="s">
        <v>58</v>
      </c>
      <c r="I127" s="7" t="s">
        <v>59</v>
      </c>
      <c r="J127" s="6">
        <v>1800000000</v>
      </c>
    </row>
    <row r="128" spans="1:10" ht="14.25" customHeight="1" x14ac:dyDescent="0.35">
      <c r="A128" s="3">
        <v>127</v>
      </c>
      <c r="B128" s="3" t="s">
        <v>318</v>
      </c>
      <c r="C128" s="3" t="s">
        <v>70</v>
      </c>
      <c r="D128" s="3">
        <v>6.8285714290000001</v>
      </c>
      <c r="E128" s="3">
        <v>0.45281565400000001</v>
      </c>
      <c r="F128" s="3">
        <v>7</v>
      </c>
      <c r="G128" s="2" t="s">
        <v>70</v>
      </c>
      <c r="H128" s="8" t="s">
        <v>58</v>
      </c>
      <c r="I128" s="7" t="s">
        <v>59</v>
      </c>
      <c r="J128" s="6">
        <v>2090000000</v>
      </c>
    </row>
    <row r="129" spans="1:10" ht="14.25" customHeight="1" x14ac:dyDescent="0.35">
      <c r="A129" s="3">
        <v>128</v>
      </c>
      <c r="B129" s="3" t="s">
        <v>323</v>
      </c>
      <c r="C129" s="3" t="s">
        <v>70</v>
      </c>
      <c r="D129" s="3">
        <v>6.8285714290000001</v>
      </c>
      <c r="E129" s="3">
        <v>0.45281565400000001</v>
      </c>
      <c r="F129" s="3">
        <v>7</v>
      </c>
      <c r="G129" s="2" t="s">
        <v>70</v>
      </c>
      <c r="H129" s="8" t="s">
        <v>58</v>
      </c>
      <c r="I129" s="7" t="s">
        <v>59</v>
      </c>
      <c r="J129" s="6">
        <v>4040000000</v>
      </c>
    </row>
    <row r="130" spans="1:10" ht="14.25" customHeight="1" x14ac:dyDescent="0.35">
      <c r="A130" s="3">
        <v>129</v>
      </c>
      <c r="B130" s="3" t="s">
        <v>330</v>
      </c>
      <c r="C130" s="3" t="s">
        <v>70</v>
      </c>
      <c r="D130" s="3">
        <v>6.8285714290000001</v>
      </c>
      <c r="E130" s="3">
        <v>0.51367844600000001</v>
      </c>
      <c r="F130" s="3">
        <v>7</v>
      </c>
      <c r="G130" s="2" t="s">
        <v>70</v>
      </c>
      <c r="H130" s="8" t="s">
        <v>58</v>
      </c>
      <c r="I130" s="2"/>
      <c r="J130" s="11">
        <v>36900000</v>
      </c>
    </row>
    <row r="131" spans="1:10" ht="14.25" customHeight="1" x14ac:dyDescent="0.35">
      <c r="A131" s="3">
        <v>130</v>
      </c>
      <c r="B131" s="3" t="s">
        <v>337</v>
      </c>
      <c r="C131" s="3" t="s">
        <v>70</v>
      </c>
      <c r="D131" s="3">
        <v>6.8571428570000004</v>
      </c>
      <c r="E131" s="3">
        <v>0.35503580099999998</v>
      </c>
      <c r="F131" s="3">
        <v>7</v>
      </c>
      <c r="G131" s="2" t="s">
        <v>70</v>
      </c>
      <c r="H131" s="8" t="s">
        <v>58</v>
      </c>
      <c r="I131" s="7" t="s">
        <v>59</v>
      </c>
      <c r="J131" s="6">
        <v>1940000000</v>
      </c>
    </row>
    <row r="132" spans="1:10" ht="14.25" customHeight="1" x14ac:dyDescent="0.35">
      <c r="A132" s="3">
        <v>131</v>
      </c>
      <c r="B132" s="3" t="s">
        <v>342</v>
      </c>
      <c r="C132" s="3" t="s">
        <v>70</v>
      </c>
      <c r="D132" s="3">
        <v>6.8571428570000004</v>
      </c>
      <c r="E132" s="3">
        <v>0.35503580099999998</v>
      </c>
      <c r="F132" s="3">
        <v>7</v>
      </c>
      <c r="G132" s="2" t="s">
        <v>70</v>
      </c>
      <c r="H132" s="8" t="s">
        <v>58</v>
      </c>
      <c r="I132" s="7" t="s">
        <v>59</v>
      </c>
      <c r="J132" s="6">
        <v>2320000000</v>
      </c>
    </row>
    <row r="133" spans="1:10" ht="14.25" customHeight="1" x14ac:dyDescent="0.35">
      <c r="A133" s="3">
        <v>132</v>
      </c>
      <c r="B133" s="3" t="s">
        <v>347</v>
      </c>
      <c r="C133" s="3" t="s">
        <v>70</v>
      </c>
      <c r="D133" s="3">
        <v>6.8571428570000004</v>
      </c>
      <c r="E133" s="3">
        <v>0.42996970800000001</v>
      </c>
      <c r="F133" s="3">
        <v>7</v>
      </c>
      <c r="G133" s="2" t="s">
        <v>70</v>
      </c>
      <c r="H133" s="8" t="s">
        <v>58</v>
      </c>
      <c r="I133" s="6">
        <v>153</v>
      </c>
      <c r="J133" s="6">
        <v>2590000000</v>
      </c>
    </row>
    <row r="134" spans="1:10" ht="14.25" customHeight="1" x14ac:dyDescent="0.35">
      <c r="A134" s="3">
        <v>133</v>
      </c>
      <c r="B134" s="3" t="s">
        <v>354</v>
      </c>
      <c r="C134" s="3" t="s">
        <v>70</v>
      </c>
      <c r="D134" s="3">
        <v>6.8571428570000004</v>
      </c>
      <c r="E134" s="3">
        <v>0.42996970800000001</v>
      </c>
      <c r="F134" s="3">
        <v>7</v>
      </c>
      <c r="G134" s="2" t="s">
        <v>70</v>
      </c>
      <c r="H134" s="8" t="s">
        <v>58</v>
      </c>
      <c r="I134" s="7" t="s">
        <v>59</v>
      </c>
      <c r="J134" s="6">
        <v>2400000000</v>
      </c>
    </row>
    <row r="135" spans="1:10" ht="14.25" customHeight="1" x14ac:dyDescent="0.35">
      <c r="A135" s="3">
        <v>134</v>
      </c>
      <c r="B135" s="3" t="s">
        <v>360</v>
      </c>
      <c r="C135" s="3" t="s">
        <v>70</v>
      </c>
      <c r="D135" s="3">
        <v>6.8857142859999998</v>
      </c>
      <c r="E135" s="3">
        <v>0.322802851</v>
      </c>
      <c r="F135" s="3">
        <v>7</v>
      </c>
      <c r="G135" s="2" t="s">
        <v>70</v>
      </c>
      <c r="H135" s="8" t="s">
        <v>58</v>
      </c>
      <c r="I135" s="7" t="s">
        <v>59</v>
      </c>
      <c r="J135" s="6">
        <v>2250000000</v>
      </c>
    </row>
    <row r="136" spans="1:10" ht="14.25" customHeight="1" x14ac:dyDescent="0.35">
      <c r="A136" s="3">
        <v>135</v>
      </c>
      <c r="B136" s="3" t="s">
        <v>366</v>
      </c>
      <c r="C136" s="3" t="s">
        <v>70</v>
      </c>
      <c r="D136" s="3">
        <v>6.8857142859999998</v>
      </c>
      <c r="E136" s="3">
        <v>0.322802851</v>
      </c>
      <c r="F136" s="3">
        <v>7</v>
      </c>
      <c r="G136" s="2" t="s">
        <v>70</v>
      </c>
      <c r="H136" s="8" t="s">
        <v>58</v>
      </c>
      <c r="I136" s="7" t="s">
        <v>59</v>
      </c>
      <c r="J136" s="6">
        <v>48000000</v>
      </c>
    </row>
    <row r="137" spans="1:10" ht="14.25" customHeight="1" x14ac:dyDescent="0.35">
      <c r="A137" s="3">
        <v>136</v>
      </c>
      <c r="B137" s="3" t="s">
        <v>370</v>
      </c>
      <c r="C137" s="3" t="s">
        <v>70</v>
      </c>
      <c r="D137" s="3">
        <v>6.8857142859999998</v>
      </c>
      <c r="E137" s="3">
        <v>0.322802851</v>
      </c>
      <c r="F137" s="3">
        <v>7</v>
      </c>
      <c r="G137" s="2" t="s">
        <v>70</v>
      </c>
      <c r="H137" s="8" t="s">
        <v>58</v>
      </c>
      <c r="I137" s="7" t="s">
        <v>59</v>
      </c>
      <c r="J137" s="6">
        <v>3100000000</v>
      </c>
    </row>
    <row r="138" spans="1:10" ht="14.25" customHeight="1" x14ac:dyDescent="0.35">
      <c r="A138" s="3">
        <v>137</v>
      </c>
      <c r="B138" s="3" t="s">
        <v>375</v>
      </c>
      <c r="C138" s="3" t="s">
        <v>70</v>
      </c>
      <c r="D138" s="3">
        <v>6.8857142859999998</v>
      </c>
      <c r="E138" s="3">
        <v>0.40376380499999998</v>
      </c>
      <c r="F138" s="3">
        <v>7</v>
      </c>
      <c r="G138" s="2" t="s">
        <v>70</v>
      </c>
      <c r="H138" s="8" t="s">
        <v>58</v>
      </c>
      <c r="I138" s="7" t="s">
        <v>59</v>
      </c>
      <c r="J138" s="6">
        <v>4220000000</v>
      </c>
    </row>
    <row r="139" spans="1:10" ht="14.25" customHeight="1" x14ac:dyDescent="0.35">
      <c r="A139" s="3">
        <v>138</v>
      </c>
      <c r="B139" s="3" t="s">
        <v>383</v>
      </c>
      <c r="C139" s="3" t="s">
        <v>70</v>
      </c>
      <c r="D139" s="3">
        <v>6.914285714</v>
      </c>
      <c r="E139" s="3">
        <v>0.28402864100000003</v>
      </c>
      <c r="F139" s="3">
        <v>7</v>
      </c>
      <c r="G139" s="2" t="s">
        <v>70</v>
      </c>
      <c r="H139" s="8" t="s">
        <v>58</v>
      </c>
      <c r="I139" s="6">
        <v>3187</v>
      </c>
      <c r="J139" s="6">
        <v>4380000000</v>
      </c>
    </row>
    <row r="140" spans="1:10" ht="14.25" customHeight="1" x14ac:dyDescent="0.35">
      <c r="A140" s="3">
        <v>139</v>
      </c>
      <c r="B140" s="3" t="s">
        <v>389</v>
      </c>
      <c r="C140" s="3" t="s">
        <v>70</v>
      </c>
      <c r="D140" s="3">
        <v>6.914285714</v>
      </c>
      <c r="E140" s="3">
        <v>0.28402864100000003</v>
      </c>
      <c r="F140" s="3">
        <v>7</v>
      </c>
      <c r="G140" s="2" t="s">
        <v>70</v>
      </c>
      <c r="H140" s="8" t="s">
        <v>58</v>
      </c>
      <c r="I140" s="6">
        <v>451</v>
      </c>
      <c r="J140" s="6">
        <v>3310000000</v>
      </c>
    </row>
    <row r="141" spans="1:10" ht="14.25" customHeight="1" x14ac:dyDescent="0.35">
      <c r="A141" s="3">
        <v>140</v>
      </c>
      <c r="B141" s="3" t="s">
        <v>394</v>
      </c>
      <c r="C141" s="3" t="s">
        <v>70</v>
      </c>
      <c r="D141" s="3">
        <v>6.914285714</v>
      </c>
      <c r="E141" s="3">
        <v>0.28402864100000003</v>
      </c>
      <c r="F141" s="3">
        <v>7</v>
      </c>
      <c r="G141" s="2" t="s">
        <v>70</v>
      </c>
      <c r="H141" s="8" t="s">
        <v>58</v>
      </c>
      <c r="I141" s="7" t="s">
        <v>59</v>
      </c>
      <c r="J141" s="6">
        <v>17000000</v>
      </c>
    </row>
    <row r="142" spans="1:10" ht="14.25" customHeight="1" x14ac:dyDescent="0.35">
      <c r="A142" s="3">
        <v>141</v>
      </c>
      <c r="B142" s="3" t="s">
        <v>400</v>
      </c>
      <c r="C142" s="3" t="s">
        <v>70</v>
      </c>
      <c r="D142" s="3">
        <v>6.914285714</v>
      </c>
      <c r="E142" s="3">
        <v>0.28402864100000003</v>
      </c>
      <c r="F142" s="3">
        <v>7</v>
      </c>
      <c r="G142" s="2" t="s">
        <v>70</v>
      </c>
      <c r="H142" s="8" t="s">
        <v>58</v>
      </c>
      <c r="I142" s="7" t="s">
        <v>59</v>
      </c>
      <c r="J142" s="6">
        <v>2230000000</v>
      </c>
    </row>
    <row r="143" spans="1:10" ht="14.25" customHeight="1" x14ac:dyDescent="0.35">
      <c r="A143" s="3">
        <v>142</v>
      </c>
      <c r="B143" s="3" t="s">
        <v>405</v>
      </c>
      <c r="C143" s="3" t="s">
        <v>70</v>
      </c>
      <c r="D143" s="3">
        <v>6.9428571430000003</v>
      </c>
      <c r="E143" s="3">
        <v>0.23550410799999999</v>
      </c>
      <c r="F143" s="3">
        <v>7</v>
      </c>
      <c r="G143" s="2" t="s">
        <v>70</v>
      </c>
      <c r="H143" s="8" t="s">
        <v>58</v>
      </c>
      <c r="I143" s="7" t="s">
        <v>59</v>
      </c>
      <c r="J143" s="6">
        <v>1470000000</v>
      </c>
    </row>
    <row r="144" spans="1:10" ht="14.25" customHeight="1" x14ac:dyDescent="0.35">
      <c r="A144" s="3">
        <v>143</v>
      </c>
      <c r="B144" s="3" t="s">
        <v>411</v>
      </c>
      <c r="C144" s="3" t="s">
        <v>70</v>
      </c>
      <c r="D144" s="3">
        <v>6.9428571430000003</v>
      </c>
      <c r="E144" s="3">
        <v>0.23550410799999999</v>
      </c>
      <c r="F144" s="3">
        <v>7</v>
      </c>
      <c r="G144" s="2" t="s">
        <v>70</v>
      </c>
      <c r="H144" s="8" t="s">
        <v>58</v>
      </c>
      <c r="I144" s="7" t="s">
        <v>59</v>
      </c>
      <c r="J144" s="6">
        <v>124000000</v>
      </c>
    </row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H1:I1">
    <cfRule type="containsText" dxfId="15" priority="1" operator="containsText" text="xx">
      <formula>NOT(ISERROR(SEARCH(("xx"),(H1))))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4.453125" defaultRowHeight="15" customHeight="1" x14ac:dyDescent="0.35"/>
  <cols>
    <col min="1" max="26" width="10.7265625" customWidth="1"/>
  </cols>
  <sheetData>
    <row r="1" spans="1:22" ht="14.25" customHeight="1" x14ac:dyDescent="0.35">
      <c r="A1" s="2" t="s">
        <v>19</v>
      </c>
      <c r="B1" s="2" t="s">
        <v>20</v>
      </c>
      <c r="C1" s="3" t="s">
        <v>21</v>
      </c>
      <c r="D1" s="2" t="s">
        <v>22</v>
      </c>
      <c r="E1" s="2" t="s">
        <v>23</v>
      </c>
      <c r="F1" s="3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3" t="s">
        <v>32</v>
      </c>
      <c r="O1" s="2" t="s">
        <v>33</v>
      </c>
      <c r="P1" s="2" t="s">
        <v>34</v>
      </c>
      <c r="Q1" s="3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3" t="s">
        <v>40</v>
      </c>
    </row>
    <row r="2" spans="1:22" ht="14.25" customHeight="1" x14ac:dyDescent="0.35">
      <c r="A2" s="3">
        <v>1</v>
      </c>
      <c r="B2" s="3" t="s">
        <v>49</v>
      </c>
      <c r="C2" s="3" t="s">
        <v>57</v>
      </c>
      <c r="D2" s="3">
        <v>1.0571428570000001</v>
      </c>
      <c r="E2" s="3">
        <v>0.33806170200000002</v>
      </c>
      <c r="F2" s="3">
        <v>1</v>
      </c>
      <c r="G2" s="2" t="s">
        <v>57</v>
      </c>
      <c r="H2" s="8" t="s">
        <v>58</v>
      </c>
      <c r="I2" s="7" t="s">
        <v>59</v>
      </c>
      <c r="J2" s="6">
        <v>1470000000</v>
      </c>
      <c r="K2" s="6" t="s">
        <v>59</v>
      </c>
      <c r="L2" s="3">
        <v>33</v>
      </c>
      <c r="M2" s="3" t="s">
        <v>50</v>
      </c>
      <c r="N2" s="3" t="s">
        <v>57</v>
      </c>
      <c r="O2" s="3">
        <v>1.4</v>
      </c>
      <c r="P2" s="3">
        <v>1.168206267</v>
      </c>
      <c r="Q2" s="3">
        <v>1</v>
      </c>
      <c r="R2" s="2" t="s">
        <v>57</v>
      </c>
      <c r="S2" s="1" t="s">
        <v>60</v>
      </c>
      <c r="T2" s="7" t="s">
        <v>59</v>
      </c>
      <c r="U2" s="10" t="s">
        <v>59</v>
      </c>
      <c r="V2" s="6" t="s">
        <v>59</v>
      </c>
    </row>
    <row r="3" spans="1:22" ht="14.25" customHeight="1" x14ac:dyDescent="0.35">
      <c r="A3" s="3">
        <v>2</v>
      </c>
      <c r="B3" s="3" t="s">
        <v>61</v>
      </c>
      <c r="C3" s="3" t="s">
        <v>57</v>
      </c>
      <c r="D3" s="3">
        <v>1.085714286</v>
      </c>
      <c r="E3" s="3">
        <v>0.37349136300000002</v>
      </c>
      <c r="F3" s="3">
        <v>1</v>
      </c>
      <c r="G3" s="2" t="s">
        <v>57</v>
      </c>
      <c r="H3" s="8" t="s">
        <v>58</v>
      </c>
      <c r="I3" s="7" t="s">
        <v>59</v>
      </c>
      <c r="J3" s="6">
        <v>1970000000</v>
      </c>
      <c r="K3" s="6" t="s">
        <v>59</v>
      </c>
      <c r="L3" s="3">
        <v>34</v>
      </c>
      <c r="M3" s="3" t="s">
        <v>62</v>
      </c>
      <c r="N3" s="3" t="s">
        <v>57</v>
      </c>
      <c r="O3" s="3">
        <v>1.457142857</v>
      </c>
      <c r="P3" s="3">
        <v>0.88593111999999996</v>
      </c>
      <c r="Q3" s="3">
        <v>1</v>
      </c>
      <c r="R3" s="2" t="s">
        <v>57</v>
      </c>
      <c r="S3" s="1" t="s">
        <v>60</v>
      </c>
      <c r="T3" s="7" t="s">
        <v>59</v>
      </c>
      <c r="U3" s="10" t="s">
        <v>59</v>
      </c>
      <c r="V3" s="6" t="s">
        <v>59</v>
      </c>
    </row>
    <row r="4" spans="1:22" ht="14.25" customHeight="1" x14ac:dyDescent="0.35">
      <c r="A4" s="3">
        <v>3</v>
      </c>
      <c r="B4" s="3" t="s">
        <v>71</v>
      </c>
      <c r="C4" s="3" t="s">
        <v>57</v>
      </c>
      <c r="D4" s="3">
        <v>1.085714286</v>
      </c>
      <c r="E4" s="3">
        <v>0.37349136300000002</v>
      </c>
      <c r="F4" s="3">
        <v>1</v>
      </c>
      <c r="G4" s="2" t="s">
        <v>57</v>
      </c>
      <c r="H4" s="8" t="s">
        <v>58</v>
      </c>
      <c r="I4" s="7" t="s">
        <v>59</v>
      </c>
      <c r="J4" s="6">
        <v>1810000000</v>
      </c>
      <c r="K4" s="6" t="s">
        <v>59</v>
      </c>
      <c r="L4" s="3">
        <v>35</v>
      </c>
      <c r="M4" s="3" t="s">
        <v>72</v>
      </c>
      <c r="N4" s="3" t="s">
        <v>57</v>
      </c>
      <c r="O4" s="3">
        <v>1.457142857</v>
      </c>
      <c r="P4" s="3">
        <v>1.441870867</v>
      </c>
      <c r="Q4" s="3">
        <v>1</v>
      </c>
      <c r="R4" s="2" t="s">
        <v>57</v>
      </c>
      <c r="S4" s="1" t="s">
        <v>60</v>
      </c>
      <c r="T4" s="7" t="s">
        <v>59</v>
      </c>
      <c r="U4" s="10" t="s">
        <v>59</v>
      </c>
      <c r="V4" s="6" t="s">
        <v>59</v>
      </c>
    </row>
    <row r="5" spans="1:22" ht="14.25" customHeight="1" x14ac:dyDescent="0.35">
      <c r="A5" s="3">
        <v>4</v>
      </c>
      <c r="B5" s="3" t="s">
        <v>77</v>
      </c>
      <c r="C5" s="3" t="s">
        <v>57</v>
      </c>
      <c r="D5" s="3">
        <v>1.114285714</v>
      </c>
      <c r="E5" s="3">
        <v>0.322802851</v>
      </c>
      <c r="F5" s="3">
        <v>1</v>
      </c>
      <c r="G5" s="2" t="s">
        <v>57</v>
      </c>
      <c r="H5" s="8" t="s">
        <v>58</v>
      </c>
      <c r="I5" s="7" t="s">
        <v>59</v>
      </c>
      <c r="J5" s="6">
        <v>317000000</v>
      </c>
      <c r="K5" s="6" t="s">
        <v>59</v>
      </c>
      <c r="L5" s="3">
        <v>36</v>
      </c>
      <c r="M5" s="3" t="s">
        <v>78</v>
      </c>
      <c r="N5" s="3" t="s">
        <v>83</v>
      </c>
      <c r="O5" s="3">
        <v>1.4857142860000001</v>
      </c>
      <c r="P5" s="3">
        <v>0.81786769299999995</v>
      </c>
      <c r="Q5" s="3">
        <v>1</v>
      </c>
      <c r="R5" s="2" t="s">
        <v>57</v>
      </c>
      <c r="S5" s="1" t="s">
        <v>60</v>
      </c>
      <c r="T5" s="7" t="s">
        <v>59</v>
      </c>
      <c r="U5" s="10" t="s">
        <v>59</v>
      </c>
      <c r="V5" s="6" t="s">
        <v>59</v>
      </c>
    </row>
    <row r="6" spans="1:22" ht="14.25" customHeight="1" x14ac:dyDescent="0.35">
      <c r="A6" s="3">
        <v>5</v>
      </c>
      <c r="B6" s="3" t="s">
        <v>85</v>
      </c>
      <c r="C6" s="3" t="s">
        <v>57</v>
      </c>
      <c r="D6" s="3">
        <v>1.114285714</v>
      </c>
      <c r="E6" s="3">
        <v>0.322802851</v>
      </c>
      <c r="F6" s="3">
        <v>1</v>
      </c>
      <c r="G6" s="2" t="s">
        <v>57</v>
      </c>
      <c r="H6" s="8" t="s">
        <v>58</v>
      </c>
      <c r="I6" s="7" t="s">
        <v>59</v>
      </c>
      <c r="J6" s="6">
        <v>4230000000</v>
      </c>
      <c r="K6" s="6" t="s">
        <v>59</v>
      </c>
      <c r="L6" s="3">
        <v>37</v>
      </c>
      <c r="M6" s="3" t="s">
        <v>86</v>
      </c>
      <c r="N6" s="3" t="s">
        <v>57</v>
      </c>
      <c r="O6" s="3">
        <v>1.5142857139999999</v>
      </c>
      <c r="P6" s="3">
        <v>0.95089520000000005</v>
      </c>
      <c r="Q6" s="3">
        <v>1</v>
      </c>
      <c r="R6" s="2" t="s">
        <v>57</v>
      </c>
      <c r="S6" s="1" t="s">
        <v>60</v>
      </c>
      <c r="T6" s="7" t="s">
        <v>59</v>
      </c>
      <c r="U6" s="10" t="s">
        <v>59</v>
      </c>
      <c r="V6" s="6" t="s">
        <v>59</v>
      </c>
    </row>
    <row r="7" spans="1:22" ht="14.25" customHeight="1" x14ac:dyDescent="0.35">
      <c r="A7" s="3">
        <v>6</v>
      </c>
      <c r="B7" s="3" t="s">
        <v>91</v>
      </c>
      <c r="C7" s="3" t="s">
        <v>57</v>
      </c>
      <c r="D7" s="3">
        <v>1.114285714</v>
      </c>
      <c r="E7" s="3">
        <v>0.322802851</v>
      </c>
      <c r="F7" s="3">
        <v>1</v>
      </c>
      <c r="G7" s="2" t="s">
        <v>57</v>
      </c>
      <c r="H7" s="8" t="s">
        <v>58</v>
      </c>
      <c r="I7" s="7" t="s">
        <v>59</v>
      </c>
      <c r="J7" s="6">
        <v>4920000000</v>
      </c>
      <c r="K7" s="6" t="s">
        <v>59</v>
      </c>
      <c r="L7" s="3">
        <v>38</v>
      </c>
      <c r="M7" s="3" t="s">
        <v>92</v>
      </c>
      <c r="N7" s="3" t="s">
        <v>57</v>
      </c>
      <c r="O7" s="3">
        <v>1.5142857139999999</v>
      </c>
      <c r="P7" s="3">
        <v>1.0674716849999999</v>
      </c>
      <c r="Q7" s="3">
        <v>1</v>
      </c>
      <c r="R7" s="2" t="s">
        <v>57</v>
      </c>
      <c r="S7" s="1" t="s">
        <v>60</v>
      </c>
      <c r="T7" s="7" t="s">
        <v>59</v>
      </c>
      <c r="U7" s="10" t="s">
        <v>59</v>
      </c>
      <c r="V7" s="6" t="s">
        <v>59</v>
      </c>
    </row>
    <row r="8" spans="1:22" ht="14.25" customHeight="1" x14ac:dyDescent="0.35">
      <c r="A8" s="3">
        <v>7</v>
      </c>
      <c r="B8" s="3" t="s">
        <v>97</v>
      </c>
      <c r="C8" s="3" t="s">
        <v>57</v>
      </c>
      <c r="D8" s="3">
        <v>1.114285714</v>
      </c>
      <c r="E8" s="3">
        <v>0.40376380499999998</v>
      </c>
      <c r="F8" s="3">
        <v>1</v>
      </c>
      <c r="G8" s="2" t="s">
        <v>57</v>
      </c>
      <c r="H8" s="8" t="s">
        <v>58</v>
      </c>
      <c r="I8" s="7" t="s">
        <v>59</v>
      </c>
      <c r="J8" s="6">
        <v>176000000</v>
      </c>
      <c r="K8" s="6" t="s">
        <v>59</v>
      </c>
      <c r="L8" s="3">
        <v>39</v>
      </c>
      <c r="M8" s="3" t="s">
        <v>98</v>
      </c>
      <c r="N8" s="3" t="s">
        <v>57</v>
      </c>
      <c r="O8" s="3">
        <v>1.5142857139999999</v>
      </c>
      <c r="P8" s="3">
        <v>1.2216533780000001</v>
      </c>
      <c r="Q8" s="3">
        <v>1</v>
      </c>
      <c r="R8" s="2" t="s">
        <v>57</v>
      </c>
      <c r="S8" s="1" t="s">
        <v>60</v>
      </c>
      <c r="T8" s="7" t="s">
        <v>59</v>
      </c>
      <c r="U8" s="10" t="s">
        <v>59</v>
      </c>
      <c r="V8" s="6" t="s">
        <v>59</v>
      </c>
    </row>
    <row r="9" spans="1:22" ht="14.25" customHeight="1" x14ac:dyDescent="0.35">
      <c r="A9" s="3">
        <v>8</v>
      </c>
      <c r="B9" s="3" t="s">
        <v>103</v>
      </c>
      <c r="C9" s="3" t="s">
        <v>57</v>
      </c>
      <c r="D9" s="3">
        <v>1.114285714</v>
      </c>
      <c r="E9" s="3">
        <v>0.40376380499999998</v>
      </c>
      <c r="F9" s="3">
        <v>1</v>
      </c>
      <c r="G9" s="2" t="s">
        <v>57</v>
      </c>
      <c r="H9" s="8" t="s">
        <v>58</v>
      </c>
      <c r="I9" s="7" t="s">
        <v>59</v>
      </c>
      <c r="J9" s="6">
        <v>1700000000</v>
      </c>
      <c r="K9" s="6" t="s">
        <v>59</v>
      </c>
      <c r="L9" s="3">
        <v>40</v>
      </c>
      <c r="M9" s="3" t="s">
        <v>104</v>
      </c>
      <c r="N9" s="3" t="s">
        <v>57</v>
      </c>
      <c r="O9" s="3">
        <v>1.5142857139999999</v>
      </c>
      <c r="P9" s="3">
        <v>1.4627015409999999</v>
      </c>
      <c r="Q9" s="3">
        <v>1</v>
      </c>
      <c r="R9" s="2" t="s">
        <v>57</v>
      </c>
      <c r="S9" s="1" t="s">
        <v>60</v>
      </c>
      <c r="T9" s="7" t="s">
        <v>59</v>
      </c>
      <c r="U9" s="10" t="s">
        <v>59</v>
      </c>
      <c r="V9" s="6" t="s">
        <v>59</v>
      </c>
    </row>
    <row r="10" spans="1:22" ht="14.25" customHeight="1" x14ac:dyDescent="0.35">
      <c r="A10" s="3">
        <v>9</v>
      </c>
      <c r="B10" s="3" t="s">
        <v>111</v>
      </c>
      <c r="C10" s="3" t="s">
        <v>57</v>
      </c>
      <c r="D10" s="3">
        <v>1.1428571430000001</v>
      </c>
      <c r="E10" s="3">
        <v>0.35503580099999998</v>
      </c>
      <c r="F10" s="3">
        <v>1</v>
      </c>
      <c r="G10" s="2" t="s">
        <v>57</v>
      </c>
      <c r="H10" s="8" t="s">
        <v>58</v>
      </c>
      <c r="I10" s="7" t="s">
        <v>59</v>
      </c>
      <c r="J10" s="6">
        <v>2370000000</v>
      </c>
      <c r="K10" s="6" t="s">
        <v>59</v>
      </c>
      <c r="L10" s="3">
        <v>41</v>
      </c>
      <c r="M10" s="3" t="s">
        <v>112</v>
      </c>
      <c r="N10" s="3" t="s">
        <v>57</v>
      </c>
      <c r="O10" s="3">
        <v>1.542857143</v>
      </c>
      <c r="P10" s="3">
        <v>0.98048178900000005</v>
      </c>
      <c r="Q10" s="3">
        <v>1</v>
      </c>
      <c r="R10" s="2" t="s">
        <v>57</v>
      </c>
      <c r="S10" s="1" t="s">
        <v>60</v>
      </c>
      <c r="T10" s="7" t="s">
        <v>59</v>
      </c>
      <c r="U10" s="10" t="s">
        <v>59</v>
      </c>
      <c r="V10" s="6" t="s">
        <v>59</v>
      </c>
    </row>
    <row r="11" spans="1:22" ht="14.25" customHeight="1" x14ac:dyDescent="0.35">
      <c r="A11" s="3">
        <v>10</v>
      </c>
      <c r="B11" s="3" t="s">
        <v>119</v>
      </c>
      <c r="C11" s="3" t="s">
        <v>57</v>
      </c>
      <c r="D11" s="3">
        <v>1.1428571430000001</v>
      </c>
      <c r="E11" s="3">
        <v>0.42996970800000001</v>
      </c>
      <c r="F11" s="3">
        <v>1</v>
      </c>
      <c r="G11" s="2" t="s">
        <v>57</v>
      </c>
      <c r="H11" s="8" t="s">
        <v>58</v>
      </c>
      <c r="I11" s="7" t="s">
        <v>59</v>
      </c>
      <c r="J11" s="6">
        <v>2870000000</v>
      </c>
      <c r="K11" s="6" t="s">
        <v>59</v>
      </c>
      <c r="L11" s="3">
        <v>42</v>
      </c>
      <c r="M11" s="3" t="s">
        <v>120</v>
      </c>
      <c r="N11" s="3" t="s">
        <v>57</v>
      </c>
      <c r="O11" s="3">
        <v>1.542857143</v>
      </c>
      <c r="P11" s="3">
        <v>1.1717974410000001</v>
      </c>
      <c r="Q11" s="3">
        <v>1</v>
      </c>
      <c r="R11" s="2" t="s">
        <v>57</v>
      </c>
      <c r="S11" s="1" t="s">
        <v>60</v>
      </c>
      <c r="T11" s="7" t="s">
        <v>59</v>
      </c>
      <c r="U11" s="10" t="s">
        <v>59</v>
      </c>
      <c r="V11" s="6" t="s">
        <v>59</v>
      </c>
    </row>
    <row r="12" spans="1:22" ht="14.25" customHeight="1" x14ac:dyDescent="0.35">
      <c r="A12" s="3">
        <v>11</v>
      </c>
      <c r="B12" s="3" t="s">
        <v>128</v>
      </c>
      <c r="C12" s="3" t="s">
        <v>57</v>
      </c>
      <c r="D12" s="3">
        <v>1.1428571430000001</v>
      </c>
      <c r="E12" s="3">
        <v>0.42996970800000001</v>
      </c>
      <c r="F12" s="3">
        <v>1</v>
      </c>
      <c r="G12" s="2" t="s">
        <v>57</v>
      </c>
      <c r="H12" s="8" t="s">
        <v>58</v>
      </c>
      <c r="I12" s="7" t="s">
        <v>59</v>
      </c>
      <c r="J12" s="6">
        <v>1460000000</v>
      </c>
      <c r="K12" s="6" t="s">
        <v>59</v>
      </c>
      <c r="L12" s="3">
        <v>92</v>
      </c>
      <c r="M12" s="3" t="s">
        <v>129</v>
      </c>
      <c r="N12" s="3" t="s">
        <v>83</v>
      </c>
      <c r="O12" s="3">
        <v>5.9428571430000003</v>
      </c>
      <c r="P12" s="3">
        <v>1.3491360450000001</v>
      </c>
      <c r="Q12" s="3">
        <v>6</v>
      </c>
      <c r="R12" s="2" t="s">
        <v>83</v>
      </c>
      <c r="S12" s="1" t="s">
        <v>60</v>
      </c>
      <c r="T12" s="7" t="s">
        <v>59</v>
      </c>
      <c r="U12" s="10" t="s">
        <v>59</v>
      </c>
      <c r="V12" s="6" t="s">
        <v>59</v>
      </c>
    </row>
    <row r="13" spans="1:22" ht="14.25" customHeight="1" x14ac:dyDescent="0.35">
      <c r="A13" s="3">
        <v>12</v>
      </c>
      <c r="B13" s="3" t="s">
        <v>134</v>
      </c>
      <c r="C13" s="3" t="s">
        <v>57</v>
      </c>
      <c r="D13" s="3">
        <v>1.1428571430000001</v>
      </c>
      <c r="E13" s="3">
        <v>0.42996970800000001</v>
      </c>
      <c r="F13" s="3">
        <v>1</v>
      </c>
      <c r="G13" s="2" t="s">
        <v>57</v>
      </c>
      <c r="H13" s="8" t="s">
        <v>58</v>
      </c>
      <c r="I13" s="7" t="s">
        <v>59</v>
      </c>
      <c r="J13" s="6">
        <v>4630000000</v>
      </c>
      <c r="K13" s="6" t="s">
        <v>59</v>
      </c>
      <c r="L13" s="3">
        <v>93</v>
      </c>
      <c r="M13" s="3" t="s">
        <v>135</v>
      </c>
      <c r="N13" s="3" t="s">
        <v>83</v>
      </c>
      <c r="O13" s="3">
        <v>6</v>
      </c>
      <c r="P13" s="3">
        <v>1.3719886809999999</v>
      </c>
      <c r="Q13" s="3">
        <v>7</v>
      </c>
      <c r="R13" s="2" t="s">
        <v>70</v>
      </c>
      <c r="S13" s="1" t="s">
        <v>60</v>
      </c>
      <c r="T13" s="7" t="s">
        <v>59</v>
      </c>
      <c r="U13" s="10" t="s">
        <v>59</v>
      </c>
      <c r="V13" s="6" t="s">
        <v>59</v>
      </c>
    </row>
    <row r="14" spans="1:22" ht="14.25" customHeight="1" x14ac:dyDescent="0.35">
      <c r="A14" s="3">
        <v>15</v>
      </c>
      <c r="B14" s="3" t="s">
        <v>140</v>
      </c>
      <c r="C14" s="3" t="s">
        <v>57</v>
      </c>
      <c r="D14" s="3">
        <v>1.2</v>
      </c>
      <c r="E14" s="3">
        <v>0.47278897199999997</v>
      </c>
      <c r="F14" s="3">
        <v>1</v>
      </c>
      <c r="G14" s="2" t="s">
        <v>57</v>
      </c>
      <c r="H14" s="8" t="s">
        <v>58</v>
      </c>
      <c r="I14" s="7" t="s">
        <v>59</v>
      </c>
      <c r="J14" s="6">
        <v>2590000000</v>
      </c>
      <c r="K14" s="6" t="s">
        <v>59</v>
      </c>
      <c r="L14" s="3">
        <v>94</v>
      </c>
      <c r="M14" s="3" t="s">
        <v>141</v>
      </c>
      <c r="N14" s="3" t="s">
        <v>70</v>
      </c>
      <c r="O14" s="3">
        <v>6.1714285709999999</v>
      </c>
      <c r="P14" s="3">
        <v>0.98475778700000005</v>
      </c>
      <c r="Q14" s="3">
        <v>6</v>
      </c>
      <c r="R14" s="2" t="s">
        <v>70</v>
      </c>
      <c r="S14" s="1" t="s">
        <v>60</v>
      </c>
      <c r="T14" s="7" t="s">
        <v>59</v>
      </c>
      <c r="U14" s="10" t="s">
        <v>59</v>
      </c>
      <c r="V14" s="6" t="s">
        <v>59</v>
      </c>
    </row>
    <row r="15" spans="1:22" ht="14.25" customHeight="1" x14ac:dyDescent="0.35">
      <c r="A15" s="3">
        <v>13</v>
      </c>
      <c r="B15" s="3" t="s">
        <v>147</v>
      </c>
      <c r="C15" s="3" t="s">
        <v>57</v>
      </c>
      <c r="D15" s="3">
        <v>1.1714285710000001</v>
      </c>
      <c r="E15" s="3">
        <v>0.45281565400000001</v>
      </c>
      <c r="F15" s="3">
        <v>1</v>
      </c>
      <c r="G15" s="2" t="s">
        <v>57</v>
      </c>
      <c r="H15" s="8" t="s">
        <v>58</v>
      </c>
      <c r="I15" s="7" t="s">
        <v>59</v>
      </c>
      <c r="J15" s="6">
        <v>1450000000</v>
      </c>
      <c r="K15" s="6" t="s">
        <v>59</v>
      </c>
      <c r="L15" s="3">
        <v>95</v>
      </c>
      <c r="M15" s="3" t="s">
        <v>148</v>
      </c>
      <c r="N15" s="3" t="s">
        <v>70</v>
      </c>
      <c r="O15" s="3">
        <v>6.1714285709999999</v>
      </c>
      <c r="P15" s="3">
        <v>1.5621575249999999</v>
      </c>
      <c r="Q15" s="3">
        <v>7</v>
      </c>
      <c r="R15" s="2" t="s">
        <v>70</v>
      </c>
      <c r="S15" s="1" t="s">
        <v>60</v>
      </c>
      <c r="T15" s="7" t="s">
        <v>59</v>
      </c>
      <c r="U15" s="10" t="s">
        <v>59</v>
      </c>
      <c r="V15" s="6" t="s">
        <v>59</v>
      </c>
    </row>
    <row r="16" spans="1:22" ht="14.25" customHeight="1" x14ac:dyDescent="0.35">
      <c r="A16" s="3">
        <v>14</v>
      </c>
      <c r="B16" s="3" t="s">
        <v>152</v>
      </c>
      <c r="C16" s="3" t="s">
        <v>57</v>
      </c>
      <c r="D16" s="3">
        <v>1.1714285710000001</v>
      </c>
      <c r="E16" s="3">
        <v>0.45281565400000001</v>
      </c>
      <c r="F16" s="3">
        <v>1</v>
      </c>
      <c r="G16" s="2" t="s">
        <v>57</v>
      </c>
      <c r="H16" s="8" t="s">
        <v>58</v>
      </c>
      <c r="I16" s="7" t="s">
        <v>59</v>
      </c>
      <c r="J16" s="6">
        <v>4330000000</v>
      </c>
      <c r="K16" s="6" t="s">
        <v>59</v>
      </c>
      <c r="L16" s="3">
        <v>96</v>
      </c>
      <c r="M16" s="3" t="s">
        <v>153</v>
      </c>
      <c r="N16" s="3" t="s">
        <v>70</v>
      </c>
      <c r="O16" s="3">
        <v>6.2285714289999996</v>
      </c>
      <c r="P16" s="3">
        <v>1.1137037910000001</v>
      </c>
      <c r="Q16" s="3">
        <v>7</v>
      </c>
      <c r="R16" s="2" t="s">
        <v>70</v>
      </c>
      <c r="S16" s="1" t="s">
        <v>60</v>
      </c>
      <c r="T16" s="7" t="s">
        <v>59</v>
      </c>
      <c r="U16" s="10" t="s">
        <v>59</v>
      </c>
      <c r="V16" s="6" t="s">
        <v>59</v>
      </c>
    </row>
    <row r="17" spans="1:22" ht="14.25" customHeight="1" x14ac:dyDescent="0.35">
      <c r="A17" s="3">
        <v>16</v>
      </c>
      <c r="B17" s="3" t="s">
        <v>159</v>
      </c>
      <c r="C17" s="3" t="s">
        <v>57</v>
      </c>
      <c r="D17" s="3">
        <v>1.2</v>
      </c>
      <c r="E17" s="3">
        <v>0.53136893100000004</v>
      </c>
      <c r="F17" s="3">
        <v>1</v>
      </c>
      <c r="G17" s="2" t="s">
        <v>57</v>
      </c>
      <c r="H17" s="8" t="s">
        <v>58</v>
      </c>
      <c r="I17" s="7" t="s">
        <v>59</v>
      </c>
      <c r="J17" s="6">
        <v>4710000000</v>
      </c>
      <c r="K17" s="6" t="s">
        <v>59</v>
      </c>
      <c r="L17" s="3">
        <v>97</v>
      </c>
      <c r="M17" s="3" t="s">
        <v>160</v>
      </c>
      <c r="N17" s="3" t="s">
        <v>70</v>
      </c>
      <c r="O17" s="3">
        <v>6.2857142860000002</v>
      </c>
      <c r="P17" s="3">
        <v>1.0166678149999999</v>
      </c>
      <c r="Q17" s="3">
        <v>7</v>
      </c>
      <c r="R17" s="2" t="s">
        <v>70</v>
      </c>
      <c r="S17" s="1" t="s">
        <v>60</v>
      </c>
      <c r="T17" s="7" t="s">
        <v>59</v>
      </c>
      <c r="U17" s="10" t="s">
        <v>59</v>
      </c>
      <c r="V17" s="6" t="s">
        <v>59</v>
      </c>
    </row>
    <row r="18" spans="1:22" ht="14.25" customHeight="1" x14ac:dyDescent="0.35">
      <c r="A18" s="3">
        <v>17</v>
      </c>
      <c r="B18" s="3" t="s">
        <v>165</v>
      </c>
      <c r="C18" s="3" t="s">
        <v>57</v>
      </c>
      <c r="D18" s="3">
        <v>1.2</v>
      </c>
      <c r="E18" s="3">
        <v>0.58410313400000002</v>
      </c>
      <c r="F18" s="3">
        <v>1</v>
      </c>
      <c r="G18" s="2" t="s">
        <v>57</v>
      </c>
      <c r="H18" s="8" t="s">
        <v>58</v>
      </c>
      <c r="I18" s="6">
        <v>3091</v>
      </c>
      <c r="J18" s="6">
        <v>2260000000</v>
      </c>
      <c r="K18" s="6" t="s">
        <v>59</v>
      </c>
      <c r="L18" s="3">
        <v>98</v>
      </c>
      <c r="M18" s="3" t="s">
        <v>166</v>
      </c>
      <c r="N18" s="3" t="s">
        <v>70</v>
      </c>
      <c r="O18" s="3">
        <v>6.3428571429999998</v>
      </c>
      <c r="P18" s="3">
        <v>1.186761712</v>
      </c>
      <c r="Q18" s="3">
        <v>7</v>
      </c>
      <c r="R18" s="2" t="s">
        <v>70</v>
      </c>
      <c r="S18" s="1" t="s">
        <v>60</v>
      </c>
      <c r="T18" s="7" t="s">
        <v>59</v>
      </c>
      <c r="U18" s="10" t="s">
        <v>59</v>
      </c>
      <c r="V18" s="6" t="s">
        <v>59</v>
      </c>
    </row>
    <row r="19" spans="1:22" ht="14.25" customHeight="1" x14ac:dyDescent="0.35">
      <c r="A19" s="3">
        <v>18</v>
      </c>
      <c r="B19" s="3" t="s">
        <v>171</v>
      </c>
      <c r="C19" s="3" t="s">
        <v>57</v>
      </c>
      <c r="D19" s="3">
        <v>1.228571429</v>
      </c>
      <c r="E19" s="3">
        <v>0.54695490099999999</v>
      </c>
      <c r="F19" s="3">
        <v>1</v>
      </c>
      <c r="G19" s="2" t="s">
        <v>57</v>
      </c>
      <c r="H19" s="8" t="s">
        <v>58</v>
      </c>
      <c r="I19" s="7" t="s">
        <v>59</v>
      </c>
      <c r="J19" s="6">
        <v>146000000</v>
      </c>
      <c r="K19" s="6" t="s">
        <v>59</v>
      </c>
      <c r="L19" s="3">
        <v>99</v>
      </c>
      <c r="M19" s="3" t="s">
        <v>172</v>
      </c>
      <c r="N19" s="3" t="s">
        <v>70</v>
      </c>
      <c r="O19" s="3">
        <v>6.371428571</v>
      </c>
      <c r="P19" s="3">
        <v>1.3080230770000001</v>
      </c>
      <c r="Q19" s="3">
        <v>7</v>
      </c>
      <c r="R19" s="2" t="s">
        <v>70</v>
      </c>
      <c r="S19" s="1" t="s">
        <v>60</v>
      </c>
      <c r="T19" s="7" t="s">
        <v>59</v>
      </c>
      <c r="U19" s="10" t="s">
        <v>59</v>
      </c>
      <c r="V19" s="6" t="s">
        <v>59</v>
      </c>
    </row>
    <row r="20" spans="1:22" ht="14.25" customHeight="1" x14ac:dyDescent="0.35">
      <c r="A20" s="3">
        <v>19</v>
      </c>
      <c r="B20" s="3" t="s">
        <v>176</v>
      </c>
      <c r="C20" s="3" t="s">
        <v>57</v>
      </c>
      <c r="D20" s="3">
        <v>1.228571429</v>
      </c>
      <c r="E20" s="3">
        <v>0.645605702</v>
      </c>
      <c r="F20" s="3">
        <v>1</v>
      </c>
      <c r="G20" s="2" t="s">
        <v>57</v>
      </c>
      <c r="H20" s="8" t="s">
        <v>58</v>
      </c>
      <c r="I20" s="7" t="s">
        <v>59</v>
      </c>
      <c r="J20" s="6">
        <v>2970000000</v>
      </c>
      <c r="K20" s="6" t="s">
        <v>59</v>
      </c>
      <c r="L20" s="3">
        <v>100</v>
      </c>
      <c r="M20" s="3" t="s">
        <v>177</v>
      </c>
      <c r="N20" s="3" t="s">
        <v>70</v>
      </c>
      <c r="O20" s="3">
        <v>6.4285714289999998</v>
      </c>
      <c r="P20" s="3">
        <v>0.94824029899999995</v>
      </c>
      <c r="Q20" s="3">
        <v>7</v>
      </c>
      <c r="R20" s="2" t="s">
        <v>70</v>
      </c>
      <c r="S20" s="1" t="s">
        <v>60</v>
      </c>
      <c r="T20" s="7" t="s">
        <v>59</v>
      </c>
      <c r="U20" s="10" t="s">
        <v>59</v>
      </c>
      <c r="V20" s="6" t="s">
        <v>59</v>
      </c>
    </row>
    <row r="21" spans="1:22" ht="14.25" customHeight="1" x14ac:dyDescent="0.35">
      <c r="A21" s="3">
        <v>20</v>
      </c>
      <c r="B21" s="3" t="s">
        <v>185</v>
      </c>
      <c r="C21" s="3" t="s">
        <v>57</v>
      </c>
      <c r="D21" s="3">
        <v>1.2571428570000001</v>
      </c>
      <c r="E21" s="3">
        <v>0.56061191099999996</v>
      </c>
      <c r="F21" s="3">
        <v>1</v>
      </c>
      <c r="G21" s="2" t="s">
        <v>57</v>
      </c>
      <c r="H21" s="8" t="s">
        <v>58</v>
      </c>
      <c r="I21" s="7" t="s">
        <v>59</v>
      </c>
      <c r="J21" s="6">
        <v>2550000000</v>
      </c>
      <c r="K21" s="6" t="s">
        <v>59</v>
      </c>
      <c r="L21" s="3">
        <v>101</v>
      </c>
      <c r="M21" s="3" t="s">
        <v>186</v>
      </c>
      <c r="N21" s="3" t="s">
        <v>83</v>
      </c>
      <c r="O21" s="3">
        <v>6.542857143</v>
      </c>
      <c r="P21" s="3">
        <v>0.78000215500000003</v>
      </c>
      <c r="Q21" s="3">
        <v>7</v>
      </c>
      <c r="R21" s="2" t="s">
        <v>70</v>
      </c>
      <c r="S21" s="1" t="s">
        <v>60</v>
      </c>
      <c r="T21" s="7" t="s">
        <v>59</v>
      </c>
      <c r="U21" s="10" t="s">
        <v>59</v>
      </c>
      <c r="V21" s="6" t="s">
        <v>59</v>
      </c>
    </row>
    <row r="22" spans="1:22" ht="14.25" customHeight="1" x14ac:dyDescent="0.35">
      <c r="A22" s="3">
        <v>21</v>
      </c>
      <c r="B22" s="3" t="s">
        <v>709</v>
      </c>
      <c r="C22" s="3" t="s">
        <v>57</v>
      </c>
      <c r="D22" s="3">
        <v>1.2571428570000001</v>
      </c>
      <c r="E22" s="3">
        <v>0.65721592600000001</v>
      </c>
      <c r="F22" s="3">
        <v>1</v>
      </c>
      <c r="G22" s="2" t="s">
        <v>57</v>
      </c>
      <c r="H22" s="9" t="s">
        <v>710</v>
      </c>
      <c r="I22" s="7" t="s">
        <v>59</v>
      </c>
      <c r="J22" s="10" t="s">
        <v>59</v>
      </c>
      <c r="K22" s="6" t="s">
        <v>59</v>
      </c>
      <c r="L22" s="3">
        <v>91</v>
      </c>
      <c r="M22" s="3" t="s">
        <v>732</v>
      </c>
      <c r="N22" s="3" t="s">
        <v>83</v>
      </c>
      <c r="O22" s="3">
        <v>5.914285714</v>
      </c>
      <c r="P22" s="3">
        <v>1.4424535590000001</v>
      </c>
      <c r="Q22" s="3">
        <v>7</v>
      </c>
      <c r="R22" s="2" t="s">
        <v>83</v>
      </c>
      <c r="S22" s="1" t="s">
        <v>60</v>
      </c>
      <c r="T22" s="7" t="s">
        <v>59</v>
      </c>
      <c r="U22" s="10" t="s">
        <v>59</v>
      </c>
      <c r="V22" s="6" t="s">
        <v>59</v>
      </c>
    </row>
    <row r="23" spans="1:22" ht="14.25" customHeight="1" x14ac:dyDescent="0.35">
      <c r="A23" s="3">
        <v>22</v>
      </c>
      <c r="B23" s="3" t="s">
        <v>711</v>
      </c>
      <c r="C23" s="3" t="s">
        <v>57</v>
      </c>
      <c r="D23" s="3">
        <v>1.2571428570000001</v>
      </c>
      <c r="E23" s="3">
        <v>0.65721592600000001</v>
      </c>
      <c r="F23" s="3">
        <v>1</v>
      </c>
      <c r="G23" s="2" t="s">
        <v>57</v>
      </c>
      <c r="H23" s="9" t="s">
        <v>710</v>
      </c>
      <c r="I23" s="7" t="s">
        <v>59</v>
      </c>
      <c r="J23" s="10" t="s">
        <v>59</v>
      </c>
      <c r="K23" s="6" t="s">
        <v>59</v>
      </c>
      <c r="L23" s="3">
        <v>55</v>
      </c>
      <c r="M23" s="3" t="s">
        <v>714</v>
      </c>
      <c r="N23" s="3" t="s">
        <v>57</v>
      </c>
      <c r="O23" s="3">
        <v>2.3428571429999998</v>
      </c>
      <c r="P23" s="3">
        <v>1.2820676580000001</v>
      </c>
      <c r="Q23" s="3">
        <v>2</v>
      </c>
      <c r="R23" s="2" t="s">
        <v>83</v>
      </c>
      <c r="S23" s="1" t="s">
        <v>60</v>
      </c>
      <c r="T23" s="7" t="s">
        <v>59</v>
      </c>
      <c r="U23" s="10" t="s">
        <v>59</v>
      </c>
      <c r="V23" s="6" t="s">
        <v>59</v>
      </c>
    </row>
    <row r="24" spans="1:22" ht="14.25" customHeight="1" x14ac:dyDescent="0.35">
      <c r="A24" s="3">
        <v>56</v>
      </c>
      <c r="B24" s="3" t="s">
        <v>715</v>
      </c>
      <c r="C24" s="3" t="s">
        <v>83</v>
      </c>
      <c r="D24" s="3">
        <v>2.371428571</v>
      </c>
      <c r="E24" s="3">
        <v>1.4159950619999999</v>
      </c>
      <c r="F24" s="3">
        <v>2</v>
      </c>
      <c r="G24" s="2" t="s">
        <v>83</v>
      </c>
      <c r="H24" s="2" t="s">
        <v>60</v>
      </c>
      <c r="I24" s="7" t="s">
        <v>59</v>
      </c>
      <c r="J24" s="10" t="s">
        <v>59</v>
      </c>
      <c r="K24" s="6" t="s">
        <v>59</v>
      </c>
    </row>
    <row r="25" spans="1:22" ht="14.25" customHeight="1" x14ac:dyDescent="0.35">
      <c r="A25" s="3">
        <v>57</v>
      </c>
      <c r="B25" s="3" t="s">
        <v>716</v>
      </c>
      <c r="C25" s="3" t="s">
        <v>57</v>
      </c>
      <c r="D25" s="3">
        <v>2.4285714289999998</v>
      </c>
      <c r="E25" s="3">
        <v>1.266902529</v>
      </c>
      <c r="F25" s="3">
        <v>2</v>
      </c>
      <c r="G25" s="2" t="s">
        <v>83</v>
      </c>
      <c r="H25" s="2" t="s">
        <v>60</v>
      </c>
      <c r="I25" s="7" t="s">
        <v>59</v>
      </c>
      <c r="J25" s="10" t="s">
        <v>59</v>
      </c>
      <c r="K25" s="6" t="s">
        <v>59</v>
      </c>
    </row>
    <row r="26" spans="1:22" ht="14.25" customHeight="1" x14ac:dyDescent="0.35">
      <c r="A26" s="3">
        <v>58</v>
      </c>
      <c r="B26" s="3" t="s">
        <v>717</v>
      </c>
      <c r="C26" s="3" t="s">
        <v>57</v>
      </c>
      <c r="D26" s="3">
        <v>2.7428571430000002</v>
      </c>
      <c r="E26" s="3">
        <v>1.4621269189999999</v>
      </c>
      <c r="F26" s="3">
        <v>3</v>
      </c>
      <c r="G26" s="2" t="s">
        <v>83</v>
      </c>
      <c r="H26" s="2" t="s">
        <v>60</v>
      </c>
      <c r="I26" s="7" t="s">
        <v>59</v>
      </c>
      <c r="J26" s="10" t="s">
        <v>59</v>
      </c>
      <c r="K26" s="6" t="s">
        <v>59</v>
      </c>
    </row>
    <row r="27" spans="1:22" ht="14.25" customHeight="1" x14ac:dyDescent="0.35">
      <c r="A27" s="3">
        <v>59</v>
      </c>
      <c r="B27" s="3" t="s">
        <v>718</v>
      </c>
      <c r="C27" s="3" t="s">
        <v>83</v>
      </c>
      <c r="D27" s="3">
        <v>2.8857142859999998</v>
      </c>
      <c r="E27" s="3">
        <v>1.761874479</v>
      </c>
      <c r="F27" s="3">
        <v>3</v>
      </c>
      <c r="G27" s="2" t="s">
        <v>83</v>
      </c>
      <c r="H27" s="2" t="s">
        <v>60</v>
      </c>
      <c r="I27" s="7" t="s">
        <v>59</v>
      </c>
      <c r="J27" s="10" t="s">
        <v>59</v>
      </c>
      <c r="K27" s="6" t="s">
        <v>59</v>
      </c>
    </row>
    <row r="28" spans="1:22" ht="14.25" customHeight="1" x14ac:dyDescent="0.35">
      <c r="A28" s="3">
        <v>60</v>
      </c>
      <c r="B28" s="3" t="s">
        <v>719</v>
      </c>
      <c r="C28" s="3" t="s">
        <v>83</v>
      </c>
      <c r="D28" s="3">
        <v>2.914285714</v>
      </c>
      <c r="E28" s="3">
        <v>1.291862053</v>
      </c>
      <c r="F28" s="3">
        <v>3</v>
      </c>
      <c r="G28" s="2" t="s">
        <v>83</v>
      </c>
      <c r="H28" s="2" t="s">
        <v>60</v>
      </c>
      <c r="I28" s="7" t="s">
        <v>59</v>
      </c>
      <c r="J28" s="10" t="s">
        <v>59</v>
      </c>
      <c r="K28" s="6" t="s">
        <v>59</v>
      </c>
    </row>
    <row r="29" spans="1:22" ht="14.25" customHeight="1" x14ac:dyDescent="0.35">
      <c r="A29" s="3">
        <v>61</v>
      </c>
      <c r="B29" s="3" t="s">
        <v>720</v>
      </c>
      <c r="C29" s="3" t="s">
        <v>83</v>
      </c>
      <c r="D29" s="3">
        <v>2.9428571429999999</v>
      </c>
      <c r="E29" s="3">
        <v>1.3048068850000001</v>
      </c>
      <c r="F29" s="3">
        <v>3</v>
      </c>
      <c r="G29" s="2" t="s">
        <v>83</v>
      </c>
      <c r="H29" s="2" t="s">
        <v>60</v>
      </c>
      <c r="I29" s="7" t="s">
        <v>59</v>
      </c>
      <c r="J29" s="10" t="s">
        <v>59</v>
      </c>
      <c r="K29" s="6" t="s">
        <v>59</v>
      </c>
    </row>
    <row r="30" spans="1:22" ht="14.25" customHeight="1" x14ac:dyDescent="0.35">
      <c r="A30" s="3">
        <v>62</v>
      </c>
      <c r="B30" s="3" t="s">
        <v>721</v>
      </c>
      <c r="C30" s="3" t="s">
        <v>83</v>
      </c>
      <c r="D30" s="3">
        <v>3.1142857140000002</v>
      </c>
      <c r="E30" s="3">
        <v>1.6228411650000001</v>
      </c>
      <c r="F30" s="3">
        <v>3</v>
      </c>
      <c r="G30" s="2" t="s">
        <v>83</v>
      </c>
      <c r="H30" s="9" t="s">
        <v>710</v>
      </c>
      <c r="I30" s="7" t="s">
        <v>59</v>
      </c>
      <c r="J30" s="10" t="s">
        <v>59</v>
      </c>
      <c r="K30" s="6" t="s">
        <v>59</v>
      </c>
      <c r="L30" s="3">
        <v>90</v>
      </c>
      <c r="M30" s="3" t="s">
        <v>731</v>
      </c>
      <c r="N30" s="3" t="s">
        <v>70</v>
      </c>
      <c r="O30" s="3">
        <v>5.7428571430000002</v>
      </c>
      <c r="P30" s="3">
        <v>1.379319038</v>
      </c>
      <c r="Q30" s="3">
        <v>6</v>
      </c>
      <c r="R30" s="2" t="s">
        <v>83</v>
      </c>
      <c r="S30" s="1" t="s">
        <v>60</v>
      </c>
      <c r="T30" s="7" t="s">
        <v>59</v>
      </c>
      <c r="U30" s="10" t="s">
        <v>59</v>
      </c>
      <c r="V30" s="6" t="s">
        <v>59</v>
      </c>
    </row>
    <row r="31" spans="1:22" ht="14.25" customHeight="1" x14ac:dyDescent="0.35">
      <c r="A31" s="3">
        <v>63</v>
      </c>
      <c r="B31" s="3" t="s">
        <v>190</v>
      </c>
      <c r="C31" s="3" t="s">
        <v>83</v>
      </c>
      <c r="D31" s="3">
        <v>3.1428571430000001</v>
      </c>
      <c r="E31" s="3">
        <v>1.536666697</v>
      </c>
      <c r="F31" s="3">
        <v>4</v>
      </c>
      <c r="G31" s="2" t="s">
        <v>83</v>
      </c>
      <c r="H31" s="8" t="s">
        <v>58</v>
      </c>
      <c r="I31" s="7" t="s">
        <v>59</v>
      </c>
      <c r="J31" s="6">
        <v>2010000000</v>
      </c>
      <c r="K31" s="6" t="s">
        <v>59</v>
      </c>
      <c r="L31" s="3">
        <v>112</v>
      </c>
      <c r="M31" s="3" t="s">
        <v>191</v>
      </c>
      <c r="N31" s="3" t="s">
        <v>70</v>
      </c>
      <c r="O31" s="3">
        <v>6.6857142859999996</v>
      </c>
      <c r="P31" s="3">
        <v>0.58266267999999999</v>
      </c>
      <c r="Q31" s="3">
        <v>7</v>
      </c>
      <c r="R31" s="2" t="s">
        <v>70</v>
      </c>
      <c r="S31" s="1" t="s">
        <v>60</v>
      </c>
      <c r="T31" s="7" t="s">
        <v>59</v>
      </c>
      <c r="U31" s="10" t="s">
        <v>59</v>
      </c>
      <c r="V31" s="6" t="s">
        <v>59</v>
      </c>
    </row>
    <row r="32" spans="1:22" ht="14.25" customHeight="1" x14ac:dyDescent="0.35">
      <c r="A32" s="3">
        <v>64</v>
      </c>
      <c r="B32" s="3" t="s">
        <v>196</v>
      </c>
      <c r="C32" s="3" t="s">
        <v>83</v>
      </c>
      <c r="D32" s="3">
        <v>3.1714285709999999</v>
      </c>
      <c r="E32" s="3">
        <v>1.543215022</v>
      </c>
      <c r="F32" s="3">
        <v>4</v>
      </c>
      <c r="G32" s="2" t="s">
        <v>83</v>
      </c>
      <c r="H32" s="8" t="s">
        <v>58</v>
      </c>
      <c r="I32" s="7" t="s">
        <v>59</v>
      </c>
      <c r="J32" s="11" t="s">
        <v>722</v>
      </c>
      <c r="K32" s="6" t="s">
        <v>59</v>
      </c>
      <c r="L32" s="3">
        <v>113</v>
      </c>
      <c r="M32" s="3" t="s">
        <v>197</v>
      </c>
      <c r="N32" s="3" t="s">
        <v>70</v>
      </c>
      <c r="O32" s="3">
        <v>6.6857142859999996</v>
      </c>
      <c r="P32" s="3">
        <v>0.67612340400000004</v>
      </c>
      <c r="Q32" s="3">
        <v>7</v>
      </c>
      <c r="R32" s="2" t="s">
        <v>70</v>
      </c>
      <c r="S32" s="1" t="s">
        <v>60</v>
      </c>
      <c r="T32" s="7" t="s">
        <v>59</v>
      </c>
      <c r="U32" s="10" t="s">
        <v>59</v>
      </c>
      <c r="V32" s="6" t="s">
        <v>59</v>
      </c>
    </row>
    <row r="33" spans="1:22" ht="14.25" customHeight="1" x14ac:dyDescent="0.35">
      <c r="A33" s="3">
        <v>65</v>
      </c>
      <c r="B33" s="3" t="s">
        <v>201</v>
      </c>
      <c r="C33" s="3" t="s">
        <v>83</v>
      </c>
      <c r="D33" s="3">
        <v>3.228571429</v>
      </c>
      <c r="E33" s="3">
        <v>1.2853407489999999</v>
      </c>
      <c r="F33" s="3">
        <v>4</v>
      </c>
      <c r="G33" s="2" t="s">
        <v>83</v>
      </c>
      <c r="H33" s="8" t="s">
        <v>58</v>
      </c>
      <c r="I33" s="7" t="s">
        <v>59</v>
      </c>
      <c r="J33" s="12">
        <v>253000000</v>
      </c>
      <c r="K33" s="6" t="s">
        <v>59</v>
      </c>
      <c r="L33" s="3">
        <v>114</v>
      </c>
      <c r="M33" s="3" t="s">
        <v>202</v>
      </c>
      <c r="N33" s="3" t="s">
        <v>70</v>
      </c>
      <c r="O33" s="3">
        <v>6.6857142859999996</v>
      </c>
      <c r="P33" s="3">
        <v>1.078436465</v>
      </c>
      <c r="Q33" s="3">
        <v>7</v>
      </c>
      <c r="R33" s="2" t="s">
        <v>70</v>
      </c>
      <c r="S33" s="1" t="s">
        <v>60</v>
      </c>
      <c r="T33" s="7" t="s">
        <v>59</v>
      </c>
      <c r="U33" s="10" t="s">
        <v>59</v>
      </c>
      <c r="V33" s="6" t="s">
        <v>59</v>
      </c>
    </row>
    <row r="34" spans="1:22" ht="14.25" customHeight="1" x14ac:dyDescent="0.35">
      <c r="A34" s="3">
        <v>66</v>
      </c>
      <c r="B34" s="3" t="s">
        <v>206</v>
      </c>
      <c r="C34" s="3" t="s">
        <v>83</v>
      </c>
      <c r="D34" s="3">
        <v>3.3142857139999999</v>
      </c>
      <c r="E34" s="3">
        <v>1.18250553</v>
      </c>
      <c r="F34" s="3">
        <v>4</v>
      </c>
      <c r="G34" s="2" t="s">
        <v>83</v>
      </c>
      <c r="H34" s="8" t="s">
        <v>58</v>
      </c>
      <c r="I34" s="7" t="s">
        <v>59</v>
      </c>
      <c r="J34" s="6">
        <v>3870000000</v>
      </c>
      <c r="K34" s="6" t="s">
        <v>59</v>
      </c>
      <c r="L34" s="3">
        <v>115</v>
      </c>
      <c r="M34" s="3" t="s">
        <v>207</v>
      </c>
      <c r="N34" s="3" t="s">
        <v>70</v>
      </c>
      <c r="O34" s="3">
        <v>6.6857142859999996</v>
      </c>
      <c r="P34" s="3">
        <v>1.078436465</v>
      </c>
      <c r="Q34" s="3">
        <v>7</v>
      </c>
      <c r="R34" s="2" t="s">
        <v>70</v>
      </c>
      <c r="S34" s="1" t="s">
        <v>60</v>
      </c>
      <c r="T34" s="7" t="s">
        <v>59</v>
      </c>
      <c r="U34" s="10" t="s">
        <v>59</v>
      </c>
      <c r="V34" s="6" t="s">
        <v>59</v>
      </c>
    </row>
    <row r="35" spans="1:22" ht="14.25" customHeight="1" x14ac:dyDescent="0.35">
      <c r="A35" s="3">
        <v>67</v>
      </c>
      <c r="B35" s="3" t="s">
        <v>211</v>
      </c>
      <c r="C35" s="3" t="s">
        <v>83</v>
      </c>
      <c r="D35" s="3">
        <v>3.371428571</v>
      </c>
      <c r="E35" s="3">
        <v>1.5546082219999999</v>
      </c>
      <c r="F35" s="3">
        <v>4</v>
      </c>
      <c r="G35" s="2" t="s">
        <v>83</v>
      </c>
      <c r="H35" s="8" t="s">
        <v>58</v>
      </c>
      <c r="I35" s="6">
        <v>4</v>
      </c>
      <c r="J35" s="6">
        <v>19800000</v>
      </c>
      <c r="K35" s="6" t="s">
        <v>59</v>
      </c>
      <c r="L35" s="3">
        <v>116</v>
      </c>
      <c r="M35" s="3" t="s">
        <v>212</v>
      </c>
      <c r="N35" s="3" t="s">
        <v>70</v>
      </c>
      <c r="O35" s="3">
        <v>6.7142857139999998</v>
      </c>
      <c r="P35" s="3">
        <v>0.57247802800000003</v>
      </c>
      <c r="Q35" s="3">
        <v>7</v>
      </c>
      <c r="R35" s="2" t="s">
        <v>70</v>
      </c>
      <c r="S35" s="1" t="s">
        <v>60</v>
      </c>
      <c r="T35" s="7" t="s">
        <v>59</v>
      </c>
      <c r="U35" s="10" t="s">
        <v>59</v>
      </c>
      <c r="V35" s="6" t="s">
        <v>59</v>
      </c>
    </row>
    <row r="36" spans="1:22" ht="14.25" customHeight="1" x14ac:dyDescent="0.35">
      <c r="A36" s="3">
        <v>68</v>
      </c>
      <c r="B36" s="3" t="s">
        <v>217</v>
      </c>
      <c r="C36" s="3" t="s">
        <v>83</v>
      </c>
      <c r="D36" s="3">
        <v>3.4285714289999998</v>
      </c>
      <c r="E36" s="3">
        <v>1.420143205</v>
      </c>
      <c r="F36" s="3">
        <v>4</v>
      </c>
      <c r="G36" s="2" t="s">
        <v>83</v>
      </c>
      <c r="H36" s="8" t="s">
        <v>58</v>
      </c>
      <c r="I36" s="7" t="s">
        <v>59</v>
      </c>
      <c r="J36" s="6">
        <v>4610000000</v>
      </c>
      <c r="K36" s="6" t="s">
        <v>59</v>
      </c>
      <c r="L36" s="3">
        <v>117</v>
      </c>
      <c r="M36" s="3" t="s">
        <v>218</v>
      </c>
      <c r="N36" s="3" t="s">
        <v>70</v>
      </c>
      <c r="O36" s="3">
        <v>6.7428571430000002</v>
      </c>
      <c r="P36" s="3">
        <v>0.56061191099999996</v>
      </c>
      <c r="Q36" s="3">
        <v>7</v>
      </c>
      <c r="R36" s="2" t="s">
        <v>70</v>
      </c>
      <c r="S36" s="1" t="s">
        <v>60</v>
      </c>
      <c r="T36" s="7" t="s">
        <v>59</v>
      </c>
      <c r="U36" s="10" t="s">
        <v>59</v>
      </c>
      <c r="V36" s="6" t="s">
        <v>59</v>
      </c>
    </row>
    <row r="37" spans="1:22" ht="14.25" customHeight="1" x14ac:dyDescent="0.35">
      <c r="A37" s="3">
        <v>69</v>
      </c>
      <c r="B37" s="3" t="s">
        <v>225</v>
      </c>
      <c r="C37" s="3" t="s">
        <v>83</v>
      </c>
      <c r="D37" s="3">
        <v>3.457142857</v>
      </c>
      <c r="E37" s="3">
        <v>1.5967403769999999</v>
      </c>
      <c r="F37" s="3">
        <v>4</v>
      </c>
      <c r="G37" s="2" t="s">
        <v>83</v>
      </c>
      <c r="H37" s="8" t="s">
        <v>58</v>
      </c>
      <c r="I37" s="7" t="s">
        <v>59</v>
      </c>
      <c r="J37" s="6">
        <v>2680000000</v>
      </c>
      <c r="K37" s="6" t="s">
        <v>59</v>
      </c>
      <c r="L37" s="3">
        <v>118</v>
      </c>
      <c r="M37" s="3" t="s">
        <v>226</v>
      </c>
      <c r="N37" s="3" t="s">
        <v>70</v>
      </c>
      <c r="O37" s="3">
        <v>6.7428571430000002</v>
      </c>
      <c r="P37" s="3">
        <v>0.61082668900000003</v>
      </c>
      <c r="Q37" s="3">
        <v>7</v>
      </c>
      <c r="R37" s="2" t="s">
        <v>70</v>
      </c>
      <c r="S37" s="1" t="s">
        <v>60</v>
      </c>
      <c r="T37" s="7" t="s">
        <v>59</v>
      </c>
      <c r="U37" s="10" t="s">
        <v>59</v>
      </c>
      <c r="V37" s="6" t="s">
        <v>59</v>
      </c>
    </row>
    <row r="38" spans="1:22" ht="14.25" customHeight="1" x14ac:dyDescent="0.35">
      <c r="A38" s="3">
        <v>70</v>
      </c>
      <c r="B38" s="3" t="s">
        <v>230</v>
      </c>
      <c r="C38" s="3" t="s">
        <v>83</v>
      </c>
      <c r="D38" s="3">
        <v>3.457142857</v>
      </c>
      <c r="E38" s="3">
        <v>1.7036786690000001</v>
      </c>
      <c r="F38" s="3">
        <v>4</v>
      </c>
      <c r="G38" s="2" t="s">
        <v>83</v>
      </c>
      <c r="H38" s="8" t="s">
        <v>58</v>
      </c>
      <c r="I38" s="7" t="s">
        <v>59</v>
      </c>
      <c r="J38" s="6">
        <v>59600000</v>
      </c>
      <c r="K38" s="6" t="s">
        <v>59</v>
      </c>
      <c r="L38" s="3">
        <v>119</v>
      </c>
      <c r="M38" s="3" t="s">
        <v>231</v>
      </c>
      <c r="N38" s="3" t="s">
        <v>70</v>
      </c>
      <c r="O38" s="3">
        <v>6.7428571430000002</v>
      </c>
      <c r="P38" s="3">
        <v>0.88593111999999996</v>
      </c>
      <c r="Q38" s="3">
        <v>7</v>
      </c>
      <c r="R38" s="2" t="s">
        <v>70</v>
      </c>
      <c r="S38" s="1" t="s">
        <v>60</v>
      </c>
      <c r="T38" s="7" t="s">
        <v>59</v>
      </c>
      <c r="U38" s="10" t="s">
        <v>59</v>
      </c>
      <c r="V38" s="6" t="s">
        <v>59</v>
      </c>
    </row>
    <row r="39" spans="1:22" ht="14.25" customHeight="1" x14ac:dyDescent="0.35">
      <c r="A39" s="3">
        <v>71</v>
      </c>
      <c r="B39" s="3" t="s">
        <v>236</v>
      </c>
      <c r="C39" s="3" t="s">
        <v>83</v>
      </c>
      <c r="D39" s="3">
        <v>3.6571428570000002</v>
      </c>
      <c r="E39" s="3">
        <v>1.2353341330000001</v>
      </c>
      <c r="F39" s="3">
        <v>4</v>
      </c>
      <c r="G39" s="2" t="s">
        <v>83</v>
      </c>
      <c r="H39" s="8" t="s">
        <v>58</v>
      </c>
      <c r="I39" s="7" t="s">
        <v>59</v>
      </c>
      <c r="J39" s="6">
        <v>1570000000</v>
      </c>
      <c r="K39" s="6" t="s">
        <v>59</v>
      </c>
      <c r="L39" s="3">
        <v>120</v>
      </c>
      <c r="M39" s="3" t="s">
        <v>237</v>
      </c>
      <c r="N39" s="3" t="s">
        <v>70</v>
      </c>
      <c r="O39" s="3">
        <v>6.7714285710000004</v>
      </c>
      <c r="P39" s="3">
        <v>0.645605702</v>
      </c>
      <c r="Q39" s="3">
        <v>7</v>
      </c>
      <c r="R39" s="2" t="s">
        <v>70</v>
      </c>
      <c r="S39" s="1" t="s">
        <v>60</v>
      </c>
      <c r="T39" s="7" t="s">
        <v>59</v>
      </c>
      <c r="U39" s="10" t="s">
        <v>59</v>
      </c>
      <c r="V39" s="6" t="s">
        <v>59</v>
      </c>
    </row>
    <row r="40" spans="1:22" ht="14.25" customHeight="1" x14ac:dyDescent="0.35">
      <c r="A40" s="3">
        <v>72</v>
      </c>
      <c r="B40" s="3" t="s">
        <v>242</v>
      </c>
      <c r="C40" s="3" t="s">
        <v>83</v>
      </c>
      <c r="D40" s="3">
        <v>3.6571428570000002</v>
      </c>
      <c r="E40" s="3">
        <v>1.2820676580000001</v>
      </c>
      <c r="F40" s="3">
        <v>4</v>
      </c>
      <c r="G40" s="2" t="s">
        <v>83</v>
      </c>
      <c r="H40" s="8" t="s">
        <v>58</v>
      </c>
      <c r="I40" s="7" t="s">
        <v>59</v>
      </c>
      <c r="J40" s="6">
        <v>109000000</v>
      </c>
      <c r="K40" s="6" t="s">
        <v>59</v>
      </c>
      <c r="L40" s="3">
        <v>121</v>
      </c>
      <c r="M40" s="3" t="s">
        <v>243</v>
      </c>
      <c r="N40" s="3" t="s">
        <v>70</v>
      </c>
      <c r="O40" s="3">
        <v>6.7714285710000004</v>
      </c>
      <c r="P40" s="3">
        <v>1.031438581</v>
      </c>
      <c r="Q40" s="3">
        <v>7</v>
      </c>
      <c r="R40" s="2" t="s">
        <v>70</v>
      </c>
      <c r="S40" s="1" t="s">
        <v>60</v>
      </c>
      <c r="T40" s="7" t="s">
        <v>59</v>
      </c>
      <c r="U40" s="10" t="s">
        <v>59</v>
      </c>
      <c r="V40" s="6" t="s">
        <v>59</v>
      </c>
    </row>
    <row r="41" spans="1:22" ht="14.25" customHeight="1" x14ac:dyDescent="0.35">
      <c r="A41" s="3">
        <v>73</v>
      </c>
      <c r="B41" s="3" t="s">
        <v>248</v>
      </c>
      <c r="C41" s="3" t="s">
        <v>83</v>
      </c>
      <c r="D41" s="3">
        <v>3.8</v>
      </c>
      <c r="E41" s="3">
        <v>1.9372509330000001</v>
      </c>
      <c r="F41" s="3">
        <v>4</v>
      </c>
      <c r="G41" s="2" t="s">
        <v>83</v>
      </c>
      <c r="H41" s="8" t="s">
        <v>58</v>
      </c>
      <c r="I41" s="7" t="s">
        <v>59</v>
      </c>
      <c r="J41" s="6">
        <v>49600000</v>
      </c>
      <c r="K41" s="6" t="s">
        <v>59</v>
      </c>
      <c r="L41" s="3">
        <v>23</v>
      </c>
      <c r="M41" s="3" t="s">
        <v>249</v>
      </c>
      <c r="N41" s="3" t="s">
        <v>57</v>
      </c>
      <c r="O41" s="3">
        <v>1.2571428570000001</v>
      </c>
      <c r="P41" s="3">
        <v>0.70054000800000005</v>
      </c>
      <c r="Q41" s="3">
        <v>1</v>
      </c>
      <c r="R41" s="2" t="s">
        <v>57</v>
      </c>
      <c r="S41" s="1" t="s">
        <v>60</v>
      </c>
      <c r="T41" s="7" t="s">
        <v>59</v>
      </c>
      <c r="U41" s="10" t="s">
        <v>59</v>
      </c>
      <c r="V41" s="6" t="s">
        <v>59</v>
      </c>
    </row>
    <row r="42" spans="1:22" ht="14.25" customHeight="1" x14ac:dyDescent="0.35">
      <c r="A42" s="3">
        <v>74</v>
      </c>
      <c r="B42" s="3" t="s">
        <v>254</v>
      </c>
      <c r="C42" s="3" t="s">
        <v>83</v>
      </c>
      <c r="D42" s="3">
        <v>3.8285714290000001</v>
      </c>
      <c r="E42" s="3">
        <v>1.5993696239999999</v>
      </c>
      <c r="F42" s="3">
        <v>4</v>
      </c>
      <c r="G42" s="2" t="s">
        <v>83</v>
      </c>
      <c r="H42" s="8" t="s">
        <v>58</v>
      </c>
      <c r="I42" s="7" t="s">
        <v>59</v>
      </c>
      <c r="J42" s="6">
        <v>2290000000</v>
      </c>
      <c r="K42" s="6" t="s">
        <v>59</v>
      </c>
      <c r="L42" s="3">
        <v>24</v>
      </c>
      <c r="M42" s="3" t="s">
        <v>255</v>
      </c>
      <c r="N42" s="3" t="s">
        <v>57</v>
      </c>
      <c r="O42" s="3">
        <v>1.2571428570000001</v>
      </c>
      <c r="P42" s="3">
        <v>0.91853006400000003</v>
      </c>
      <c r="Q42" s="3">
        <v>1</v>
      </c>
      <c r="R42" s="2" t="s">
        <v>57</v>
      </c>
      <c r="S42" s="1" t="s">
        <v>60</v>
      </c>
      <c r="T42" s="7" t="s">
        <v>59</v>
      </c>
      <c r="U42" s="10" t="s">
        <v>59</v>
      </c>
      <c r="V42" s="6" t="s">
        <v>59</v>
      </c>
    </row>
    <row r="43" spans="1:22" ht="14.25" customHeight="1" x14ac:dyDescent="0.35">
      <c r="A43" s="3">
        <v>75</v>
      </c>
      <c r="B43" s="3" t="s">
        <v>259</v>
      </c>
      <c r="C43" s="3" t="s">
        <v>83</v>
      </c>
      <c r="D43" s="3">
        <v>3.9714285710000001</v>
      </c>
      <c r="E43" s="3">
        <v>1.3169866290000001</v>
      </c>
      <c r="F43" s="3">
        <v>4</v>
      </c>
      <c r="G43" s="2" t="s">
        <v>83</v>
      </c>
      <c r="H43" s="8" t="s">
        <v>58</v>
      </c>
      <c r="I43" s="6">
        <v>163</v>
      </c>
      <c r="J43" s="6">
        <v>2680000000</v>
      </c>
      <c r="K43" s="6" t="s">
        <v>59</v>
      </c>
      <c r="L43" s="3">
        <v>25</v>
      </c>
      <c r="M43" s="3" t="s">
        <v>260</v>
      </c>
      <c r="N43" s="3" t="s">
        <v>57</v>
      </c>
      <c r="O43" s="3">
        <v>1.2571428570000001</v>
      </c>
      <c r="P43" s="3">
        <v>1.038745203</v>
      </c>
      <c r="Q43" s="3">
        <v>1</v>
      </c>
      <c r="R43" s="2" t="s">
        <v>57</v>
      </c>
      <c r="S43" s="1" t="s">
        <v>60</v>
      </c>
      <c r="T43" s="7" t="s">
        <v>59</v>
      </c>
      <c r="U43" s="10" t="s">
        <v>59</v>
      </c>
      <c r="V43" s="6" t="s">
        <v>59</v>
      </c>
    </row>
    <row r="44" spans="1:22" ht="14.25" customHeight="1" x14ac:dyDescent="0.35">
      <c r="A44" s="3">
        <v>76</v>
      </c>
      <c r="B44" s="3" t="s">
        <v>264</v>
      </c>
      <c r="C44" s="3" t="s">
        <v>83</v>
      </c>
      <c r="D44" s="3">
        <v>4.0571428569999997</v>
      </c>
      <c r="E44" s="3">
        <v>2.0138178130000002</v>
      </c>
      <c r="F44" s="3">
        <v>4</v>
      </c>
      <c r="G44" s="2" t="s">
        <v>83</v>
      </c>
      <c r="H44" s="8" t="s">
        <v>58</v>
      </c>
      <c r="I44" s="7" t="s">
        <v>59</v>
      </c>
      <c r="J44" s="11" t="s">
        <v>723</v>
      </c>
      <c r="K44" s="6" t="s">
        <v>59</v>
      </c>
      <c r="L44" s="3">
        <v>26</v>
      </c>
      <c r="M44" s="3" t="s">
        <v>265</v>
      </c>
      <c r="N44" s="3" t="s">
        <v>57</v>
      </c>
      <c r="O44" s="3">
        <v>1.2571428570000001</v>
      </c>
      <c r="P44" s="3">
        <v>1.0666841739999999</v>
      </c>
      <c r="Q44" s="3">
        <v>1</v>
      </c>
      <c r="R44" s="2" t="s">
        <v>57</v>
      </c>
      <c r="S44" s="1" t="s">
        <v>60</v>
      </c>
      <c r="T44" s="7" t="s">
        <v>59</v>
      </c>
      <c r="U44" s="10" t="s">
        <v>59</v>
      </c>
      <c r="V44" s="6" t="s">
        <v>59</v>
      </c>
    </row>
    <row r="45" spans="1:22" ht="14.25" customHeight="1" x14ac:dyDescent="0.35">
      <c r="A45" s="3">
        <v>77</v>
      </c>
      <c r="B45" s="3" t="s">
        <v>269</v>
      </c>
      <c r="C45" s="3" t="s">
        <v>83</v>
      </c>
      <c r="D45" s="3">
        <v>4.1142857140000002</v>
      </c>
      <c r="E45" s="3">
        <v>1.0224373579999999</v>
      </c>
      <c r="F45" s="3">
        <v>4</v>
      </c>
      <c r="G45" s="2" t="s">
        <v>83</v>
      </c>
      <c r="H45" s="8" t="s">
        <v>58</v>
      </c>
      <c r="I45" s="7" t="s">
        <v>59</v>
      </c>
      <c r="J45" s="6">
        <v>2900000000</v>
      </c>
      <c r="K45" s="6" t="s">
        <v>59</v>
      </c>
      <c r="L45" s="3">
        <v>27</v>
      </c>
      <c r="M45" s="3" t="s">
        <v>270</v>
      </c>
      <c r="N45" s="3" t="s">
        <v>57</v>
      </c>
      <c r="O45" s="3">
        <v>1.2857142859999999</v>
      </c>
      <c r="P45" s="3">
        <v>0.62173517</v>
      </c>
      <c r="Q45" s="3">
        <v>1</v>
      </c>
      <c r="R45" s="2" t="s">
        <v>57</v>
      </c>
      <c r="S45" s="1" t="s">
        <v>60</v>
      </c>
      <c r="T45" s="7" t="s">
        <v>59</v>
      </c>
      <c r="U45" s="10" t="s">
        <v>59</v>
      </c>
      <c r="V45" s="6" t="s">
        <v>59</v>
      </c>
    </row>
    <row r="46" spans="1:22" ht="14.25" customHeight="1" x14ac:dyDescent="0.35">
      <c r="A46" s="3">
        <v>78</v>
      </c>
      <c r="B46" s="3" t="s">
        <v>275</v>
      </c>
      <c r="C46" s="3" t="s">
        <v>83</v>
      </c>
      <c r="D46" s="3">
        <v>4.2285714289999996</v>
      </c>
      <c r="E46" s="3">
        <v>1.6818357319999999</v>
      </c>
      <c r="F46" s="3">
        <v>4</v>
      </c>
      <c r="G46" s="2" t="s">
        <v>83</v>
      </c>
      <c r="H46" s="8" t="s">
        <v>58</v>
      </c>
      <c r="I46" s="7" t="s">
        <v>59</v>
      </c>
      <c r="J46" s="6">
        <v>753000000</v>
      </c>
      <c r="K46" s="6" t="s">
        <v>59</v>
      </c>
      <c r="L46" s="3">
        <v>28</v>
      </c>
      <c r="M46" s="3" t="s">
        <v>276</v>
      </c>
      <c r="N46" s="3" t="s">
        <v>57</v>
      </c>
      <c r="O46" s="3">
        <v>1.3142857139999999</v>
      </c>
      <c r="P46" s="3">
        <v>0.67612340400000004</v>
      </c>
      <c r="Q46" s="3">
        <v>1</v>
      </c>
      <c r="R46" s="2" t="s">
        <v>57</v>
      </c>
      <c r="S46" s="1" t="s">
        <v>60</v>
      </c>
      <c r="T46" s="7" t="s">
        <v>59</v>
      </c>
      <c r="U46" s="10" t="s">
        <v>59</v>
      </c>
      <c r="V46" s="6" t="s">
        <v>59</v>
      </c>
    </row>
    <row r="47" spans="1:22" ht="14.25" customHeight="1" x14ac:dyDescent="0.35">
      <c r="A47" s="3">
        <v>79</v>
      </c>
      <c r="B47" s="3" t="s">
        <v>280</v>
      </c>
      <c r="C47" s="3" t="s">
        <v>70</v>
      </c>
      <c r="D47" s="3">
        <v>4.7142857139999998</v>
      </c>
      <c r="E47" s="3">
        <v>1.600945099</v>
      </c>
      <c r="F47" s="3">
        <v>4</v>
      </c>
      <c r="G47" s="2" t="s">
        <v>83</v>
      </c>
      <c r="H47" s="8" t="s">
        <v>58</v>
      </c>
      <c r="I47" s="7" t="s">
        <v>59</v>
      </c>
      <c r="J47" s="6">
        <v>60300000</v>
      </c>
      <c r="K47" s="6" t="s">
        <v>59</v>
      </c>
      <c r="L47" s="3">
        <v>29</v>
      </c>
      <c r="M47" s="3" t="s">
        <v>281</v>
      </c>
      <c r="N47" s="3" t="s">
        <v>57</v>
      </c>
      <c r="O47" s="3">
        <v>1.342857143</v>
      </c>
      <c r="P47" s="3">
        <v>0.76477052099999998</v>
      </c>
      <c r="Q47" s="3">
        <v>1</v>
      </c>
      <c r="R47" s="2" t="s">
        <v>57</v>
      </c>
      <c r="S47" s="1" t="s">
        <v>60</v>
      </c>
      <c r="T47" s="7" t="s">
        <v>59</v>
      </c>
      <c r="U47" s="10" t="s">
        <v>59</v>
      </c>
      <c r="V47" s="6" t="s">
        <v>59</v>
      </c>
    </row>
    <row r="48" spans="1:22" ht="14.25" customHeight="1" x14ac:dyDescent="0.35">
      <c r="A48" s="3">
        <v>80</v>
      </c>
      <c r="B48" s="3" t="s">
        <v>284</v>
      </c>
      <c r="C48" s="3" t="s">
        <v>83</v>
      </c>
      <c r="D48" s="3">
        <v>4.7428571430000002</v>
      </c>
      <c r="E48" s="3">
        <v>1.038745203</v>
      </c>
      <c r="F48" s="3">
        <v>4</v>
      </c>
      <c r="G48" s="2" t="s">
        <v>83</v>
      </c>
      <c r="H48" s="8" t="s">
        <v>58</v>
      </c>
      <c r="I48" s="7" t="s">
        <v>59</v>
      </c>
      <c r="J48" s="6">
        <v>5070000000</v>
      </c>
      <c r="K48" s="6" t="s">
        <v>59</v>
      </c>
      <c r="L48" s="3">
        <v>30</v>
      </c>
      <c r="M48" s="3" t="s">
        <v>285</v>
      </c>
      <c r="N48" s="3" t="s">
        <v>57</v>
      </c>
      <c r="O48" s="3">
        <v>1.342857143</v>
      </c>
      <c r="P48" s="3">
        <v>1.1099246700000001</v>
      </c>
      <c r="Q48" s="3">
        <v>1</v>
      </c>
      <c r="R48" s="2" t="s">
        <v>57</v>
      </c>
      <c r="S48" s="1" t="s">
        <v>60</v>
      </c>
      <c r="T48" s="7" t="s">
        <v>59</v>
      </c>
      <c r="U48" s="10" t="s">
        <v>59</v>
      </c>
      <c r="V48" s="6" t="s">
        <v>59</v>
      </c>
    </row>
    <row r="49" spans="1:22" ht="14.25" customHeight="1" x14ac:dyDescent="0.35">
      <c r="A49" s="3">
        <v>81</v>
      </c>
      <c r="B49" s="3" t="s">
        <v>290</v>
      </c>
      <c r="C49" s="3" t="s">
        <v>83</v>
      </c>
      <c r="D49" s="3">
        <v>4.7428571430000002</v>
      </c>
      <c r="E49" s="3">
        <v>1.421326165</v>
      </c>
      <c r="F49" s="3">
        <v>4</v>
      </c>
      <c r="G49" s="2" t="s">
        <v>83</v>
      </c>
      <c r="H49" s="8" t="s">
        <v>58</v>
      </c>
      <c r="I49" s="7" t="s">
        <v>59</v>
      </c>
      <c r="J49" s="6">
        <v>1940000000</v>
      </c>
      <c r="K49" s="6" t="s">
        <v>59</v>
      </c>
      <c r="L49" s="3">
        <v>31</v>
      </c>
      <c r="M49" s="3" t="s">
        <v>291</v>
      </c>
      <c r="N49" s="3" t="s">
        <v>57</v>
      </c>
      <c r="O49" s="3">
        <v>1.371428571</v>
      </c>
      <c r="P49" s="3">
        <v>0.73106345900000003</v>
      </c>
      <c r="Q49" s="3">
        <v>1</v>
      </c>
      <c r="R49" s="2" t="s">
        <v>57</v>
      </c>
      <c r="S49" s="1" t="s">
        <v>60</v>
      </c>
      <c r="T49" s="7" t="s">
        <v>59</v>
      </c>
      <c r="U49" s="10" t="s">
        <v>59</v>
      </c>
      <c r="V49" s="6" t="s">
        <v>59</v>
      </c>
    </row>
    <row r="50" spans="1:22" ht="14.25" customHeight="1" x14ac:dyDescent="0.35">
      <c r="A50" s="3">
        <v>82</v>
      </c>
      <c r="B50" s="3" t="s">
        <v>296</v>
      </c>
      <c r="C50" s="3" t="s">
        <v>83</v>
      </c>
      <c r="D50" s="3">
        <v>4.7428571430000002</v>
      </c>
      <c r="E50" s="3">
        <v>1.66879416</v>
      </c>
      <c r="F50" s="3">
        <v>4</v>
      </c>
      <c r="G50" s="2" t="s">
        <v>83</v>
      </c>
      <c r="H50" s="8" t="s">
        <v>58</v>
      </c>
      <c r="I50" s="6">
        <v>51</v>
      </c>
      <c r="J50" s="6">
        <v>118000000</v>
      </c>
      <c r="K50" s="6" t="s">
        <v>59</v>
      </c>
      <c r="L50" s="3">
        <v>32</v>
      </c>
      <c r="M50" s="3" t="s">
        <v>297</v>
      </c>
      <c r="N50" s="3" t="s">
        <v>57</v>
      </c>
      <c r="O50" s="3">
        <v>1.4</v>
      </c>
      <c r="P50" s="3">
        <v>0.69451633599999996</v>
      </c>
      <c r="Q50" s="3">
        <v>1</v>
      </c>
      <c r="R50" s="2" t="s">
        <v>57</v>
      </c>
      <c r="S50" s="1" t="s">
        <v>60</v>
      </c>
      <c r="T50" s="7" t="s">
        <v>59</v>
      </c>
      <c r="U50" s="10" t="s">
        <v>59</v>
      </c>
      <c r="V50" s="6" t="s">
        <v>59</v>
      </c>
    </row>
    <row r="51" spans="1:22" ht="14.25" customHeight="1" x14ac:dyDescent="0.35">
      <c r="A51" s="3">
        <v>83</v>
      </c>
      <c r="B51" s="3" t="s">
        <v>724</v>
      </c>
      <c r="C51" s="3" t="s">
        <v>83</v>
      </c>
      <c r="D51" s="3">
        <v>4.8</v>
      </c>
      <c r="E51" s="3">
        <v>1.9220087530000001</v>
      </c>
      <c r="F51" s="3">
        <v>5</v>
      </c>
      <c r="G51" s="2" t="s">
        <v>83</v>
      </c>
      <c r="H51" s="9" t="s">
        <v>710</v>
      </c>
      <c r="I51" s="7" t="s">
        <v>59</v>
      </c>
      <c r="J51" s="10" t="s">
        <v>59</v>
      </c>
      <c r="K51" s="6" t="s">
        <v>59</v>
      </c>
      <c r="L51" s="3">
        <v>54</v>
      </c>
      <c r="M51" s="3" t="s">
        <v>713</v>
      </c>
      <c r="N51" s="3" t="s">
        <v>57</v>
      </c>
      <c r="O51" s="3">
        <v>2.1714285709999999</v>
      </c>
      <c r="P51" s="3">
        <v>1.484938388</v>
      </c>
      <c r="Q51" s="3">
        <v>2</v>
      </c>
      <c r="R51" s="2" t="s">
        <v>83</v>
      </c>
      <c r="S51" s="1" t="s">
        <v>60</v>
      </c>
      <c r="T51" s="7" t="s">
        <v>59</v>
      </c>
      <c r="U51" s="10" t="s">
        <v>59</v>
      </c>
      <c r="V51" s="6" t="s">
        <v>59</v>
      </c>
    </row>
    <row r="52" spans="1:22" ht="14.25" customHeight="1" x14ac:dyDescent="0.35">
      <c r="A52" s="3">
        <v>84</v>
      </c>
      <c r="B52" s="3" t="s">
        <v>725</v>
      </c>
      <c r="C52" s="3" t="s">
        <v>83</v>
      </c>
      <c r="D52" s="3">
        <v>4.914285714</v>
      </c>
      <c r="E52" s="3">
        <v>1.2688908670000001</v>
      </c>
      <c r="F52" s="3">
        <v>5</v>
      </c>
      <c r="G52" s="2" t="s">
        <v>83</v>
      </c>
      <c r="H52" s="2" t="s">
        <v>60</v>
      </c>
      <c r="I52" s="7" t="s">
        <v>59</v>
      </c>
      <c r="J52" s="10" t="s">
        <v>59</v>
      </c>
      <c r="K52" s="6" t="s">
        <v>59</v>
      </c>
    </row>
    <row r="53" spans="1:22" ht="14.25" customHeight="1" x14ac:dyDescent="0.35">
      <c r="A53" s="3">
        <v>85</v>
      </c>
      <c r="B53" s="3" t="s">
        <v>726</v>
      </c>
      <c r="C53" s="3" t="s">
        <v>83</v>
      </c>
      <c r="D53" s="3">
        <v>4.9428571430000003</v>
      </c>
      <c r="E53" s="3">
        <v>1.9695155740000001</v>
      </c>
      <c r="F53" s="3">
        <v>5</v>
      </c>
      <c r="G53" s="2" t="s">
        <v>83</v>
      </c>
      <c r="H53" s="2" t="s">
        <v>60</v>
      </c>
      <c r="I53" s="7" t="s">
        <v>59</v>
      </c>
      <c r="J53" s="10" t="s">
        <v>59</v>
      </c>
      <c r="K53" s="6" t="s">
        <v>59</v>
      </c>
    </row>
    <row r="54" spans="1:22" ht="14.25" customHeight="1" x14ac:dyDescent="0.35">
      <c r="A54" s="3">
        <v>86</v>
      </c>
      <c r="B54" s="3" t="s">
        <v>727</v>
      </c>
      <c r="C54" s="3" t="s">
        <v>83</v>
      </c>
      <c r="D54" s="3">
        <v>4.9714285709999997</v>
      </c>
      <c r="E54" s="3">
        <v>1.9171933269999999</v>
      </c>
      <c r="F54" s="3">
        <v>5</v>
      </c>
      <c r="G54" s="2" t="s">
        <v>83</v>
      </c>
      <c r="H54" s="2" t="s">
        <v>60</v>
      </c>
      <c r="I54" s="7" t="s">
        <v>59</v>
      </c>
      <c r="J54" s="10" t="s">
        <v>59</v>
      </c>
      <c r="K54" s="6" t="s">
        <v>59</v>
      </c>
    </row>
    <row r="55" spans="1:22" ht="14.25" customHeight="1" x14ac:dyDescent="0.35">
      <c r="A55" s="3">
        <v>87</v>
      </c>
      <c r="B55" s="3" t="s">
        <v>728</v>
      </c>
      <c r="C55" s="3" t="s">
        <v>83</v>
      </c>
      <c r="D55" s="3">
        <v>5.2</v>
      </c>
      <c r="E55" s="3">
        <v>1.549193338</v>
      </c>
      <c r="F55" s="3">
        <v>5</v>
      </c>
      <c r="G55" s="2" t="s">
        <v>83</v>
      </c>
      <c r="H55" s="2" t="s">
        <v>60</v>
      </c>
      <c r="I55" s="7" t="s">
        <v>59</v>
      </c>
      <c r="J55" s="10" t="s">
        <v>59</v>
      </c>
      <c r="K55" s="6" t="s">
        <v>59</v>
      </c>
    </row>
    <row r="56" spans="1:22" ht="14.25" customHeight="1" x14ac:dyDescent="0.35">
      <c r="A56" s="3">
        <v>88</v>
      </c>
      <c r="B56" s="3" t="s">
        <v>729</v>
      </c>
      <c r="C56" s="3" t="s">
        <v>83</v>
      </c>
      <c r="D56" s="3">
        <v>5.3142857140000004</v>
      </c>
      <c r="E56" s="3">
        <v>1.567527626</v>
      </c>
      <c r="F56" s="3">
        <v>6</v>
      </c>
      <c r="G56" s="2" t="s">
        <v>83</v>
      </c>
      <c r="H56" s="2" t="s">
        <v>60</v>
      </c>
      <c r="I56" s="7" t="s">
        <v>59</v>
      </c>
      <c r="J56" s="10" t="s">
        <v>59</v>
      </c>
      <c r="K56" s="6" t="s">
        <v>59</v>
      </c>
    </row>
    <row r="57" spans="1:22" ht="14.25" customHeight="1" x14ac:dyDescent="0.35">
      <c r="A57" s="3">
        <v>122</v>
      </c>
      <c r="B57" s="3" t="s">
        <v>733</v>
      </c>
      <c r="C57" s="3" t="s">
        <v>70</v>
      </c>
      <c r="D57" s="3">
        <v>6.8</v>
      </c>
      <c r="E57" s="3">
        <v>0.47278897199999997</v>
      </c>
      <c r="F57" s="3">
        <v>7</v>
      </c>
      <c r="G57" s="2" t="s">
        <v>70</v>
      </c>
      <c r="H57" s="9" t="s">
        <v>710</v>
      </c>
      <c r="I57" s="7" t="s">
        <v>59</v>
      </c>
      <c r="J57" s="10" t="s">
        <v>59</v>
      </c>
      <c r="K57" s="6" t="s">
        <v>59</v>
      </c>
      <c r="L57" s="3">
        <v>89</v>
      </c>
      <c r="M57" s="3" t="s">
        <v>730</v>
      </c>
      <c r="N57" s="3" t="s">
        <v>83</v>
      </c>
      <c r="O57" s="3">
        <v>5.628571429</v>
      </c>
      <c r="P57" s="3">
        <v>1.4366160050000001</v>
      </c>
      <c r="Q57" s="3">
        <v>6</v>
      </c>
      <c r="R57" s="2" t="s">
        <v>83</v>
      </c>
      <c r="S57" s="1" t="s">
        <v>60</v>
      </c>
      <c r="T57" s="7" t="s">
        <v>59</v>
      </c>
      <c r="U57" s="10" t="s">
        <v>59</v>
      </c>
      <c r="V57" s="6" t="s">
        <v>59</v>
      </c>
    </row>
    <row r="58" spans="1:22" ht="14.25" customHeight="1" x14ac:dyDescent="0.35">
      <c r="A58" s="3">
        <v>123</v>
      </c>
      <c r="B58" s="3" t="s">
        <v>734</v>
      </c>
      <c r="C58" s="3" t="s">
        <v>70</v>
      </c>
      <c r="D58" s="3">
        <v>6.8</v>
      </c>
      <c r="E58" s="3">
        <v>0.58410313400000002</v>
      </c>
      <c r="F58" s="3">
        <v>7</v>
      </c>
      <c r="G58" s="2" t="s">
        <v>70</v>
      </c>
      <c r="H58" s="9" t="s">
        <v>710</v>
      </c>
      <c r="I58" s="7" t="s">
        <v>59</v>
      </c>
      <c r="J58" s="10" t="s">
        <v>59</v>
      </c>
      <c r="K58" s="6" t="s">
        <v>59</v>
      </c>
      <c r="L58" s="3">
        <v>53</v>
      </c>
      <c r="M58" s="3" t="s">
        <v>712</v>
      </c>
      <c r="N58" s="3" t="s">
        <v>83</v>
      </c>
      <c r="O58" s="3">
        <v>2.1714285709999999</v>
      </c>
      <c r="P58" s="3">
        <v>1.294461375</v>
      </c>
      <c r="Q58" s="3">
        <v>2</v>
      </c>
      <c r="R58" s="2" t="s">
        <v>83</v>
      </c>
      <c r="S58" s="1" t="s">
        <v>60</v>
      </c>
      <c r="T58" s="7" t="s">
        <v>59</v>
      </c>
      <c r="U58" s="10" t="s">
        <v>59</v>
      </c>
      <c r="V58" s="6" t="s">
        <v>59</v>
      </c>
    </row>
    <row r="59" spans="1:22" ht="14.25" customHeight="1" x14ac:dyDescent="0.35">
      <c r="A59" s="3">
        <v>124</v>
      </c>
      <c r="B59" s="3" t="s">
        <v>302</v>
      </c>
      <c r="C59" s="3" t="s">
        <v>70</v>
      </c>
      <c r="D59" s="3">
        <v>6.8285714290000001</v>
      </c>
      <c r="E59" s="3">
        <v>0.38238526</v>
      </c>
      <c r="F59" s="3">
        <v>7</v>
      </c>
      <c r="G59" s="2" t="s">
        <v>70</v>
      </c>
      <c r="H59" s="8" t="s">
        <v>58</v>
      </c>
      <c r="I59" s="6">
        <v>58</v>
      </c>
      <c r="J59" s="6">
        <v>1310000000</v>
      </c>
      <c r="K59" s="6" t="s">
        <v>59</v>
      </c>
      <c r="L59" s="3">
        <v>43</v>
      </c>
      <c r="M59" s="3" t="s">
        <v>303</v>
      </c>
      <c r="N59" s="3" t="s">
        <v>57</v>
      </c>
      <c r="O59" s="3">
        <v>1.571428571</v>
      </c>
      <c r="P59" s="3">
        <v>0.88403201600000003</v>
      </c>
      <c r="Q59" s="3">
        <v>1</v>
      </c>
      <c r="R59" s="2" t="s">
        <v>57</v>
      </c>
      <c r="S59" s="1" t="s">
        <v>60</v>
      </c>
      <c r="T59" s="7" t="s">
        <v>59</v>
      </c>
      <c r="U59" s="10" t="s">
        <v>59</v>
      </c>
      <c r="V59" s="6" t="s">
        <v>59</v>
      </c>
    </row>
    <row r="60" spans="1:22" ht="14.25" customHeight="1" x14ac:dyDescent="0.35">
      <c r="A60" s="3">
        <v>125</v>
      </c>
      <c r="B60" s="3" t="s">
        <v>307</v>
      </c>
      <c r="C60" s="3" t="s">
        <v>70</v>
      </c>
      <c r="D60" s="3">
        <v>6.8285714290000001</v>
      </c>
      <c r="E60" s="3">
        <v>0.38238526</v>
      </c>
      <c r="F60" s="3">
        <v>7</v>
      </c>
      <c r="G60" s="2" t="s">
        <v>70</v>
      </c>
      <c r="H60" s="8" t="s">
        <v>58</v>
      </c>
      <c r="I60" s="7" t="s">
        <v>59</v>
      </c>
      <c r="J60" s="6">
        <v>4810000000</v>
      </c>
      <c r="K60" s="6" t="s">
        <v>59</v>
      </c>
      <c r="L60" s="3">
        <v>44</v>
      </c>
      <c r="M60" s="3" t="s">
        <v>308</v>
      </c>
      <c r="N60" s="3" t="s">
        <v>57</v>
      </c>
      <c r="O60" s="3">
        <v>1.628571429</v>
      </c>
      <c r="P60" s="3">
        <v>1.2387307139999999</v>
      </c>
      <c r="Q60" s="3">
        <v>1</v>
      </c>
      <c r="R60" s="2" t="s">
        <v>57</v>
      </c>
      <c r="S60" s="1" t="s">
        <v>60</v>
      </c>
      <c r="T60" s="7" t="s">
        <v>59</v>
      </c>
      <c r="U60" s="10" t="s">
        <v>59</v>
      </c>
      <c r="V60" s="6" t="s">
        <v>59</v>
      </c>
    </row>
    <row r="61" spans="1:22" ht="14.25" customHeight="1" x14ac:dyDescent="0.35">
      <c r="A61" s="3">
        <v>126</v>
      </c>
      <c r="B61" s="3" t="s">
        <v>312</v>
      </c>
      <c r="C61" s="3" t="s">
        <v>70</v>
      </c>
      <c r="D61" s="3">
        <v>6.8285714290000001</v>
      </c>
      <c r="E61" s="3">
        <v>0.45281565400000001</v>
      </c>
      <c r="F61" s="3">
        <v>7</v>
      </c>
      <c r="G61" s="2" t="s">
        <v>70</v>
      </c>
      <c r="H61" s="8" t="s">
        <v>58</v>
      </c>
      <c r="I61" s="7" t="s">
        <v>59</v>
      </c>
      <c r="J61" s="6">
        <v>1800000000</v>
      </c>
      <c r="K61" s="6" t="s">
        <v>59</v>
      </c>
      <c r="L61" s="3">
        <v>45</v>
      </c>
      <c r="M61" s="3" t="s">
        <v>313</v>
      </c>
      <c r="N61" s="3" t="s">
        <v>57</v>
      </c>
      <c r="O61" s="3">
        <v>1.657142857</v>
      </c>
      <c r="P61" s="3">
        <v>0.96840855299999995</v>
      </c>
      <c r="Q61" s="3">
        <v>1</v>
      </c>
      <c r="R61" s="2" t="s">
        <v>57</v>
      </c>
      <c r="S61" s="1" t="s">
        <v>60</v>
      </c>
      <c r="T61" s="7" t="s">
        <v>59</v>
      </c>
      <c r="U61" s="10" t="s">
        <v>59</v>
      </c>
      <c r="V61" s="6" t="s">
        <v>59</v>
      </c>
    </row>
    <row r="62" spans="1:22" ht="14.25" customHeight="1" x14ac:dyDescent="0.35">
      <c r="A62" s="3">
        <v>127</v>
      </c>
      <c r="B62" s="3" t="s">
        <v>318</v>
      </c>
      <c r="C62" s="3" t="s">
        <v>70</v>
      </c>
      <c r="D62" s="3">
        <v>6.8285714290000001</v>
      </c>
      <c r="E62" s="3">
        <v>0.45281565400000001</v>
      </c>
      <c r="F62" s="3">
        <v>7</v>
      </c>
      <c r="G62" s="2" t="s">
        <v>70</v>
      </c>
      <c r="H62" s="8" t="s">
        <v>58</v>
      </c>
      <c r="I62" s="7" t="s">
        <v>59</v>
      </c>
      <c r="J62" s="6">
        <v>2090000000</v>
      </c>
      <c r="K62" s="6" t="s">
        <v>59</v>
      </c>
      <c r="L62" s="3">
        <v>46</v>
      </c>
      <c r="M62" s="3" t="s">
        <v>319</v>
      </c>
      <c r="N62" s="3" t="s">
        <v>57</v>
      </c>
      <c r="O62" s="3">
        <v>1.657142857</v>
      </c>
      <c r="P62" s="3">
        <v>1.0273568930000001</v>
      </c>
      <c r="Q62" s="3">
        <v>1</v>
      </c>
      <c r="R62" s="2" t="s">
        <v>57</v>
      </c>
      <c r="S62" s="1" t="s">
        <v>60</v>
      </c>
      <c r="T62" s="7" t="s">
        <v>59</v>
      </c>
      <c r="U62" s="10" t="s">
        <v>59</v>
      </c>
      <c r="V62" s="6" t="s">
        <v>59</v>
      </c>
    </row>
    <row r="63" spans="1:22" ht="14.25" customHeight="1" x14ac:dyDescent="0.35">
      <c r="A63" s="3">
        <v>128</v>
      </c>
      <c r="B63" s="3" t="s">
        <v>323</v>
      </c>
      <c r="C63" s="3" t="s">
        <v>70</v>
      </c>
      <c r="D63" s="3">
        <v>6.8285714290000001</v>
      </c>
      <c r="E63" s="3">
        <v>0.45281565400000001</v>
      </c>
      <c r="F63" s="3">
        <v>7</v>
      </c>
      <c r="G63" s="2" t="s">
        <v>70</v>
      </c>
      <c r="H63" s="8" t="s">
        <v>58</v>
      </c>
      <c r="I63" s="7" t="s">
        <v>59</v>
      </c>
      <c r="J63" s="6">
        <v>4040000000</v>
      </c>
      <c r="K63" s="6" t="s">
        <v>59</v>
      </c>
      <c r="L63" s="3">
        <v>47</v>
      </c>
      <c r="M63" s="3" t="s">
        <v>324</v>
      </c>
      <c r="N63" s="3" t="s">
        <v>57</v>
      </c>
      <c r="O63" s="3">
        <v>1.7428571429999999</v>
      </c>
      <c r="P63" s="3">
        <v>0.91853006400000003</v>
      </c>
      <c r="Q63" s="3">
        <v>1</v>
      </c>
      <c r="R63" s="2" t="s">
        <v>57</v>
      </c>
      <c r="S63" s="1" t="s">
        <v>60</v>
      </c>
      <c r="T63" s="7" t="s">
        <v>59</v>
      </c>
      <c r="U63" s="10" t="s">
        <v>59</v>
      </c>
      <c r="V63" s="6" t="s">
        <v>59</v>
      </c>
    </row>
    <row r="64" spans="1:22" ht="14.25" customHeight="1" x14ac:dyDescent="0.35">
      <c r="A64" s="3">
        <v>129</v>
      </c>
      <c r="B64" s="3" t="s">
        <v>330</v>
      </c>
      <c r="C64" s="3" t="s">
        <v>70</v>
      </c>
      <c r="D64" s="3">
        <v>6.8285714290000001</v>
      </c>
      <c r="E64" s="3">
        <v>0.51367844600000001</v>
      </c>
      <c r="F64" s="3">
        <v>7</v>
      </c>
      <c r="G64" s="2" t="s">
        <v>70</v>
      </c>
      <c r="H64" s="8" t="s">
        <v>58</v>
      </c>
      <c r="I64" s="2"/>
      <c r="J64" s="11">
        <v>36900000</v>
      </c>
      <c r="K64" s="6" t="s">
        <v>59</v>
      </c>
      <c r="L64" s="3">
        <v>48</v>
      </c>
      <c r="M64" s="3" t="s">
        <v>331</v>
      </c>
      <c r="N64" s="3" t="s">
        <v>57</v>
      </c>
      <c r="O64" s="3">
        <v>1.7428571429999999</v>
      </c>
      <c r="P64" s="3">
        <v>1.093909802</v>
      </c>
      <c r="Q64" s="3">
        <v>1</v>
      </c>
      <c r="R64" s="2" t="s">
        <v>57</v>
      </c>
      <c r="S64" s="1" t="s">
        <v>60</v>
      </c>
      <c r="T64" s="7" t="s">
        <v>59</v>
      </c>
      <c r="U64" s="10" t="s">
        <v>59</v>
      </c>
      <c r="V64" s="6" t="s">
        <v>59</v>
      </c>
    </row>
    <row r="65" spans="1:22" ht="14.25" customHeight="1" x14ac:dyDescent="0.35">
      <c r="A65" s="3">
        <v>130</v>
      </c>
      <c r="B65" s="3" t="s">
        <v>337</v>
      </c>
      <c r="C65" s="3" t="s">
        <v>70</v>
      </c>
      <c r="D65" s="3">
        <v>6.8571428570000004</v>
      </c>
      <c r="E65" s="3">
        <v>0.35503580099999998</v>
      </c>
      <c r="F65" s="3">
        <v>7</v>
      </c>
      <c r="G65" s="2" t="s">
        <v>70</v>
      </c>
      <c r="H65" s="8" t="s">
        <v>58</v>
      </c>
      <c r="I65" s="7" t="s">
        <v>59</v>
      </c>
      <c r="J65" s="6">
        <v>1940000000</v>
      </c>
      <c r="K65" s="6" t="s">
        <v>59</v>
      </c>
      <c r="L65" s="3">
        <v>49</v>
      </c>
      <c r="M65" s="3" t="s">
        <v>338</v>
      </c>
      <c r="N65" s="3" t="s">
        <v>83</v>
      </c>
      <c r="O65" s="3">
        <v>1.8571428569999999</v>
      </c>
      <c r="P65" s="3">
        <v>1.115211854</v>
      </c>
      <c r="Q65" s="3">
        <v>1</v>
      </c>
      <c r="R65" s="2" t="s">
        <v>57</v>
      </c>
      <c r="S65" s="1" t="s">
        <v>60</v>
      </c>
      <c r="T65" s="7" t="s">
        <v>59</v>
      </c>
      <c r="U65" s="10" t="s">
        <v>59</v>
      </c>
      <c r="V65" s="6" t="s">
        <v>59</v>
      </c>
    </row>
    <row r="66" spans="1:22" ht="14.25" customHeight="1" x14ac:dyDescent="0.35">
      <c r="A66" s="3">
        <v>131</v>
      </c>
      <c r="B66" s="3" t="s">
        <v>342</v>
      </c>
      <c r="C66" s="3" t="s">
        <v>70</v>
      </c>
      <c r="D66" s="3">
        <v>6.8571428570000004</v>
      </c>
      <c r="E66" s="3">
        <v>0.35503580099999998</v>
      </c>
      <c r="F66" s="3">
        <v>7</v>
      </c>
      <c r="G66" s="2" t="s">
        <v>70</v>
      </c>
      <c r="H66" s="8" t="s">
        <v>58</v>
      </c>
      <c r="I66" s="7" t="s">
        <v>59</v>
      </c>
      <c r="J66" s="6">
        <v>2320000000</v>
      </c>
      <c r="K66" s="6" t="s">
        <v>59</v>
      </c>
      <c r="L66" s="3">
        <v>50</v>
      </c>
      <c r="M66" s="3" t="s">
        <v>343</v>
      </c>
      <c r="N66" s="3" t="s">
        <v>57</v>
      </c>
      <c r="O66" s="3">
        <v>1.8571428569999999</v>
      </c>
      <c r="P66" s="3">
        <v>1.3750477459999999</v>
      </c>
      <c r="Q66" s="3">
        <v>1</v>
      </c>
      <c r="R66" s="2" t="s">
        <v>57</v>
      </c>
      <c r="S66" s="1" t="s">
        <v>60</v>
      </c>
      <c r="T66" s="7" t="s">
        <v>59</v>
      </c>
      <c r="U66" s="10" t="s">
        <v>59</v>
      </c>
      <c r="V66" s="6" t="s">
        <v>59</v>
      </c>
    </row>
    <row r="67" spans="1:22" ht="14.25" customHeight="1" x14ac:dyDescent="0.35">
      <c r="A67" s="3">
        <v>132</v>
      </c>
      <c r="B67" s="3" t="s">
        <v>347</v>
      </c>
      <c r="C67" s="3" t="s">
        <v>70</v>
      </c>
      <c r="D67" s="3">
        <v>6.8571428570000004</v>
      </c>
      <c r="E67" s="3">
        <v>0.42996970800000001</v>
      </c>
      <c r="F67" s="3">
        <v>7</v>
      </c>
      <c r="G67" s="2" t="s">
        <v>70</v>
      </c>
      <c r="H67" s="8" t="s">
        <v>58</v>
      </c>
      <c r="I67" s="6">
        <v>153</v>
      </c>
      <c r="J67" s="6">
        <v>2590000000</v>
      </c>
      <c r="K67" s="6" t="s">
        <v>59</v>
      </c>
      <c r="L67" s="3">
        <v>51</v>
      </c>
      <c r="M67" s="3" t="s">
        <v>348</v>
      </c>
      <c r="N67" s="3" t="s">
        <v>83</v>
      </c>
      <c r="O67" s="3">
        <v>1.9714285709999999</v>
      </c>
      <c r="P67" s="3">
        <v>1.224401758</v>
      </c>
      <c r="Q67" s="3">
        <v>1</v>
      </c>
      <c r="R67" s="2" t="s">
        <v>57</v>
      </c>
      <c r="S67" s="1" t="s">
        <v>60</v>
      </c>
      <c r="T67" s="7" t="s">
        <v>59</v>
      </c>
      <c r="U67" s="10" t="s">
        <v>59</v>
      </c>
      <c r="V67" s="6" t="s">
        <v>59</v>
      </c>
    </row>
    <row r="68" spans="1:22" ht="14.25" customHeight="1" x14ac:dyDescent="0.35">
      <c r="A68" s="3">
        <v>133</v>
      </c>
      <c r="B68" s="3" t="s">
        <v>354</v>
      </c>
      <c r="C68" s="3" t="s">
        <v>70</v>
      </c>
      <c r="D68" s="3">
        <v>6.8571428570000004</v>
      </c>
      <c r="E68" s="3">
        <v>0.42996970800000001</v>
      </c>
      <c r="F68" s="3">
        <v>7</v>
      </c>
      <c r="G68" s="2" t="s">
        <v>70</v>
      </c>
      <c r="H68" s="8" t="s">
        <v>58</v>
      </c>
      <c r="I68" s="7" t="s">
        <v>59</v>
      </c>
      <c r="J68" s="6">
        <v>2400000000</v>
      </c>
      <c r="K68" s="6" t="s">
        <v>59</v>
      </c>
      <c r="L68" s="3">
        <v>52</v>
      </c>
      <c r="M68" s="3" t="s">
        <v>355</v>
      </c>
      <c r="N68" s="3" t="s">
        <v>83</v>
      </c>
      <c r="O68" s="3">
        <v>2.1428571430000001</v>
      </c>
      <c r="P68" s="3">
        <v>1.4580982199999999</v>
      </c>
      <c r="Q68" s="3">
        <v>1</v>
      </c>
      <c r="R68" s="2" t="s">
        <v>83</v>
      </c>
      <c r="S68" s="1" t="s">
        <v>60</v>
      </c>
      <c r="T68" s="7" t="s">
        <v>59</v>
      </c>
      <c r="U68" s="10" t="s">
        <v>59</v>
      </c>
      <c r="V68" s="6" t="s">
        <v>59</v>
      </c>
    </row>
    <row r="69" spans="1:22" ht="14.25" customHeight="1" x14ac:dyDescent="0.35">
      <c r="A69" s="3">
        <v>134</v>
      </c>
      <c r="B69" s="3" t="s">
        <v>360</v>
      </c>
      <c r="C69" s="3" t="s">
        <v>70</v>
      </c>
      <c r="D69" s="3">
        <v>6.8857142859999998</v>
      </c>
      <c r="E69" s="3">
        <v>0.322802851</v>
      </c>
      <c r="F69" s="3">
        <v>7</v>
      </c>
      <c r="G69" s="2" t="s">
        <v>70</v>
      </c>
      <c r="H69" s="8" t="s">
        <v>58</v>
      </c>
      <c r="I69" s="7" t="s">
        <v>59</v>
      </c>
      <c r="J69" s="6">
        <v>2250000000</v>
      </c>
      <c r="K69" s="6" t="s">
        <v>59</v>
      </c>
      <c r="L69" s="3">
        <v>102</v>
      </c>
      <c r="M69" s="3" t="s">
        <v>361</v>
      </c>
      <c r="N69" s="3" t="s">
        <v>83</v>
      </c>
      <c r="O69" s="3">
        <v>6.542857143</v>
      </c>
      <c r="P69" s="3">
        <v>0.78000215500000003</v>
      </c>
      <c r="Q69" s="3">
        <v>7</v>
      </c>
      <c r="R69" s="2" t="s">
        <v>70</v>
      </c>
      <c r="S69" s="1" t="s">
        <v>60</v>
      </c>
      <c r="T69" s="7" t="s">
        <v>59</v>
      </c>
      <c r="U69" s="10" t="s">
        <v>59</v>
      </c>
      <c r="V69" s="6" t="s">
        <v>59</v>
      </c>
    </row>
    <row r="70" spans="1:22" ht="14.25" customHeight="1" x14ac:dyDescent="0.35">
      <c r="A70" s="3">
        <v>135</v>
      </c>
      <c r="B70" s="3" t="s">
        <v>366</v>
      </c>
      <c r="C70" s="3" t="s">
        <v>70</v>
      </c>
      <c r="D70" s="3">
        <v>6.8857142859999998</v>
      </c>
      <c r="E70" s="3">
        <v>0.322802851</v>
      </c>
      <c r="F70" s="3">
        <v>7</v>
      </c>
      <c r="G70" s="2" t="s">
        <v>70</v>
      </c>
      <c r="H70" s="8" t="s">
        <v>58</v>
      </c>
      <c r="I70" s="7" t="s">
        <v>59</v>
      </c>
      <c r="J70" s="6">
        <v>48000000</v>
      </c>
      <c r="K70" s="6" t="s">
        <v>59</v>
      </c>
      <c r="L70" s="3">
        <v>103</v>
      </c>
      <c r="M70" s="3" t="s">
        <v>367</v>
      </c>
      <c r="N70" s="3" t="s">
        <v>70</v>
      </c>
      <c r="O70" s="3">
        <v>6.542857143</v>
      </c>
      <c r="P70" s="3">
        <v>0.81683957500000004</v>
      </c>
      <c r="Q70" s="3">
        <v>7</v>
      </c>
      <c r="R70" s="2" t="s">
        <v>70</v>
      </c>
      <c r="S70" s="1" t="s">
        <v>60</v>
      </c>
      <c r="T70" s="7" t="s">
        <v>59</v>
      </c>
      <c r="U70" s="10" t="s">
        <v>59</v>
      </c>
      <c r="V70" s="6" t="s">
        <v>59</v>
      </c>
    </row>
    <row r="71" spans="1:22" ht="14.25" customHeight="1" x14ac:dyDescent="0.35">
      <c r="A71" s="3">
        <v>136</v>
      </c>
      <c r="B71" s="3" t="s">
        <v>370</v>
      </c>
      <c r="C71" s="3" t="s">
        <v>70</v>
      </c>
      <c r="D71" s="3">
        <v>6.8857142859999998</v>
      </c>
      <c r="E71" s="3">
        <v>0.322802851</v>
      </c>
      <c r="F71" s="3">
        <v>7</v>
      </c>
      <c r="G71" s="2" t="s">
        <v>70</v>
      </c>
      <c r="H71" s="8" t="s">
        <v>58</v>
      </c>
      <c r="I71" s="7" t="s">
        <v>59</v>
      </c>
      <c r="J71" s="6">
        <v>3100000000</v>
      </c>
      <c r="K71" s="6" t="s">
        <v>59</v>
      </c>
      <c r="L71" s="3">
        <v>104</v>
      </c>
      <c r="M71" s="3" t="s">
        <v>371</v>
      </c>
      <c r="N71" s="3" t="s">
        <v>70</v>
      </c>
      <c r="O71" s="3">
        <v>6.542857143</v>
      </c>
      <c r="P71" s="3">
        <v>0.85208592299999997</v>
      </c>
      <c r="Q71" s="3">
        <v>7</v>
      </c>
      <c r="R71" s="2" t="s">
        <v>70</v>
      </c>
      <c r="S71" s="1" t="s">
        <v>60</v>
      </c>
      <c r="T71" s="7" t="s">
        <v>59</v>
      </c>
      <c r="U71" s="10" t="s">
        <v>59</v>
      </c>
      <c r="V71" s="6" t="s">
        <v>59</v>
      </c>
    </row>
    <row r="72" spans="1:22" ht="14.25" customHeight="1" x14ac:dyDescent="0.35">
      <c r="A72" s="3">
        <v>137</v>
      </c>
      <c r="B72" s="3" t="s">
        <v>375</v>
      </c>
      <c r="C72" s="3" t="s">
        <v>70</v>
      </c>
      <c r="D72" s="3">
        <v>6.8857142859999998</v>
      </c>
      <c r="E72" s="3">
        <v>0.40376380499999998</v>
      </c>
      <c r="F72" s="3">
        <v>7</v>
      </c>
      <c r="G72" s="2" t="s">
        <v>70</v>
      </c>
      <c r="H72" s="8" t="s">
        <v>58</v>
      </c>
      <c r="I72" s="7" t="s">
        <v>59</v>
      </c>
      <c r="J72" s="6">
        <v>4220000000</v>
      </c>
      <c r="K72" s="6" t="s">
        <v>59</v>
      </c>
      <c r="L72" s="3">
        <v>105</v>
      </c>
      <c r="M72" s="3" t="s">
        <v>376</v>
      </c>
      <c r="N72" s="3" t="s">
        <v>70</v>
      </c>
      <c r="O72" s="3">
        <v>6.5714285710000002</v>
      </c>
      <c r="P72" s="3">
        <v>0.73906595600000002</v>
      </c>
      <c r="Q72" s="3">
        <v>7</v>
      </c>
      <c r="R72" s="2" t="s">
        <v>70</v>
      </c>
      <c r="S72" s="1" t="s">
        <v>60</v>
      </c>
      <c r="T72" s="7" t="s">
        <v>59</v>
      </c>
      <c r="U72" s="10" t="s">
        <v>59</v>
      </c>
      <c r="V72" s="6" t="s">
        <v>59</v>
      </c>
    </row>
    <row r="73" spans="1:22" ht="14.25" customHeight="1" x14ac:dyDescent="0.35">
      <c r="A73" s="3">
        <v>138</v>
      </c>
      <c r="B73" s="3" t="s">
        <v>383</v>
      </c>
      <c r="C73" s="3" t="s">
        <v>70</v>
      </c>
      <c r="D73" s="3">
        <v>6.914285714</v>
      </c>
      <c r="E73" s="3">
        <v>0.28402864100000003</v>
      </c>
      <c r="F73" s="3">
        <v>7</v>
      </c>
      <c r="G73" s="2" t="s">
        <v>70</v>
      </c>
      <c r="H73" s="8" t="s">
        <v>58</v>
      </c>
      <c r="I73" s="6">
        <v>3187</v>
      </c>
      <c r="J73" s="6">
        <v>4380000000</v>
      </c>
      <c r="K73" s="6" t="s">
        <v>59</v>
      </c>
      <c r="L73" s="3">
        <v>106</v>
      </c>
      <c r="M73" s="3" t="s">
        <v>384</v>
      </c>
      <c r="N73" s="3" t="s">
        <v>70</v>
      </c>
      <c r="O73" s="3">
        <v>6.5714285710000002</v>
      </c>
      <c r="P73" s="3">
        <v>1.1449560560000001</v>
      </c>
      <c r="Q73" s="3">
        <v>7</v>
      </c>
      <c r="R73" s="2" t="s">
        <v>70</v>
      </c>
      <c r="S73" s="1" t="s">
        <v>60</v>
      </c>
      <c r="T73" s="7" t="s">
        <v>59</v>
      </c>
      <c r="U73" s="10" t="s">
        <v>59</v>
      </c>
      <c r="V73" s="6" t="s">
        <v>59</v>
      </c>
    </row>
    <row r="74" spans="1:22" ht="14.25" customHeight="1" x14ac:dyDescent="0.35">
      <c r="A74" s="3">
        <v>139</v>
      </c>
      <c r="B74" s="3" t="s">
        <v>389</v>
      </c>
      <c r="C74" s="3" t="s">
        <v>70</v>
      </c>
      <c r="D74" s="3">
        <v>6.914285714</v>
      </c>
      <c r="E74" s="3">
        <v>0.28402864100000003</v>
      </c>
      <c r="F74" s="3">
        <v>7</v>
      </c>
      <c r="G74" s="2" t="s">
        <v>70</v>
      </c>
      <c r="H74" s="8" t="s">
        <v>58</v>
      </c>
      <c r="I74" s="6">
        <v>451</v>
      </c>
      <c r="J74" s="6">
        <v>3310000000</v>
      </c>
      <c r="K74" s="6" t="s">
        <v>59</v>
      </c>
      <c r="L74" s="3">
        <v>107</v>
      </c>
      <c r="M74" s="3" t="s">
        <v>390</v>
      </c>
      <c r="N74" s="3" t="s">
        <v>70</v>
      </c>
      <c r="O74" s="3">
        <v>6.6</v>
      </c>
      <c r="P74" s="3">
        <v>1.1167178799999999</v>
      </c>
      <c r="Q74" s="3">
        <v>7</v>
      </c>
      <c r="R74" s="2" t="s">
        <v>70</v>
      </c>
      <c r="S74" s="1" t="s">
        <v>60</v>
      </c>
      <c r="T74" s="7" t="s">
        <v>59</v>
      </c>
      <c r="U74" s="10" t="s">
        <v>59</v>
      </c>
      <c r="V74" s="6" t="s">
        <v>59</v>
      </c>
    </row>
    <row r="75" spans="1:22" ht="14.25" customHeight="1" x14ac:dyDescent="0.35">
      <c r="A75" s="3">
        <v>140</v>
      </c>
      <c r="B75" s="3" t="s">
        <v>394</v>
      </c>
      <c r="C75" s="3" t="s">
        <v>70</v>
      </c>
      <c r="D75" s="3">
        <v>6.914285714</v>
      </c>
      <c r="E75" s="3">
        <v>0.28402864100000003</v>
      </c>
      <c r="F75" s="3">
        <v>7</v>
      </c>
      <c r="G75" s="2" t="s">
        <v>70</v>
      </c>
      <c r="H75" s="8" t="s">
        <v>58</v>
      </c>
      <c r="I75" s="7" t="s">
        <v>59</v>
      </c>
      <c r="J75" s="6">
        <v>17000000</v>
      </c>
      <c r="K75" s="6" t="s">
        <v>59</v>
      </c>
      <c r="L75" s="3">
        <v>108</v>
      </c>
      <c r="M75" s="3" t="s">
        <v>395</v>
      </c>
      <c r="N75" s="3" t="s">
        <v>70</v>
      </c>
      <c r="O75" s="3">
        <v>6.628571429</v>
      </c>
      <c r="P75" s="3">
        <v>0.77024496799999997</v>
      </c>
      <c r="Q75" s="3">
        <v>7</v>
      </c>
      <c r="R75" s="2" t="s">
        <v>70</v>
      </c>
      <c r="S75" s="1" t="s">
        <v>60</v>
      </c>
      <c r="T75" s="7" t="s">
        <v>59</v>
      </c>
      <c r="U75" s="10" t="s">
        <v>59</v>
      </c>
      <c r="V75" s="6" t="s">
        <v>59</v>
      </c>
    </row>
    <row r="76" spans="1:22" ht="14.25" customHeight="1" x14ac:dyDescent="0.35">
      <c r="A76" s="3">
        <v>141</v>
      </c>
      <c r="B76" s="3" t="s">
        <v>400</v>
      </c>
      <c r="C76" s="3" t="s">
        <v>70</v>
      </c>
      <c r="D76" s="3">
        <v>6.914285714</v>
      </c>
      <c r="E76" s="3">
        <v>0.28402864100000003</v>
      </c>
      <c r="F76" s="3">
        <v>7</v>
      </c>
      <c r="G76" s="2" t="s">
        <v>70</v>
      </c>
      <c r="H76" s="8" t="s">
        <v>58</v>
      </c>
      <c r="I76" s="7" t="s">
        <v>59</v>
      </c>
      <c r="J76" s="6">
        <v>2230000000</v>
      </c>
      <c r="K76" s="6" t="s">
        <v>59</v>
      </c>
      <c r="L76" s="3">
        <v>109</v>
      </c>
      <c r="M76" s="3" t="s">
        <v>401</v>
      </c>
      <c r="N76" s="3" t="s">
        <v>70</v>
      </c>
      <c r="O76" s="3">
        <v>6.6571428570000002</v>
      </c>
      <c r="P76" s="3">
        <v>0.80230759600000001</v>
      </c>
      <c r="Q76" s="3">
        <v>7</v>
      </c>
      <c r="R76" s="2" t="s">
        <v>70</v>
      </c>
      <c r="S76" s="1" t="s">
        <v>60</v>
      </c>
      <c r="T76" s="7" t="s">
        <v>59</v>
      </c>
      <c r="U76" s="10" t="s">
        <v>59</v>
      </c>
      <c r="V76" s="6" t="s">
        <v>59</v>
      </c>
    </row>
    <row r="77" spans="1:22" ht="14.25" customHeight="1" x14ac:dyDescent="0.35">
      <c r="A77" s="3">
        <v>142</v>
      </c>
      <c r="B77" s="3" t="s">
        <v>405</v>
      </c>
      <c r="C77" s="3" t="s">
        <v>70</v>
      </c>
      <c r="D77" s="3">
        <v>6.9428571430000003</v>
      </c>
      <c r="E77" s="3">
        <v>0.23550410799999999</v>
      </c>
      <c r="F77" s="3">
        <v>7</v>
      </c>
      <c r="G77" s="2" t="s">
        <v>70</v>
      </c>
      <c r="H77" s="8" t="s">
        <v>58</v>
      </c>
      <c r="I77" s="7" t="s">
        <v>59</v>
      </c>
      <c r="J77" s="6">
        <v>1470000000</v>
      </c>
      <c r="K77" s="6" t="s">
        <v>59</v>
      </c>
      <c r="L77" s="3">
        <v>110</v>
      </c>
      <c r="M77" s="3" t="s">
        <v>406</v>
      </c>
      <c r="N77" s="3" t="s">
        <v>70</v>
      </c>
      <c r="O77" s="3">
        <v>6.6571428570000002</v>
      </c>
      <c r="P77" s="3">
        <v>0.96840855299999995</v>
      </c>
      <c r="Q77" s="3">
        <v>7</v>
      </c>
      <c r="R77" s="2" t="s">
        <v>70</v>
      </c>
      <c r="S77" s="1" t="s">
        <v>60</v>
      </c>
      <c r="T77" s="7" t="s">
        <v>59</v>
      </c>
      <c r="U77" s="10" t="s">
        <v>59</v>
      </c>
      <c r="V77" s="6" t="s">
        <v>59</v>
      </c>
    </row>
    <row r="78" spans="1:22" ht="14.25" customHeight="1" x14ac:dyDescent="0.35">
      <c r="A78" s="3">
        <v>143</v>
      </c>
      <c r="B78" s="3" t="s">
        <v>411</v>
      </c>
      <c r="C78" s="3" t="s">
        <v>70</v>
      </c>
      <c r="D78" s="3">
        <v>6.9428571430000003</v>
      </c>
      <c r="E78" s="3">
        <v>0.23550410799999999</v>
      </c>
      <c r="F78" s="3">
        <v>7</v>
      </c>
      <c r="G78" s="2" t="s">
        <v>70</v>
      </c>
      <c r="H78" s="8" t="s">
        <v>58</v>
      </c>
      <c r="I78" s="7" t="s">
        <v>59</v>
      </c>
      <c r="J78" s="6">
        <v>124000000</v>
      </c>
      <c r="K78" s="6" t="s">
        <v>59</v>
      </c>
      <c r="L78" s="3">
        <v>111</v>
      </c>
      <c r="M78" s="3" t="s">
        <v>412</v>
      </c>
      <c r="N78" s="3" t="s">
        <v>70</v>
      </c>
      <c r="O78" s="3">
        <v>6.6571428570000002</v>
      </c>
      <c r="P78" s="3">
        <v>1.0831016769999999</v>
      </c>
      <c r="Q78" s="3">
        <v>7</v>
      </c>
      <c r="R78" s="2" t="s">
        <v>70</v>
      </c>
      <c r="S78" s="1" t="s">
        <v>60</v>
      </c>
      <c r="T78" s="7" t="s">
        <v>59</v>
      </c>
      <c r="U78" s="10" t="s">
        <v>59</v>
      </c>
      <c r="V78" s="6" t="s">
        <v>59</v>
      </c>
    </row>
    <row r="79" spans="1:22" ht="14.25" customHeight="1" x14ac:dyDescent="0.35">
      <c r="A79" s="3">
        <v>144</v>
      </c>
      <c r="B79" s="3" t="s">
        <v>417</v>
      </c>
      <c r="C79" s="3" t="s">
        <v>59</v>
      </c>
      <c r="D79" s="3">
        <v>1.375</v>
      </c>
      <c r="E79" s="3" t="s">
        <v>59</v>
      </c>
      <c r="F79" s="3" t="s">
        <v>59</v>
      </c>
      <c r="G79" s="3" t="s">
        <v>70</v>
      </c>
      <c r="H79" s="13" t="s">
        <v>418</v>
      </c>
      <c r="I79" s="3" t="s">
        <v>59</v>
      </c>
      <c r="J79" s="3" t="s">
        <v>59</v>
      </c>
      <c r="K79" s="2" t="s">
        <v>419</v>
      </c>
      <c r="L79" s="3">
        <v>1</v>
      </c>
      <c r="M79" s="3" t="s">
        <v>420</v>
      </c>
      <c r="N79" s="3" t="s">
        <v>59</v>
      </c>
      <c r="O79" s="3" t="s">
        <v>59</v>
      </c>
      <c r="P79" s="3" t="s">
        <v>59</v>
      </c>
      <c r="Q79" s="3" t="s">
        <v>59</v>
      </c>
      <c r="R79" s="3" t="s">
        <v>59</v>
      </c>
      <c r="S79" s="1" t="s">
        <v>60</v>
      </c>
      <c r="T79" s="3" t="s">
        <v>59</v>
      </c>
      <c r="U79" s="3" t="s">
        <v>59</v>
      </c>
      <c r="V79" s="2" t="s">
        <v>421</v>
      </c>
    </row>
    <row r="80" spans="1:22" ht="14.25" customHeight="1" x14ac:dyDescent="0.35">
      <c r="A80" s="3">
        <v>145</v>
      </c>
      <c r="B80" s="2" t="s">
        <v>428</v>
      </c>
      <c r="C80" s="2" t="s">
        <v>59</v>
      </c>
      <c r="D80" s="2">
        <v>1.4</v>
      </c>
      <c r="E80" s="3" t="s">
        <v>59</v>
      </c>
      <c r="F80" s="3" t="s">
        <v>59</v>
      </c>
      <c r="G80" s="3" t="s">
        <v>70</v>
      </c>
      <c r="H80" s="13" t="s">
        <v>418</v>
      </c>
      <c r="I80" s="3" t="s">
        <v>59</v>
      </c>
      <c r="J80" s="3" t="s">
        <v>59</v>
      </c>
      <c r="K80" s="2" t="s">
        <v>419</v>
      </c>
      <c r="L80" s="3">
        <v>2</v>
      </c>
      <c r="M80" s="3" t="s">
        <v>429</v>
      </c>
      <c r="N80" s="2" t="s">
        <v>59</v>
      </c>
      <c r="O80" s="3" t="s">
        <v>59</v>
      </c>
      <c r="P80" s="3" t="s">
        <v>59</v>
      </c>
      <c r="Q80" s="3" t="s">
        <v>59</v>
      </c>
      <c r="R80" s="3" t="s">
        <v>59</v>
      </c>
      <c r="S80" s="1" t="s">
        <v>60</v>
      </c>
      <c r="T80" s="3" t="s">
        <v>59</v>
      </c>
      <c r="U80" s="3" t="s">
        <v>59</v>
      </c>
      <c r="V80" s="2" t="s">
        <v>421</v>
      </c>
    </row>
    <row r="81" spans="1:22" ht="14.25" customHeight="1" x14ac:dyDescent="0.35">
      <c r="A81" s="3">
        <v>146</v>
      </c>
      <c r="B81" s="3" t="s">
        <v>433</v>
      </c>
      <c r="C81" s="3" t="s">
        <v>59</v>
      </c>
      <c r="D81" s="3">
        <v>1.5249999999999999</v>
      </c>
      <c r="E81" s="3" t="s">
        <v>59</v>
      </c>
      <c r="F81" s="3" t="s">
        <v>59</v>
      </c>
      <c r="G81" s="3" t="s">
        <v>70</v>
      </c>
      <c r="H81" s="13" t="s">
        <v>418</v>
      </c>
      <c r="I81" s="3" t="s">
        <v>59</v>
      </c>
      <c r="J81" s="3" t="s">
        <v>59</v>
      </c>
      <c r="K81" s="2" t="s">
        <v>419</v>
      </c>
      <c r="L81" s="3">
        <v>3</v>
      </c>
      <c r="M81" s="3" t="s">
        <v>434</v>
      </c>
      <c r="N81" s="3" t="s">
        <v>59</v>
      </c>
      <c r="O81" s="3" t="s">
        <v>59</v>
      </c>
      <c r="P81" s="3" t="s">
        <v>59</v>
      </c>
      <c r="Q81" s="3" t="s">
        <v>59</v>
      </c>
      <c r="R81" s="3" t="s">
        <v>59</v>
      </c>
      <c r="S81" s="1" t="s">
        <v>60</v>
      </c>
      <c r="T81" s="3" t="s">
        <v>59</v>
      </c>
      <c r="U81" s="3" t="s">
        <v>59</v>
      </c>
      <c r="V81" s="2" t="s">
        <v>421</v>
      </c>
    </row>
    <row r="82" spans="1:22" ht="14.25" customHeight="1" x14ac:dyDescent="0.35">
      <c r="A82" s="3">
        <v>147</v>
      </c>
      <c r="B82" s="3" t="s">
        <v>439</v>
      </c>
      <c r="C82" s="3" t="s">
        <v>59</v>
      </c>
      <c r="D82" s="3">
        <v>1.675</v>
      </c>
      <c r="E82" s="3" t="s">
        <v>59</v>
      </c>
      <c r="F82" s="3" t="s">
        <v>59</v>
      </c>
      <c r="G82" s="3" t="s">
        <v>70</v>
      </c>
      <c r="H82" s="13" t="s">
        <v>418</v>
      </c>
      <c r="I82" s="3" t="s">
        <v>59</v>
      </c>
      <c r="J82" s="3" t="s">
        <v>59</v>
      </c>
      <c r="K82" s="2" t="s">
        <v>419</v>
      </c>
      <c r="L82" s="3">
        <v>4</v>
      </c>
      <c r="M82" s="3" t="s">
        <v>440</v>
      </c>
      <c r="N82" s="3" t="s">
        <v>59</v>
      </c>
      <c r="O82" s="3" t="s">
        <v>59</v>
      </c>
      <c r="P82" s="3" t="s">
        <v>59</v>
      </c>
      <c r="Q82" s="3" t="s">
        <v>59</v>
      </c>
      <c r="R82" s="3" t="s">
        <v>59</v>
      </c>
      <c r="S82" s="1" t="s">
        <v>60</v>
      </c>
      <c r="T82" s="3" t="s">
        <v>59</v>
      </c>
      <c r="U82" s="3" t="s">
        <v>59</v>
      </c>
      <c r="V82" s="2" t="s">
        <v>421</v>
      </c>
    </row>
    <row r="83" spans="1:22" ht="14.25" customHeight="1" x14ac:dyDescent="0.35">
      <c r="A83" s="3">
        <v>148</v>
      </c>
      <c r="B83" s="3" t="s">
        <v>735</v>
      </c>
      <c r="C83" s="3" t="s">
        <v>59</v>
      </c>
      <c r="D83" s="3">
        <v>1.7</v>
      </c>
      <c r="E83" s="3" t="s">
        <v>59</v>
      </c>
      <c r="F83" s="3" t="s">
        <v>59</v>
      </c>
      <c r="G83" s="3" t="s">
        <v>70</v>
      </c>
      <c r="H83" s="13" t="s">
        <v>418</v>
      </c>
      <c r="I83" s="3" t="s">
        <v>59</v>
      </c>
      <c r="J83" s="3" t="s">
        <v>59</v>
      </c>
      <c r="K83" s="2" t="s">
        <v>419</v>
      </c>
      <c r="L83" s="3">
        <v>5</v>
      </c>
      <c r="M83" s="3" t="s">
        <v>736</v>
      </c>
      <c r="N83" s="3" t="s">
        <v>59</v>
      </c>
      <c r="O83" s="3" t="s">
        <v>59</v>
      </c>
      <c r="P83" s="3" t="s">
        <v>59</v>
      </c>
      <c r="Q83" s="3" t="s">
        <v>59</v>
      </c>
      <c r="R83" s="3" t="s">
        <v>59</v>
      </c>
      <c r="S83" s="1" t="s">
        <v>60</v>
      </c>
      <c r="T83" s="3" t="s">
        <v>59</v>
      </c>
      <c r="U83" s="3" t="s">
        <v>59</v>
      </c>
      <c r="V83" s="2" t="s">
        <v>421</v>
      </c>
    </row>
    <row r="84" spans="1:22" ht="14.25" customHeight="1" x14ac:dyDescent="0.35">
      <c r="A84" s="3">
        <v>149</v>
      </c>
      <c r="B84" s="3" t="s">
        <v>447</v>
      </c>
      <c r="C84" s="3" t="s">
        <v>59</v>
      </c>
      <c r="D84" s="3">
        <v>1.875</v>
      </c>
      <c r="E84" s="3" t="s">
        <v>59</v>
      </c>
      <c r="F84" s="3" t="s">
        <v>59</v>
      </c>
      <c r="G84" s="3" t="s">
        <v>70</v>
      </c>
      <c r="H84" s="13" t="s">
        <v>418</v>
      </c>
      <c r="I84" s="3" t="s">
        <v>59</v>
      </c>
      <c r="J84" s="3" t="s">
        <v>59</v>
      </c>
      <c r="K84" s="2" t="s">
        <v>419</v>
      </c>
      <c r="L84" s="3">
        <v>6</v>
      </c>
      <c r="M84" s="3" t="s">
        <v>448</v>
      </c>
      <c r="N84" s="3" t="s">
        <v>59</v>
      </c>
      <c r="O84" s="3" t="s">
        <v>59</v>
      </c>
      <c r="P84" s="3" t="s">
        <v>59</v>
      </c>
      <c r="Q84" s="3" t="s">
        <v>59</v>
      </c>
      <c r="R84" s="3" t="s">
        <v>59</v>
      </c>
      <c r="S84" s="1" t="s">
        <v>60</v>
      </c>
      <c r="T84" s="3" t="s">
        <v>59</v>
      </c>
      <c r="U84" s="3" t="s">
        <v>59</v>
      </c>
      <c r="V84" s="2" t="s">
        <v>421</v>
      </c>
    </row>
    <row r="85" spans="1:22" ht="14.25" customHeight="1" x14ac:dyDescent="0.35">
      <c r="A85" s="3">
        <v>150</v>
      </c>
      <c r="B85" s="3" t="s">
        <v>453</v>
      </c>
      <c r="C85" s="3" t="s">
        <v>59</v>
      </c>
      <c r="D85" s="3">
        <v>1.9</v>
      </c>
      <c r="E85" s="3" t="s">
        <v>59</v>
      </c>
      <c r="F85" s="3" t="s">
        <v>59</v>
      </c>
      <c r="G85" s="3" t="s">
        <v>70</v>
      </c>
      <c r="H85" s="13" t="s">
        <v>418</v>
      </c>
      <c r="I85" s="3" t="s">
        <v>59</v>
      </c>
      <c r="J85" s="3" t="s">
        <v>59</v>
      </c>
      <c r="K85" s="2" t="s">
        <v>419</v>
      </c>
      <c r="L85" s="3">
        <v>7</v>
      </c>
      <c r="M85" s="3" t="s">
        <v>454</v>
      </c>
      <c r="N85" s="3" t="s">
        <v>59</v>
      </c>
      <c r="O85" s="3" t="s">
        <v>59</v>
      </c>
      <c r="P85" s="3" t="s">
        <v>59</v>
      </c>
      <c r="Q85" s="3" t="s">
        <v>59</v>
      </c>
      <c r="R85" s="3" t="s">
        <v>59</v>
      </c>
      <c r="S85" s="1" t="s">
        <v>60</v>
      </c>
      <c r="T85" s="3" t="s">
        <v>59</v>
      </c>
      <c r="U85" s="3" t="s">
        <v>59</v>
      </c>
      <c r="V85" s="2" t="s">
        <v>421</v>
      </c>
    </row>
    <row r="86" spans="1:22" ht="14.25" customHeight="1" x14ac:dyDescent="0.35">
      <c r="A86" s="3">
        <v>151</v>
      </c>
      <c r="B86" s="3" t="s">
        <v>439</v>
      </c>
      <c r="C86" s="3" t="s">
        <v>59</v>
      </c>
      <c r="D86" s="3">
        <v>2.0249999999999999</v>
      </c>
      <c r="E86" s="3" t="s">
        <v>59</v>
      </c>
      <c r="F86" s="3" t="s">
        <v>59</v>
      </c>
      <c r="G86" s="3" t="s">
        <v>70</v>
      </c>
      <c r="H86" s="13" t="s">
        <v>418</v>
      </c>
      <c r="I86" s="3" t="s">
        <v>59</v>
      </c>
      <c r="J86" s="3" t="s">
        <v>59</v>
      </c>
      <c r="K86" s="2" t="s">
        <v>419</v>
      </c>
      <c r="L86" s="3">
        <v>8</v>
      </c>
      <c r="M86" s="3" t="s">
        <v>440</v>
      </c>
      <c r="N86" s="3" t="s">
        <v>59</v>
      </c>
      <c r="O86" s="3" t="s">
        <v>59</v>
      </c>
      <c r="P86" s="3" t="s">
        <v>59</v>
      </c>
      <c r="Q86" s="3" t="s">
        <v>59</v>
      </c>
      <c r="R86" s="3" t="s">
        <v>59</v>
      </c>
      <c r="S86" s="1" t="s">
        <v>60</v>
      </c>
      <c r="T86" s="3" t="s">
        <v>59</v>
      </c>
      <c r="U86" s="3" t="s">
        <v>59</v>
      </c>
      <c r="V86" s="2" t="s">
        <v>421</v>
      </c>
    </row>
    <row r="87" spans="1:22" ht="14.25" customHeight="1" x14ac:dyDescent="0.35">
      <c r="A87" s="3">
        <v>152</v>
      </c>
      <c r="B87" s="3" t="s">
        <v>461</v>
      </c>
      <c r="C87" s="3" t="s">
        <v>59</v>
      </c>
      <c r="D87" s="3">
        <v>2.0750000000000002</v>
      </c>
      <c r="E87" s="3" t="s">
        <v>59</v>
      </c>
      <c r="F87" s="3" t="s">
        <v>59</v>
      </c>
      <c r="G87" s="3" t="s">
        <v>70</v>
      </c>
      <c r="H87" s="13" t="s">
        <v>418</v>
      </c>
      <c r="I87" s="3" t="s">
        <v>59</v>
      </c>
      <c r="J87" s="3" t="s">
        <v>59</v>
      </c>
      <c r="K87" s="2" t="s">
        <v>419</v>
      </c>
      <c r="L87" s="3">
        <v>9</v>
      </c>
      <c r="M87" s="3" t="s">
        <v>462</v>
      </c>
      <c r="N87" s="3" t="s">
        <v>59</v>
      </c>
      <c r="O87" s="3" t="s">
        <v>59</v>
      </c>
      <c r="P87" s="3" t="s">
        <v>59</v>
      </c>
      <c r="Q87" s="3" t="s">
        <v>59</v>
      </c>
      <c r="R87" s="3" t="s">
        <v>59</v>
      </c>
      <c r="S87" s="1" t="s">
        <v>60</v>
      </c>
      <c r="T87" s="3" t="s">
        <v>59</v>
      </c>
      <c r="U87" s="3" t="s">
        <v>59</v>
      </c>
      <c r="V87" s="2" t="s">
        <v>421</v>
      </c>
    </row>
    <row r="88" spans="1:22" ht="14.25" customHeight="1" x14ac:dyDescent="0.35">
      <c r="A88" s="3">
        <v>153</v>
      </c>
      <c r="B88" s="3" t="s">
        <v>466</v>
      </c>
      <c r="C88" s="3" t="s">
        <v>59</v>
      </c>
      <c r="D88" s="3">
        <v>2.15</v>
      </c>
      <c r="E88" s="3" t="s">
        <v>59</v>
      </c>
      <c r="F88" s="3" t="s">
        <v>59</v>
      </c>
      <c r="G88" s="3" t="s">
        <v>70</v>
      </c>
      <c r="H88" s="13" t="s">
        <v>418</v>
      </c>
      <c r="I88" s="3" t="s">
        <v>59</v>
      </c>
      <c r="J88" s="3" t="s">
        <v>59</v>
      </c>
      <c r="K88" s="2" t="s">
        <v>419</v>
      </c>
      <c r="L88" s="3">
        <v>10</v>
      </c>
      <c r="M88" s="3" t="s">
        <v>467</v>
      </c>
      <c r="N88" s="3" t="s">
        <v>59</v>
      </c>
      <c r="O88" s="3" t="s">
        <v>59</v>
      </c>
      <c r="P88" s="3" t="s">
        <v>59</v>
      </c>
      <c r="Q88" s="3" t="s">
        <v>59</v>
      </c>
      <c r="R88" s="3" t="s">
        <v>59</v>
      </c>
      <c r="S88" s="1" t="s">
        <v>60</v>
      </c>
      <c r="T88" s="3" t="s">
        <v>59</v>
      </c>
      <c r="U88" s="3" t="s">
        <v>59</v>
      </c>
      <c r="V88" s="2" t="s">
        <v>421</v>
      </c>
    </row>
    <row r="89" spans="1:22" ht="14.25" customHeight="1" x14ac:dyDescent="0.35">
      <c r="A89" s="3">
        <v>154</v>
      </c>
      <c r="B89" s="3" t="s">
        <v>471</v>
      </c>
      <c r="C89" s="3" t="s">
        <v>59</v>
      </c>
      <c r="D89" s="3">
        <v>2.2000000000000002</v>
      </c>
      <c r="E89" s="3" t="s">
        <v>59</v>
      </c>
      <c r="F89" s="3" t="s">
        <v>59</v>
      </c>
      <c r="G89" s="3" t="s">
        <v>70</v>
      </c>
      <c r="H89" s="13" t="s">
        <v>418</v>
      </c>
      <c r="I89" s="3" t="s">
        <v>59</v>
      </c>
      <c r="J89" s="3" t="s">
        <v>59</v>
      </c>
      <c r="K89" s="2" t="s">
        <v>419</v>
      </c>
      <c r="L89" s="3">
        <v>11</v>
      </c>
      <c r="M89" s="3" t="s">
        <v>472</v>
      </c>
      <c r="N89" s="3" t="s">
        <v>59</v>
      </c>
      <c r="O89" s="3" t="s">
        <v>59</v>
      </c>
      <c r="P89" s="3" t="s">
        <v>59</v>
      </c>
      <c r="Q89" s="3" t="s">
        <v>59</v>
      </c>
      <c r="R89" s="3" t="s">
        <v>59</v>
      </c>
      <c r="S89" s="1" t="s">
        <v>60</v>
      </c>
      <c r="T89" s="3" t="s">
        <v>59</v>
      </c>
      <c r="U89" s="3" t="s">
        <v>59</v>
      </c>
      <c r="V89" s="2" t="s">
        <v>421</v>
      </c>
    </row>
    <row r="90" spans="1:22" ht="14.25" customHeight="1" x14ac:dyDescent="0.35">
      <c r="A90" s="3">
        <v>155</v>
      </c>
      <c r="B90" s="3" t="s">
        <v>478</v>
      </c>
      <c r="C90" s="3" t="s">
        <v>59</v>
      </c>
      <c r="D90" s="3">
        <v>2.2000000000000002</v>
      </c>
      <c r="E90" s="3" t="s">
        <v>59</v>
      </c>
      <c r="F90" s="3" t="s">
        <v>59</v>
      </c>
      <c r="G90" s="3" t="s">
        <v>70</v>
      </c>
      <c r="H90" s="13" t="s">
        <v>418</v>
      </c>
      <c r="I90" s="3" t="s">
        <v>59</v>
      </c>
      <c r="J90" s="3" t="s">
        <v>59</v>
      </c>
      <c r="K90" s="2" t="s">
        <v>419</v>
      </c>
      <c r="L90" s="3">
        <v>12</v>
      </c>
      <c r="M90" s="3" t="s">
        <v>479</v>
      </c>
      <c r="N90" s="3" t="s">
        <v>59</v>
      </c>
      <c r="O90" s="3" t="s">
        <v>59</v>
      </c>
      <c r="P90" s="3" t="s">
        <v>59</v>
      </c>
      <c r="Q90" s="3" t="s">
        <v>59</v>
      </c>
      <c r="R90" s="3" t="s">
        <v>59</v>
      </c>
      <c r="S90" s="1" t="s">
        <v>60</v>
      </c>
      <c r="T90" s="3" t="s">
        <v>59</v>
      </c>
      <c r="U90" s="3" t="s">
        <v>59</v>
      </c>
      <c r="V90" s="2" t="s">
        <v>421</v>
      </c>
    </row>
    <row r="91" spans="1:22" ht="14.25" customHeight="1" x14ac:dyDescent="0.35">
      <c r="A91" s="3">
        <v>156</v>
      </c>
      <c r="B91" s="3" t="s">
        <v>484</v>
      </c>
      <c r="C91" s="3" t="s">
        <v>59</v>
      </c>
      <c r="D91" s="3">
        <v>2.25</v>
      </c>
      <c r="E91" s="3" t="s">
        <v>59</v>
      </c>
      <c r="F91" s="3" t="s">
        <v>59</v>
      </c>
      <c r="G91" s="3" t="s">
        <v>70</v>
      </c>
      <c r="H91" s="13" t="s">
        <v>418</v>
      </c>
      <c r="I91" s="3" t="s">
        <v>59</v>
      </c>
      <c r="J91" s="3" t="s">
        <v>59</v>
      </c>
      <c r="K91" s="2" t="s">
        <v>419</v>
      </c>
      <c r="L91" s="3">
        <v>13</v>
      </c>
      <c r="M91" s="3" t="s">
        <v>485</v>
      </c>
      <c r="N91" s="3" t="s">
        <v>59</v>
      </c>
      <c r="O91" s="3" t="s">
        <v>59</v>
      </c>
      <c r="P91" s="3" t="s">
        <v>59</v>
      </c>
      <c r="Q91" s="3" t="s">
        <v>59</v>
      </c>
      <c r="R91" s="3" t="s">
        <v>59</v>
      </c>
      <c r="S91" s="1" t="s">
        <v>60</v>
      </c>
      <c r="T91" s="3" t="s">
        <v>59</v>
      </c>
      <c r="U91" s="3" t="s">
        <v>59</v>
      </c>
      <c r="V91" s="2" t="s">
        <v>421</v>
      </c>
    </row>
    <row r="92" spans="1:22" ht="14.25" customHeight="1" x14ac:dyDescent="0.35">
      <c r="A92" s="3">
        <v>157</v>
      </c>
      <c r="B92" s="3" t="s">
        <v>489</v>
      </c>
      <c r="C92" s="3" t="s">
        <v>59</v>
      </c>
      <c r="D92" s="3">
        <v>2.3250000000000002</v>
      </c>
      <c r="E92" s="3" t="s">
        <v>59</v>
      </c>
      <c r="F92" s="3" t="s">
        <v>59</v>
      </c>
      <c r="G92" s="3" t="s">
        <v>70</v>
      </c>
      <c r="H92" s="13" t="s">
        <v>418</v>
      </c>
      <c r="I92" s="3" t="s">
        <v>59</v>
      </c>
      <c r="J92" s="3" t="s">
        <v>59</v>
      </c>
      <c r="K92" s="2" t="s">
        <v>419</v>
      </c>
      <c r="L92" s="3">
        <v>14</v>
      </c>
      <c r="M92" s="3" t="s">
        <v>490</v>
      </c>
      <c r="N92" s="3" t="s">
        <v>59</v>
      </c>
      <c r="O92" s="3" t="s">
        <v>59</v>
      </c>
      <c r="P92" s="3" t="s">
        <v>59</v>
      </c>
      <c r="Q92" s="3" t="s">
        <v>59</v>
      </c>
      <c r="R92" s="3" t="s">
        <v>59</v>
      </c>
      <c r="S92" s="1" t="s">
        <v>60</v>
      </c>
      <c r="T92" s="3" t="s">
        <v>59</v>
      </c>
      <c r="U92" s="3" t="s">
        <v>59</v>
      </c>
      <c r="V92" s="2" t="s">
        <v>421</v>
      </c>
    </row>
    <row r="93" spans="1:22" ht="14.25" customHeight="1" x14ac:dyDescent="0.35">
      <c r="A93" s="3">
        <v>158</v>
      </c>
      <c r="B93" s="3" t="s">
        <v>493</v>
      </c>
      <c r="C93" s="3" t="s">
        <v>59</v>
      </c>
      <c r="D93" s="3">
        <v>2.4500000000000002</v>
      </c>
      <c r="E93" s="3" t="s">
        <v>59</v>
      </c>
      <c r="F93" s="3" t="s">
        <v>59</v>
      </c>
      <c r="G93" s="3" t="s">
        <v>70</v>
      </c>
      <c r="H93" s="13" t="s">
        <v>418</v>
      </c>
      <c r="I93" s="3" t="s">
        <v>59</v>
      </c>
      <c r="J93" s="3" t="s">
        <v>59</v>
      </c>
      <c r="K93" s="2" t="s">
        <v>419</v>
      </c>
      <c r="L93" s="3">
        <v>15</v>
      </c>
      <c r="M93" s="3" t="s">
        <v>494</v>
      </c>
      <c r="N93" s="3" t="s">
        <v>59</v>
      </c>
      <c r="O93" s="3" t="s">
        <v>59</v>
      </c>
      <c r="P93" s="3" t="s">
        <v>59</v>
      </c>
      <c r="Q93" s="3" t="s">
        <v>59</v>
      </c>
      <c r="R93" s="3" t="s">
        <v>59</v>
      </c>
      <c r="S93" s="1" t="s">
        <v>60</v>
      </c>
      <c r="T93" s="3" t="s">
        <v>59</v>
      </c>
      <c r="U93" s="3" t="s">
        <v>59</v>
      </c>
      <c r="V93" s="2" t="s">
        <v>421</v>
      </c>
    </row>
    <row r="94" spans="1:22" ht="14.25" customHeight="1" x14ac:dyDescent="0.35">
      <c r="A94" s="3">
        <v>159</v>
      </c>
      <c r="B94" s="3" t="s">
        <v>498</v>
      </c>
      <c r="C94" s="3" t="s">
        <v>59</v>
      </c>
      <c r="D94" s="3">
        <v>2.5</v>
      </c>
      <c r="E94" s="3" t="s">
        <v>59</v>
      </c>
      <c r="F94" s="3" t="s">
        <v>59</v>
      </c>
      <c r="G94" s="3" t="s">
        <v>70</v>
      </c>
      <c r="H94" s="13" t="s">
        <v>418</v>
      </c>
      <c r="I94" s="3" t="s">
        <v>59</v>
      </c>
      <c r="J94" s="3" t="s">
        <v>59</v>
      </c>
      <c r="K94" s="2" t="s">
        <v>419</v>
      </c>
      <c r="L94" s="3">
        <v>16</v>
      </c>
      <c r="M94" s="3" t="s">
        <v>499</v>
      </c>
      <c r="N94" s="3" t="s">
        <v>59</v>
      </c>
      <c r="O94" s="3" t="s">
        <v>59</v>
      </c>
      <c r="P94" s="3" t="s">
        <v>59</v>
      </c>
      <c r="Q94" s="3" t="s">
        <v>59</v>
      </c>
      <c r="R94" s="3" t="s">
        <v>59</v>
      </c>
      <c r="S94" s="1" t="s">
        <v>60</v>
      </c>
      <c r="T94" s="3" t="s">
        <v>59</v>
      </c>
      <c r="U94" s="3" t="s">
        <v>59</v>
      </c>
      <c r="V94" s="2" t="s">
        <v>421</v>
      </c>
    </row>
    <row r="95" spans="1:22" ht="14.25" customHeight="1" x14ac:dyDescent="0.35">
      <c r="A95" s="3">
        <v>160</v>
      </c>
      <c r="B95" s="3" t="s">
        <v>504</v>
      </c>
      <c r="C95" s="3" t="s">
        <v>59</v>
      </c>
      <c r="D95" s="3">
        <v>2.6749999999999998</v>
      </c>
      <c r="E95" s="3" t="s">
        <v>59</v>
      </c>
      <c r="F95" s="3" t="s">
        <v>59</v>
      </c>
      <c r="G95" s="3" t="s">
        <v>70</v>
      </c>
      <c r="H95" s="13" t="s">
        <v>418</v>
      </c>
      <c r="I95" s="3" t="s">
        <v>59</v>
      </c>
      <c r="J95" s="3" t="s">
        <v>59</v>
      </c>
      <c r="K95" s="2" t="s">
        <v>419</v>
      </c>
      <c r="L95" s="3">
        <v>17</v>
      </c>
      <c r="M95" s="3" t="s">
        <v>505</v>
      </c>
      <c r="N95" s="3" t="s">
        <v>59</v>
      </c>
      <c r="O95" s="3" t="s">
        <v>59</v>
      </c>
      <c r="P95" s="3" t="s">
        <v>59</v>
      </c>
      <c r="Q95" s="3" t="s">
        <v>59</v>
      </c>
      <c r="R95" s="3" t="s">
        <v>59</v>
      </c>
      <c r="S95" s="1" t="s">
        <v>60</v>
      </c>
      <c r="T95" s="3" t="s">
        <v>59</v>
      </c>
      <c r="U95" s="3" t="s">
        <v>59</v>
      </c>
      <c r="V95" s="2" t="s">
        <v>421</v>
      </c>
    </row>
    <row r="96" spans="1:22" ht="14.25" customHeight="1" x14ac:dyDescent="0.35">
      <c r="A96" s="3">
        <v>161</v>
      </c>
      <c r="B96" s="3" t="s">
        <v>508</v>
      </c>
      <c r="C96" s="3" t="s">
        <v>59</v>
      </c>
      <c r="D96" s="3">
        <v>2.7</v>
      </c>
      <c r="E96" s="3" t="s">
        <v>59</v>
      </c>
      <c r="F96" s="3" t="s">
        <v>59</v>
      </c>
      <c r="G96" s="3" t="s">
        <v>70</v>
      </c>
      <c r="H96" s="13" t="s">
        <v>418</v>
      </c>
      <c r="I96" s="3" t="s">
        <v>59</v>
      </c>
      <c r="J96" s="3" t="s">
        <v>59</v>
      </c>
      <c r="K96" s="2" t="s">
        <v>419</v>
      </c>
      <c r="L96" s="3">
        <v>18</v>
      </c>
      <c r="M96" s="3" t="s">
        <v>509</v>
      </c>
      <c r="N96" s="3" t="s">
        <v>59</v>
      </c>
      <c r="O96" s="3" t="s">
        <v>59</v>
      </c>
      <c r="P96" s="3" t="s">
        <v>59</v>
      </c>
      <c r="Q96" s="3" t="s">
        <v>59</v>
      </c>
      <c r="R96" s="3" t="s">
        <v>59</v>
      </c>
      <c r="S96" s="1" t="s">
        <v>60</v>
      </c>
      <c r="T96" s="3" t="s">
        <v>59</v>
      </c>
      <c r="U96" s="3" t="s">
        <v>59</v>
      </c>
      <c r="V96" s="2" t="s">
        <v>421</v>
      </c>
    </row>
    <row r="97" spans="1:22" ht="14.25" customHeight="1" x14ac:dyDescent="0.35">
      <c r="A97" s="3">
        <v>162</v>
      </c>
      <c r="B97" s="3" t="s">
        <v>512</v>
      </c>
      <c r="C97" s="3" t="s">
        <v>59</v>
      </c>
      <c r="D97" s="3">
        <v>2.7749999999999999</v>
      </c>
      <c r="E97" s="3" t="s">
        <v>59</v>
      </c>
      <c r="F97" s="3" t="s">
        <v>59</v>
      </c>
      <c r="G97" s="3" t="s">
        <v>70</v>
      </c>
      <c r="H97" s="13" t="s">
        <v>418</v>
      </c>
      <c r="I97" s="3" t="s">
        <v>59</v>
      </c>
      <c r="J97" s="3" t="s">
        <v>59</v>
      </c>
      <c r="K97" s="2" t="s">
        <v>419</v>
      </c>
      <c r="L97" s="3">
        <v>19</v>
      </c>
      <c r="M97" s="3" t="s">
        <v>513</v>
      </c>
      <c r="N97" s="3" t="s">
        <v>59</v>
      </c>
      <c r="O97" s="3" t="s">
        <v>59</v>
      </c>
      <c r="P97" s="3" t="s">
        <v>59</v>
      </c>
      <c r="Q97" s="3" t="s">
        <v>59</v>
      </c>
      <c r="R97" s="3" t="s">
        <v>59</v>
      </c>
      <c r="S97" s="1" t="s">
        <v>60</v>
      </c>
      <c r="T97" s="3" t="s">
        <v>59</v>
      </c>
      <c r="U97" s="3" t="s">
        <v>59</v>
      </c>
      <c r="V97" s="2" t="s">
        <v>421</v>
      </c>
    </row>
    <row r="98" spans="1:22" ht="14.25" customHeight="1" x14ac:dyDescent="0.35">
      <c r="A98" s="3">
        <v>163</v>
      </c>
      <c r="B98" s="3" t="s">
        <v>518</v>
      </c>
      <c r="C98" s="3" t="s">
        <v>59</v>
      </c>
      <c r="D98" s="3">
        <v>2.9249999999999998</v>
      </c>
      <c r="E98" s="3" t="s">
        <v>59</v>
      </c>
      <c r="F98" s="3" t="s">
        <v>59</v>
      </c>
      <c r="G98" s="3" t="s">
        <v>70</v>
      </c>
      <c r="H98" s="13" t="s">
        <v>418</v>
      </c>
      <c r="I98" s="3" t="s">
        <v>59</v>
      </c>
      <c r="J98" s="3" t="s">
        <v>59</v>
      </c>
      <c r="K98" s="2" t="s">
        <v>419</v>
      </c>
      <c r="L98" s="3">
        <v>20</v>
      </c>
      <c r="M98" s="3" t="s">
        <v>519</v>
      </c>
      <c r="N98" s="3" t="s">
        <v>59</v>
      </c>
      <c r="O98" s="3" t="s">
        <v>59</v>
      </c>
      <c r="P98" s="3" t="s">
        <v>59</v>
      </c>
      <c r="Q98" s="3" t="s">
        <v>59</v>
      </c>
      <c r="R98" s="3" t="s">
        <v>59</v>
      </c>
      <c r="S98" s="1" t="s">
        <v>60</v>
      </c>
      <c r="T98" s="3" t="s">
        <v>59</v>
      </c>
      <c r="U98" s="3" t="s">
        <v>59</v>
      </c>
      <c r="V98" s="2" t="s">
        <v>421</v>
      </c>
    </row>
    <row r="99" spans="1:22" ht="14.25" customHeight="1" x14ac:dyDescent="0.35">
      <c r="A99" s="3">
        <v>164</v>
      </c>
      <c r="B99" s="3" t="s">
        <v>522</v>
      </c>
      <c r="C99" s="3" t="s">
        <v>59</v>
      </c>
      <c r="D99" s="3">
        <v>3</v>
      </c>
      <c r="E99" s="3" t="s">
        <v>59</v>
      </c>
      <c r="F99" s="3" t="s">
        <v>59</v>
      </c>
      <c r="G99" s="3" t="s">
        <v>70</v>
      </c>
      <c r="H99" s="13" t="s">
        <v>418</v>
      </c>
      <c r="I99" s="3" t="s">
        <v>59</v>
      </c>
      <c r="J99" s="3" t="s">
        <v>59</v>
      </c>
      <c r="K99" s="2" t="s">
        <v>419</v>
      </c>
      <c r="L99" s="3">
        <v>21</v>
      </c>
      <c r="M99" s="3" t="s">
        <v>523</v>
      </c>
      <c r="N99" s="3" t="s">
        <v>59</v>
      </c>
      <c r="O99" s="3" t="s">
        <v>59</v>
      </c>
      <c r="P99" s="3" t="s">
        <v>59</v>
      </c>
      <c r="Q99" s="3" t="s">
        <v>59</v>
      </c>
      <c r="R99" s="3" t="s">
        <v>59</v>
      </c>
      <c r="S99" s="1" t="s">
        <v>60</v>
      </c>
      <c r="T99" s="3" t="s">
        <v>59</v>
      </c>
      <c r="U99" s="3" t="s">
        <v>59</v>
      </c>
      <c r="V99" s="2" t="s">
        <v>421</v>
      </c>
    </row>
    <row r="100" spans="1:22" ht="14.25" customHeight="1" x14ac:dyDescent="0.35">
      <c r="A100" s="3">
        <v>165</v>
      </c>
      <c r="B100" s="3" t="s">
        <v>527</v>
      </c>
      <c r="C100" s="3" t="s">
        <v>59</v>
      </c>
      <c r="D100" s="3">
        <v>3.0750000000000002</v>
      </c>
      <c r="E100" s="3" t="s">
        <v>59</v>
      </c>
      <c r="F100" s="3" t="s">
        <v>59</v>
      </c>
      <c r="G100" s="3" t="s">
        <v>70</v>
      </c>
      <c r="H100" s="13" t="s">
        <v>418</v>
      </c>
      <c r="I100" s="3" t="s">
        <v>59</v>
      </c>
      <c r="J100" s="3" t="s">
        <v>59</v>
      </c>
      <c r="K100" s="2" t="s">
        <v>419</v>
      </c>
      <c r="L100" s="3">
        <v>22</v>
      </c>
      <c r="M100" s="3" t="s">
        <v>528</v>
      </c>
      <c r="N100" s="3" t="s">
        <v>59</v>
      </c>
      <c r="O100" s="3" t="s">
        <v>59</v>
      </c>
      <c r="P100" s="3" t="s">
        <v>59</v>
      </c>
      <c r="Q100" s="3" t="s">
        <v>59</v>
      </c>
      <c r="R100" s="3" t="s">
        <v>59</v>
      </c>
      <c r="S100" s="1" t="s">
        <v>60</v>
      </c>
      <c r="T100" s="3" t="s">
        <v>59</v>
      </c>
      <c r="U100" s="3" t="s">
        <v>59</v>
      </c>
      <c r="V100" s="2" t="s">
        <v>421</v>
      </c>
    </row>
    <row r="101" spans="1:22" ht="14.25" customHeight="1" x14ac:dyDescent="0.35">
      <c r="A101" s="3">
        <v>166</v>
      </c>
      <c r="B101" s="3" t="s">
        <v>531</v>
      </c>
      <c r="C101" s="3" t="s">
        <v>59</v>
      </c>
      <c r="D101" s="3">
        <v>3.1</v>
      </c>
      <c r="E101" s="3" t="s">
        <v>59</v>
      </c>
      <c r="F101" s="3" t="s">
        <v>59</v>
      </c>
      <c r="G101" s="3" t="s">
        <v>70</v>
      </c>
      <c r="H101" s="13" t="s">
        <v>418</v>
      </c>
      <c r="I101" s="3" t="s">
        <v>59</v>
      </c>
      <c r="J101" s="3" t="s">
        <v>59</v>
      </c>
      <c r="K101" s="2" t="s">
        <v>419</v>
      </c>
      <c r="L101" s="3">
        <v>23</v>
      </c>
      <c r="M101" s="3" t="s">
        <v>532</v>
      </c>
      <c r="N101" s="3" t="s">
        <v>59</v>
      </c>
      <c r="O101" s="3" t="s">
        <v>59</v>
      </c>
      <c r="P101" s="3" t="s">
        <v>59</v>
      </c>
      <c r="Q101" s="3" t="s">
        <v>59</v>
      </c>
      <c r="R101" s="3" t="s">
        <v>59</v>
      </c>
      <c r="S101" s="1" t="s">
        <v>60</v>
      </c>
      <c r="T101" s="3" t="s">
        <v>59</v>
      </c>
      <c r="U101" s="3" t="s">
        <v>59</v>
      </c>
      <c r="V101" s="2" t="s">
        <v>421</v>
      </c>
    </row>
    <row r="102" spans="1:22" ht="14.25" customHeight="1" x14ac:dyDescent="0.35">
      <c r="A102" s="3">
        <v>167</v>
      </c>
      <c r="B102" s="3" t="s">
        <v>535</v>
      </c>
      <c r="C102" s="3" t="s">
        <v>59</v>
      </c>
      <c r="D102" s="3">
        <v>3.2250000000000001</v>
      </c>
      <c r="E102" s="3" t="s">
        <v>59</v>
      </c>
      <c r="F102" s="3" t="s">
        <v>59</v>
      </c>
      <c r="G102" s="3" t="s">
        <v>70</v>
      </c>
      <c r="H102" s="13" t="s">
        <v>418</v>
      </c>
      <c r="I102" s="3" t="s">
        <v>59</v>
      </c>
      <c r="J102" s="3" t="s">
        <v>59</v>
      </c>
      <c r="K102" s="2" t="s">
        <v>419</v>
      </c>
      <c r="L102" s="3">
        <v>24</v>
      </c>
      <c r="M102" s="3" t="s">
        <v>536</v>
      </c>
      <c r="N102" s="3" t="s">
        <v>59</v>
      </c>
      <c r="O102" s="3" t="s">
        <v>59</v>
      </c>
      <c r="P102" s="3" t="s">
        <v>59</v>
      </c>
      <c r="Q102" s="3" t="s">
        <v>59</v>
      </c>
      <c r="R102" s="3" t="s">
        <v>59</v>
      </c>
      <c r="S102" s="1" t="s">
        <v>60</v>
      </c>
      <c r="T102" s="3" t="s">
        <v>59</v>
      </c>
      <c r="U102" s="3" t="s">
        <v>59</v>
      </c>
      <c r="V102" s="2" t="s">
        <v>421</v>
      </c>
    </row>
    <row r="103" spans="1:22" ht="14.25" customHeight="1" x14ac:dyDescent="0.35">
      <c r="A103" s="3">
        <v>168</v>
      </c>
      <c r="B103" s="3" t="s">
        <v>540</v>
      </c>
      <c r="C103" s="3" t="s">
        <v>59</v>
      </c>
      <c r="D103" s="3">
        <v>3.35</v>
      </c>
      <c r="E103" s="3" t="s">
        <v>59</v>
      </c>
      <c r="F103" s="3" t="s">
        <v>59</v>
      </c>
      <c r="G103" s="3" t="s">
        <v>70</v>
      </c>
      <c r="H103" s="13" t="s">
        <v>418</v>
      </c>
      <c r="I103" s="3" t="s">
        <v>59</v>
      </c>
      <c r="J103" s="3" t="s">
        <v>59</v>
      </c>
      <c r="K103" s="2" t="s">
        <v>419</v>
      </c>
      <c r="L103" s="3">
        <v>25</v>
      </c>
      <c r="M103" s="3" t="s">
        <v>541</v>
      </c>
      <c r="N103" s="3" t="s">
        <v>59</v>
      </c>
      <c r="O103" s="3" t="s">
        <v>59</v>
      </c>
      <c r="P103" s="3" t="s">
        <v>59</v>
      </c>
      <c r="Q103" s="3" t="s">
        <v>59</v>
      </c>
      <c r="R103" s="3" t="s">
        <v>59</v>
      </c>
      <c r="S103" s="1" t="s">
        <v>60</v>
      </c>
      <c r="T103" s="3" t="s">
        <v>59</v>
      </c>
      <c r="U103" s="3" t="s">
        <v>59</v>
      </c>
      <c r="V103" s="2" t="s">
        <v>421</v>
      </c>
    </row>
    <row r="104" spans="1:22" ht="14.25" customHeight="1" x14ac:dyDescent="0.35">
      <c r="A104" s="3">
        <v>169</v>
      </c>
      <c r="B104" s="3" t="s">
        <v>543</v>
      </c>
      <c r="C104" s="3" t="s">
        <v>59</v>
      </c>
      <c r="D104" s="3">
        <v>3.45</v>
      </c>
      <c r="E104" s="3" t="s">
        <v>59</v>
      </c>
      <c r="F104" s="3" t="s">
        <v>59</v>
      </c>
      <c r="G104" s="3" t="s">
        <v>70</v>
      </c>
      <c r="H104" s="13" t="s">
        <v>418</v>
      </c>
      <c r="I104" s="3" t="s">
        <v>59</v>
      </c>
      <c r="J104" s="3" t="s">
        <v>59</v>
      </c>
      <c r="K104" s="2" t="s">
        <v>419</v>
      </c>
      <c r="L104" s="3">
        <v>26</v>
      </c>
      <c r="M104" s="3" t="s">
        <v>544</v>
      </c>
      <c r="N104" s="3" t="s">
        <v>59</v>
      </c>
      <c r="O104" s="3" t="s">
        <v>59</v>
      </c>
      <c r="P104" s="3" t="s">
        <v>59</v>
      </c>
      <c r="Q104" s="3" t="s">
        <v>59</v>
      </c>
      <c r="R104" s="3" t="s">
        <v>59</v>
      </c>
      <c r="S104" s="1" t="s">
        <v>60</v>
      </c>
      <c r="T104" s="3" t="s">
        <v>59</v>
      </c>
      <c r="U104" s="3" t="s">
        <v>59</v>
      </c>
      <c r="V104" s="2" t="s">
        <v>421</v>
      </c>
    </row>
    <row r="105" spans="1:22" ht="14.25" customHeight="1" x14ac:dyDescent="0.35">
      <c r="A105" s="3">
        <v>170</v>
      </c>
      <c r="B105" s="3" t="s">
        <v>549</v>
      </c>
      <c r="C105" s="3" t="s">
        <v>59</v>
      </c>
      <c r="D105" s="3">
        <v>3.55</v>
      </c>
      <c r="E105" s="3" t="s">
        <v>59</v>
      </c>
      <c r="F105" s="3" t="s">
        <v>59</v>
      </c>
      <c r="G105" s="3" t="s">
        <v>70</v>
      </c>
      <c r="H105" s="13" t="s">
        <v>418</v>
      </c>
      <c r="I105" s="3" t="s">
        <v>59</v>
      </c>
      <c r="J105" s="3" t="s">
        <v>59</v>
      </c>
      <c r="K105" s="2" t="s">
        <v>419</v>
      </c>
      <c r="L105" s="3">
        <v>27</v>
      </c>
      <c r="M105" s="3" t="s">
        <v>550</v>
      </c>
      <c r="N105" s="3" t="s">
        <v>59</v>
      </c>
      <c r="O105" s="3" t="s">
        <v>59</v>
      </c>
      <c r="P105" s="3" t="s">
        <v>59</v>
      </c>
      <c r="Q105" s="3" t="s">
        <v>59</v>
      </c>
      <c r="R105" s="3" t="s">
        <v>59</v>
      </c>
      <c r="S105" s="1" t="s">
        <v>60</v>
      </c>
      <c r="T105" s="3" t="s">
        <v>59</v>
      </c>
      <c r="U105" s="3" t="s">
        <v>59</v>
      </c>
      <c r="V105" s="2" t="s">
        <v>421</v>
      </c>
    </row>
    <row r="106" spans="1:22" ht="14.25" customHeight="1" x14ac:dyDescent="0.35">
      <c r="A106" s="3">
        <v>171</v>
      </c>
      <c r="B106" s="3" t="s">
        <v>554</v>
      </c>
      <c r="C106" s="3" t="s">
        <v>59</v>
      </c>
      <c r="D106" s="3">
        <v>3.7749999999999999</v>
      </c>
      <c r="E106" s="3" t="s">
        <v>59</v>
      </c>
      <c r="F106" s="3" t="s">
        <v>59</v>
      </c>
      <c r="G106" s="3" t="s">
        <v>70</v>
      </c>
      <c r="H106" s="13" t="s">
        <v>418</v>
      </c>
      <c r="I106" s="3" t="s">
        <v>59</v>
      </c>
      <c r="J106" s="3" t="s">
        <v>59</v>
      </c>
      <c r="K106" s="2" t="s">
        <v>419</v>
      </c>
      <c r="L106" s="3">
        <v>28</v>
      </c>
      <c r="M106" s="3" t="s">
        <v>555</v>
      </c>
      <c r="N106" s="3" t="s">
        <v>59</v>
      </c>
      <c r="O106" s="3" t="s">
        <v>59</v>
      </c>
      <c r="P106" s="3" t="s">
        <v>59</v>
      </c>
      <c r="Q106" s="3" t="s">
        <v>59</v>
      </c>
      <c r="R106" s="3" t="s">
        <v>59</v>
      </c>
      <c r="S106" s="1" t="s">
        <v>60</v>
      </c>
      <c r="T106" s="3" t="s">
        <v>59</v>
      </c>
      <c r="U106" s="3" t="s">
        <v>59</v>
      </c>
      <c r="V106" s="2" t="s">
        <v>421</v>
      </c>
    </row>
    <row r="107" spans="1:22" ht="14.25" customHeight="1" x14ac:dyDescent="0.35">
      <c r="A107" s="3">
        <v>172</v>
      </c>
      <c r="B107" s="3" t="s">
        <v>559</v>
      </c>
      <c r="C107" s="3" t="s">
        <v>59</v>
      </c>
      <c r="D107" s="3">
        <v>3.875</v>
      </c>
      <c r="E107" s="3" t="s">
        <v>59</v>
      </c>
      <c r="F107" s="3" t="s">
        <v>59</v>
      </c>
      <c r="G107" s="3" t="s">
        <v>70</v>
      </c>
      <c r="H107" s="13" t="s">
        <v>418</v>
      </c>
      <c r="I107" s="3" t="s">
        <v>59</v>
      </c>
      <c r="J107" s="3" t="s">
        <v>59</v>
      </c>
      <c r="K107" s="2" t="s">
        <v>419</v>
      </c>
      <c r="L107" s="3">
        <v>29</v>
      </c>
      <c r="M107" s="3" t="s">
        <v>560</v>
      </c>
      <c r="N107" s="3" t="s">
        <v>59</v>
      </c>
      <c r="O107" s="3" t="s">
        <v>59</v>
      </c>
      <c r="P107" s="3" t="s">
        <v>59</v>
      </c>
      <c r="Q107" s="3" t="s">
        <v>59</v>
      </c>
      <c r="R107" s="3" t="s">
        <v>59</v>
      </c>
      <c r="S107" s="1" t="s">
        <v>60</v>
      </c>
      <c r="T107" s="3" t="s">
        <v>59</v>
      </c>
      <c r="U107" s="3" t="s">
        <v>59</v>
      </c>
      <c r="V107" s="2" t="s">
        <v>421</v>
      </c>
    </row>
    <row r="108" spans="1:22" ht="14.25" customHeight="1" x14ac:dyDescent="0.35">
      <c r="A108" s="3">
        <v>173</v>
      </c>
      <c r="B108" s="3" t="s">
        <v>563</v>
      </c>
      <c r="C108" s="3" t="s">
        <v>59</v>
      </c>
      <c r="D108" s="3">
        <v>3.9249999999999998</v>
      </c>
      <c r="E108" s="3" t="s">
        <v>59</v>
      </c>
      <c r="F108" s="3" t="s">
        <v>59</v>
      </c>
      <c r="G108" s="3" t="s">
        <v>70</v>
      </c>
      <c r="H108" s="13" t="s">
        <v>418</v>
      </c>
      <c r="I108" s="3" t="s">
        <v>59</v>
      </c>
      <c r="J108" s="3" t="s">
        <v>59</v>
      </c>
      <c r="K108" s="2" t="s">
        <v>419</v>
      </c>
      <c r="L108" s="3">
        <v>30</v>
      </c>
      <c r="M108" s="3" t="s">
        <v>564</v>
      </c>
      <c r="N108" s="3" t="s">
        <v>59</v>
      </c>
      <c r="O108" s="3" t="s">
        <v>59</v>
      </c>
      <c r="P108" s="3" t="s">
        <v>59</v>
      </c>
      <c r="Q108" s="3" t="s">
        <v>59</v>
      </c>
      <c r="R108" s="3" t="s">
        <v>59</v>
      </c>
      <c r="S108" s="1" t="s">
        <v>60</v>
      </c>
      <c r="T108" s="3" t="s">
        <v>59</v>
      </c>
      <c r="U108" s="3" t="s">
        <v>59</v>
      </c>
      <c r="V108" s="2" t="s">
        <v>421</v>
      </c>
    </row>
    <row r="109" spans="1:22" ht="14.25" customHeight="1" x14ac:dyDescent="0.35">
      <c r="A109" s="3">
        <v>174</v>
      </c>
      <c r="B109" s="2" t="s">
        <v>568</v>
      </c>
      <c r="C109" s="3" t="s">
        <v>59</v>
      </c>
      <c r="D109" s="2">
        <v>4.05</v>
      </c>
      <c r="E109" s="3" t="s">
        <v>59</v>
      </c>
      <c r="F109" s="3" t="s">
        <v>59</v>
      </c>
      <c r="G109" s="3" t="s">
        <v>57</v>
      </c>
      <c r="H109" s="13" t="s">
        <v>418</v>
      </c>
      <c r="I109" s="3" t="s">
        <v>59</v>
      </c>
      <c r="J109" s="3" t="s">
        <v>59</v>
      </c>
      <c r="K109" s="2" t="s">
        <v>421</v>
      </c>
      <c r="L109" s="3">
        <v>31</v>
      </c>
      <c r="M109" s="3" t="s">
        <v>569</v>
      </c>
      <c r="N109" s="3" t="s">
        <v>59</v>
      </c>
      <c r="O109" s="3" t="s">
        <v>59</v>
      </c>
      <c r="P109" s="3" t="s">
        <v>59</v>
      </c>
      <c r="Q109" s="3" t="s">
        <v>59</v>
      </c>
      <c r="R109" s="3" t="s">
        <v>59</v>
      </c>
      <c r="S109" s="1" t="s">
        <v>60</v>
      </c>
      <c r="T109" s="3" t="s">
        <v>59</v>
      </c>
      <c r="U109" s="3" t="s">
        <v>59</v>
      </c>
      <c r="V109" s="2" t="s">
        <v>419</v>
      </c>
    </row>
    <row r="110" spans="1:22" ht="14.25" customHeight="1" x14ac:dyDescent="0.35">
      <c r="A110" s="3">
        <v>175</v>
      </c>
      <c r="B110" s="3" t="s">
        <v>572</v>
      </c>
      <c r="C110" s="3" t="s">
        <v>59</v>
      </c>
      <c r="D110" s="3">
        <v>4.1500000000000004</v>
      </c>
      <c r="E110" s="3" t="s">
        <v>59</v>
      </c>
      <c r="F110" s="3" t="s">
        <v>59</v>
      </c>
      <c r="G110" s="3" t="s">
        <v>57</v>
      </c>
      <c r="H110" s="13" t="s">
        <v>418</v>
      </c>
      <c r="I110" s="3" t="s">
        <v>59</v>
      </c>
      <c r="J110" s="3" t="s">
        <v>59</v>
      </c>
      <c r="K110" s="2" t="s">
        <v>421</v>
      </c>
      <c r="L110" s="3">
        <v>32</v>
      </c>
      <c r="M110" s="3" t="s">
        <v>573</v>
      </c>
      <c r="N110" s="3" t="s">
        <v>59</v>
      </c>
      <c r="O110" s="3" t="s">
        <v>59</v>
      </c>
      <c r="P110" s="3" t="s">
        <v>59</v>
      </c>
      <c r="Q110" s="3" t="s">
        <v>59</v>
      </c>
      <c r="R110" s="3" t="s">
        <v>59</v>
      </c>
      <c r="S110" s="1" t="s">
        <v>60</v>
      </c>
      <c r="T110" s="3" t="s">
        <v>59</v>
      </c>
      <c r="U110" s="3" t="s">
        <v>59</v>
      </c>
      <c r="V110" s="2" t="s">
        <v>419</v>
      </c>
    </row>
    <row r="111" spans="1:22" ht="14.25" customHeight="1" x14ac:dyDescent="0.35">
      <c r="A111" s="3">
        <v>176</v>
      </c>
      <c r="B111" s="3" t="s">
        <v>575</v>
      </c>
      <c r="C111" s="3" t="s">
        <v>59</v>
      </c>
      <c r="D111" s="3">
        <v>4.25</v>
      </c>
      <c r="E111" s="3" t="s">
        <v>59</v>
      </c>
      <c r="F111" s="3" t="s">
        <v>59</v>
      </c>
      <c r="G111" s="3" t="s">
        <v>57</v>
      </c>
      <c r="H111" s="13" t="s">
        <v>418</v>
      </c>
      <c r="I111" s="3" t="s">
        <v>59</v>
      </c>
      <c r="J111" s="3" t="s">
        <v>59</v>
      </c>
      <c r="K111" s="2" t="s">
        <v>421</v>
      </c>
      <c r="L111" s="3">
        <v>33</v>
      </c>
      <c r="M111" s="3" t="s">
        <v>576</v>
      </c>
      <c r="N111" s="3" t="s">
        <v>59</v>
      </c>
      <c r="O111" s="3" t="s">
        <v>59</v>
      </c>
      <c r="P111" s="3" t="s">
        <v>59</v>
      </c>
      <c r="Q111" s="3" t="s">
        <v>59</v>
      </c>
      <c r="R111" s="3" t="s">
        <v>59</v>
      </c>
      <c r="S111" s="1" t="s">
        <v>60</v>
      </c>
      <c r="T111" s="3" t="s">
        <v>59</v>
      </c>
      <c r="U111" s="3" t="s">
        <v>59</v>
      </c>
      <c r="V111" s="2" t="s">
        <v>419</v>
      </c>
    </row>
    <row r="112" spans="1:22" ht="14.25" customHeight="1" x14ac:dyDescent="0.35">
      <c r="A112" s="3">
        <v>177</v>
      </c>
      <c r="B112" s="3" t="s">
        <v>580</v>
      </c>
      <c r="C112" s="3" t="s">
        <v>59</v>
      </c>
      <c r="D112" s="3">
        <v>4.3499999999999996</v>
      </c>
      <c r="E112" s="3" t="s">
        <v>59</v>
      </c>
      <c r="F112" s="3" t="s">
        <v>59</v>
      </c>
      <c r="G112" s="3" t="s">
        <v>57</v>
      </c>
      <c r="H112" s="13" t="s">
        <v>418</v>
      </c>
      <c r="I112" s="3" t="s">
        <v>59</v>
      </c>
      <c r="J112" s="3" t="s">
        <v>59</v>
      </c>
      <c r="K112" s="2" t="s">
        <v>421</v>
      </c>
      <c r="L112" s="3">
        <v>34</v>
      </c>
      <c r="M112" s="3" t="s">
        <v>581</v>
      </c>
      <c r="N112" s="3" t="s">
        <v>59</v>
      </c>
      <c r="O112" s="3" t="s">
        <v>59</v>
      </c>
      <c r="P112" s="3" t="s">
        <v>59</v>
      </c>
      <c r="Q112" s="3" t="s">
        <v>59</v>
      </c>
      <c r="R112" s="3" t="s">
        <v>59</v>
      </c>
      <c r="S112" s="1" t="s">
        <v>60</v>
      </c>
      <c r="T112" s="3" t="s">
        <v>59</v>
      </c>
      <c r="U112" s="3" t="s">
        <v>59</v>
      </c>
      <c r="V112" s="2" t="s">
        <v>419</v>
      </c>
    </row>
    <row r="113" spans="1:22" ht="14.25" customHeight="1" x14ac:dyDescent="0.35">
      <c r="A113" s="3">
        <v>178</v>
      </c>
      <c r="B113" s="3" t="s">
        <v>586</v>
      </c>
      <c r="C113" s="3" t="s">
        <v>59</v>
      </c>
      <c r="D113" s="3">
        <v>4.45</v>
      </c>
      <c r="E113" s="3" t="s">
        <v>59</v>
      </c>
      <c r="F113" s="3" t="s">
        <v>59</v>
      </c>
      <c r="G113" s="3" t="s">
        <v>57</v>
      </c>
      <c r="H113" s="13" t="s">
        <v>418</v>
      </c>
      <c r="I113" s="3" t="s">
        <v>59</v>
      </c>
      <c r="J113" s="3" t="s">
        <v>59</v>
      </c>
      <c r="K113" s="2" t="s">
        <v>421</v>
      </c>
      <c r="L113" s="3">
        <v>35</v>
      </c>
      <c r="M113" s="3" t="s">
        <v>587</v>
      </c>
      <c r="N113" s="3" t="s">
        <v>59</v>
      </c>
      <c r="O113" s="3" t="s">
        <v>59</v>
      </c>
      <c r="P113" s="3" t="s">
        <v>59</v>
      </c>
      <c r="Q113" s="3" t="s">
        <v>59</v>
      </c>
      <c r="R113" s="3" t="s">
        <v>59</v>
      </c>
      <c r="S113" s="1" t="s">
        <v>60</v>
      </c>
      <c r="T113" s="3" t="s">
        <v>59</v>
      </c>
      <c r="U113" s="3" t="s">
        <v>59</v>
      </c>
      <c r="V113" s="2" t="s">
        <v>419</v>
      </c>
    </row>
    <row r="114" spans="1:22" ht="14.25" customHeight="1" x14ac:dyDescent="0.35">
      <c r="A114" s="3">
        <v>179</v>
      </c>
      <c r="B114" s="3" t="s">
        <v>591</v>
      </c>
      <c r="C114" s="3" t="s">
        <v>59</v>
      </c>
      <c r="D114" s="3">
        <v>4.55</v>
      </c>
      <c r="E114" s="3" t="s">
        <v>59</v>
      </c>
      <c r="F114" s="3" t="s">
        <v>59</v>
      </c>
      <c r="G114" s="3" t="s">
        <v>57</v>
      </c>
      <c r="H114" s="13" t="s">
        <v>418</v>
      </c>
      <c r="I114" s="3" t="s">
        <v>59</v>
      </c>
      <c r="J114" s="3" t="s">
        <v>59</v>
      </c>
      <c r="K114" s="2" t="s">
        <v>421</v>
      </c>
      <c r="L114" s="3">
        <v>36</v>
      </c>
      <c r="M114" s="3" t="s">
        <v>592</v>
      </c>
      <c r="N114" s="3" t="s">
        <v>59</v>
      </c>
      <c r="O114" s="3" t="s">
        <v>59</v>
      </c>
      <c r="P114" s="3" t="s">
        <v>59</v>
      </c>
      <c r="Q114" s="3" t="s">
        <v>59</v>
      </c>
      <c r="R114" s="3" t="s">
        <v>59</v>
      </c>
      <c r="S114" s="1" t="s">
        <v>60</v>
      </c>
      <c r="T114" s="3" t="s">
        <v>59</v>
      </c>
      <c r="U114" s="3" t="s">
        <v>59</v>
      </c>
      <c r="V114" s="2" t="s">
        <v>419</v>
      </c>
    </row>
    <row r="115" spans="1:22" ht="14.25" customHeight="1" x14ac:dyDescent="0.35">
      <c r="A115" s="3">
        <v>180</v>
      </c>
      <c r="B115" s="3" t="s">
        <v>597</v>
      </c>
      <c r="C115" s="3" t="s">
        <v>59</v>
      </c>
      <c r="D115" s="3">
        <v>4.625</v>
      </c>
      <c r="E115" s="3" t="s">
        <v>59</v>
      </c>
      <c r="F115" s="3" t="s">
        <v>59</v>
      </c>
      <c r="G115" s="3" t="s">
        <v>57</v>
      </c>
      <c r="H115" s="13" t="s">
        <v>418</v>
      </c>
      <c r="I115" s="3" t="s">
        <v>59</v>
      </c>
      <c r="J115" s="3" t="s">
        <v>59</v>
      </c>
      <c r="K115" s="2" t="s">
        <v>421</v>
      </c>
      <c r="L115" s="3">
        <v>37</v>
      </c>
      <c r="M115" s="3" t="s">
        <v>598</v>
      </c>
      <c r="N115" s="3" t="s">
        <v>59</v>
      </c>
      <c r="O115" s="3" t="s">
        <v>59</v>
      </c>
      <c r="P115" s="3" t="s">
        <v>59</v>
      </c>
      <c r="Q115" s="3" t="s">
        <v>59</v>
      </c>
      <c r="R115" s="3" t="s">
        <v>59</v>
      </c>
      <c r="S115" s="1" t="s">
        <v>60</v>
      </c>
      <c r="T115" s="3" t="s">
        <v>59</v>
      </c>
      <c r="U115" s="3" t="s">
        <v>59</v>
      </c>
      <c r="V115" s="2" t="s">
        <v>419</v>
      </c>
    </row>
    <row r="116" spans="1:22" ht="14.25" customHeight="1" x14ac:dyDescent="0.35">
      <c r="A116" s="3">
        <v>181</v>
      </c>
      <c r="B116" s="3" t="s">
        <v>600</v>
      </c>
      <c r="C116" s="3" t="s">
        <v>59</v>
      </c>
      <c r="D116" s="3">
        <v>4.75</v>
      </c>
      <c r="E116" s="3" t="s">
        <v>59</v>
      </c>
      <c r="F116" s="3" t="s">
        <v>59</v>
      </c>
      <c r="G116" s="3" t="s">
        <v>57</v>
      </c>
      <c r="H116" s="13" t="s">
        <v>418</v>
      </c>
      <c r="I116" s="3" t="s">
        <v>59</v>
      </c>
      <c r="J116" s="3" t="s">
        <v>59</v>
      </c>
      <c r="K116" s="2" t="s">
        <v>421</v>
      </c>
      <c r="L116" s="3">
        <v>38</v>
      </c>
      <c r="M116" s="3" t="s">
        <v>601</v>
      </c>
      <c r="N116" s="3" t="s">
        <v>59</v>
      </c>
      <c r="O116" s="3" t="s">
        <v>59</v>
      </c>
      <c r="P116" s="3" t="s">
        <v>59</v>
      </c>
      <c r="Q116" s="3" t="s">
        <v>59</v>
      </c>
      <c r="R116" s="3" t="s">
        <v>59</v>
      </c>
      <c r="S116" s="1" t="s">
        <v>60</v>
      </c>
      <c r="T116" s="3" t="s">
        <v>59</v>
      </c>
      <c r="U116" s="3" t="s">
        <v>59</v>
      </c>
      <c r="V116" s="2" t="s">
        <v>419</v>
      </c>
    </row>
    <row r="117" spans="1:22" ht="14.25" customHeight="1" x14ac:dyDescent="0.35">
      <c r="A117" s="3">
        <v>182</v>
      </c>
      <c r="B117" s="3" t="s">
        <v>604</v>
      </c>
      <c r="C117" s="3" t="s">
        <v>59</v>
      </c>
      <c r="D117" s="3">
        <v>4.8499999999999996</v>
      </c>
      <c r="E117" s="3" t="s">
        <v>59</v>
      </c>
      <c r="F117" s="3" t="s">
        <v>59</v>
      </c>
      <c r="G117" s="3" t="s">
        <v>57</v>
      </c>
      <c r="H117" s="13" t="s">
        <v>418</v>
      </c>
      <c r="I117" s="3" t="s">
        <v>59</v>
      </c>
      <c r="J117" s="3" t="s">
        <v>59</v>
      </c>
      <c r="K117" s="2" t="s">
        <v>421</v>
      </c>
      <c r="L117" s="3">
        <v>39</v>
      </c>
      <c r="M117" s="3" t="s">
        <v>605</v>
      </c>
      <c r="N117" s="3" t="s">
        <v>59</v>
      </c>
      <c r="O117" s="3" t="s">
        <v>59</v>
      </c>
      <c r="P117" s="3" t="s">
        <v>59</v>
      </c>
      <c r="Q117" s="3" t="s">
        <v>59</v>
      </c>
      <c r="R117" s="3" t="s">
        <v>59</v>
      </c>
      <c r="S117" s="1" t="s">
        <v>60</v>
      </c>
      <c r="T117" s="3" t="s">
        <v>59</v>
      </c>
      <c r="U117" s="3" t="s">
        <v>59</v>
      </c>
      <c r="V117" s="2" t="s">
        <v>419</v>
      </c>
    </row>
    <row r="118" spans="1:22" ht="14.25" customHeight="1" x14ac:dyDescent="0.35">
      <c r="A118" s="3">
        <v>183</v>
      </c>
      <c r="B118" s="3" t="s">
        <v>610</v>
      </c>
      <c r="C118" s="3" t="s">
        <v>59</v>
      </c>
      <c r="D118" s="3">
        <v>4.95</v>
      </c>
      <c r="E118" s="3" t="s">
        <v>59</v>
      </c>
      <c r="F118" s="3" t="s">
        <v>59</v>
      </c>
      <c r="G118" s="3" t="s">
        <v>57</v>
      </c>
      <c r="H118" s="13" t="s">
        <v>418</v>
      </c>
      <c r="I118" s="3" t="s">
        <v>59</v>
      </c>
      <c r="J118" s="3" t="s">
        <v>59</v>
      </c>
      <c r="K118" s="2" t="s">
        <v>421</v>
      </c>
      <c r="L118" s="3">
        <v>40</v>
      </c>
      <c r="M118" s="3" t="s">
        <v>611</v>
      </c>
      <c r="N118" s="3" t="s">
        <v>59</v>
      </c>
      <c r="O118" s="3" t="s">
        <v>59</v>
      </c>
      <c r="P118" s="3" t="s">
        <v>59</v>
      </c>
      <c r="Q118" s="3" t="s">
        <v>59</v>
      </c>
      <c r="R118" s="3" t="s">
        <v>59</v>
      </c>
      <c r="S118" s="1" t="s">
        <v>60</v>
      </c>
      <c r="T118" s="3" t="s">
        <v>59</v>
      </c>
      <c r="U118" s="3" t="s">
        <v>59</v>
      </c>
      <c r="V118" s="2" t="s">
        <v>419</v>
      </c>
    </row>
    <row r="119" spans="1:22" ht="14.25" customHeight="1" x14ac:dyDescent="0.35">
      <c r="A119" s="3">
        <v>184</v>
      </c>
      <c r="B119" s="3" t="s">
        <v>614</v>
      </c>
      <c r="C119" s="3" t="s">
        <v>59</v>
      </c>
      <c r="D119" s="3">
        <v>5.05</v>
      </c>
      <c r="E119" s="3" t="s">
        <v>59</v>
      </c>
      <c r="F119" s="3" t="s">
        <v>59</v>
      </c>
      <c r="G119" s="3" t="s">
        <v>57</v>
      </c>
      <c r="H119" s="13" t="s">
        <v>418</v>
      </c>
      <c r="I119" s="3" t="s">
        <v>59</v>
      </c>
      <c r="J119" s="3" t="s">
        <v>59</v>
      </c>
      <c r="K119" s="2" t="s">
        <v>421</v>
      </c>
      <c r="L119" s="3">
        <v>41</v>
      </c>
      <c r="M119" s="3" t="s">
        <v>615</v>
      </c>
      <c r="N119" s="3" t="s">
        <v>59</v>
      </c>
      <c r="O119" s="3" t="s">
        <v>59</v>
      </c>
      <c r="P119" s="3" t="s">
        <v>59</v>
      </c>
      <c r="Q119" s="3" t="s">
        <v>59</v>
      </c>
      <c r="R119" s="3" t="s">
        <v>59</v>
      </c>
      <c r="S119" s="1" t="s">
        <v>60</v>
      </c>
      <c r="T119" s="3" t="s">
        <v>59</v>
      </c>
      <c r="U119" s="3" t="s">
        <v>59</v>
      </c>
      <c r="V119" s="2" t="s">
        <v>419</v>
      </c>
    </row>
    <row r="120" spans="1:22" ht="14.25" customHeight="1" x14ac:dyDescent="0.35">
      <c r="A120" s="3">
        <v>185</v>
      </c>
      <c r="B120" s="3" t="s">
        <v>619</v>
      </c>
      <c r="C120" s="3" t="s">
        <v>59</v>
      </c>
      <c r="D120" s="3">
        <v>5.15</v>
      </c>
      <c r="E120" s="3" t="s">
        <v>59</v>
      </c>
      <c r="F120" s="3" t="s">
        <v>59</v>
      </c>
      <c r="G120" s="3" t="s">
        <v>57</v>
      </c>
      <c r="H120" s="13" t="s">
        <v>418</v>
      </c>
      <c r="I120" s="3" t="s">
        <v>59</v>
      </c>
      <c r="J120" s="3" t="s">
        <v>59</v>
      </c>
      <c r="K120" s="2" t="s">
        <v>421</v>
      </c>
      <c r="L120" s="3">
        <v>42</v>
      </c>
      <c r="M120" s="3" t="s">
        <v>620</v>
      </c>
      <c r="N120" s="3" t="s">
        <v>59</v>
      </c>
      <c r="O120" s="3" t="s">
        <v>59</v>
      </c>
      <c r="P120" s="3" t="s">
        <v>59</v>
      </c>
      <c r="Q120" s="3" t="s">
        <v>59</v>
      </c>
      <c r="R120" s="3" t="s">
        <v>59</v>
      </c>
      <c r="S120" s="1" t="s">
        <v>60</v>
      </c>
      <c r="T120" s="3" t="s">
        <v>59</v>
      </c>
      <c r="U120" s="3" t="s">
        <v>59</v>
      </c>
      <c r="V120" s="2" t="s">
        <v>419</v>
      </c>
    </row>
    <row r="121" spans="1:22" ht="14.25" customHeight="1" x14ac:dyDescent="0.35">
      <c r="A121" s="3">
        <v>186</v>
      </c>
      <c r="B121" s="3" t="s">
        <v>626</v>
      </c>
      <c r="C121" s="3" t="s">
        <v>59</v>
      </c>
      <c r="D121" s="3">
        <v>5.2750000000000004</v>
      </c>
      <c r="E121" s="3" t="s">
        <v>59</v>
      </c>
      <c r="F121" s="3" t="s">
        <v>59</v>
      </c>
      <c r="G121" s="3" t="s">
        <v>57</v>
      </c>
      <c r="H121" s="13" t="s">
        <v>418</v>
      </c>
      <c r="I121" s="3" t="s">
        <v>59</v>
      </c>
      <c r="J121" s="3" t="s">
        <v>59</v>
      </c>
      <c r="K121" s="2" t="s">
        <v>421</v>
      </c>
      <c r="L121" s="3">
        <v>43</v>
      </c>
      <c r="M121" s="3" t="s">
        <v>737</v>
      </c>
      <c r="N121" s="3" t="s">
        <v>59</v>
      </c>
      <c r="O121" s="3" t="s">
        <v>59</v>
      </c>
      <c r="P121" s="3" t="s">
        <v>59</v>
      </c>
      <c r="Q121" s="3" t="s">
        <v>59</v>
      </c>
      <c r="R121" s="3" t="s">
        <v>59</v>
      </c>
      <c r="S121" s="1" t="s">
        <v>60</v>
      </c>
      <c r="T121" s="3" t="s">
        <v>59</v>
      </c>
      <c r="U121" s="3" t="s">
        <v>59</v>
      </c>
      <c r="V121" s="2" t="s">
        <v>419</v>
      </c>
    </row>
    <row r="122" spans="1:22" ht="14.25" customHeight="1" x14ac:dyDescent="0.35">
      <c r="A122" s="3">
        <v>187</v>
      </c>
      <c r="B122" s="3" t="s">
        <v>630</v>
      </c>
      <c r="C122" s="3" t="s">
        <v>59</v>
      </c>
      <c r="D122" s="3">
        <v>5.3250000000000002</v>
      </c>
      <c r="E122" s="3" t="s">
        <v>59</v>
      </c>
      <c r="F122" s="3" t="s">
        <v>59</v>
      </c>
      <c r="G122" s="3" t="s">
        <v>57</v>
      </c>
      <c r="H122" s="13" t="s">
        <v>418</v>
      </c>
      <c r="I122" s="3" t="s">
        <v>59</v>
      </c>
      <c r="J122" s="3" t="s">
        <v>59</v>
      </c>
      <c r="K122" s="2" t="s">
        <v>421</v>
      </c>
      <c r="L122" s="3">
        <v>44</v>
      </c>
      <c r="M122" s="3" t="s">
        <v>631</v>
      </c>
      <c r="N122" s="3" t="s">
        <v>59</v>
      </c>
      <c r="O122" s="3" t="s">
        <v>59</v>
      </c>
      <c r="P122" s="3" t="s">
        <v>59</v>
      </c>
      <c r="Q122" s="3" t="s">
        <v>59</v>
      </c>
      <c r="R122" s="3" t="s">
        <v>59</v>
      </c>
      <c r="S122" s="1" t="s">
        <v>60</v>
      </c>
      <c r="T122" s="3" t="s">
        <v>59</v>
      </c>
      <c r="U122" s="3" t="s">
        <v>59</v>
      </c>
      <c r="V122" s="2" t="s">
        <v>419</v>
      </c>
    </row>
    <row r="123" spans="1:22" ht="14.25" customHeight="1" x14ac:dyDescent="0.35">
      <c r="A123" s="3">
        <v>188</v>
      </c>
      <c r="B123" s="3" t="s">
        <v>634</v>
      </c>
      <c r="C123" s="3" t="s">
        <v>59</v>
      </c>
      <c r="D123" s="3">
        <v>5.45</v>
      </c>
      <c r="E123" s="3" t="s">
        <v>59</v>
      </c>
      <c r="F123" s="3" t="s">
        <v>59</v>
      </c>
      <c r="G123" s="3" t="s">
        <v>57</v>
      </c>
      <c r="H123" s="13" t="s">
        <v>418</v>
      </c>
      <c r="I123" s="3" t="s">
        <v>59</v>
      </c>
      <c r="J123" s="3" t="s">
        <v>59</v>
      </c>
      <c r="K123" s="2" t="s">
        <v>421</v>
      </c>
      <c r="L123" s="3">
        <v>45</v>
      </c>
      <c r="M123" s="3" t="s">
        <v>635</v>
      </c>
      <c r="N123" s="3" t="s">
        <v>59</v>
      </c>
      <c r="O123" s="3" t="s">
        <v>59</v>
      </c>
      <c r="P123" s="3" t="s">
        <v>59</v>
      </c>
      <c r="Q123" s="3" t="s">
        <v>59</v>
      </c>
      <c r="R123" s="3" t="s">
        <v>59</v>
      </c>
      <c r="S123" s="1" t="s">
        <v>60</v>
      </c>
      <c r="T123" s="3" t="s">
        <v>59</v>
      </c>
      <c r="U123" s="3" t="s">
        <v>59</v>
      </c>
      <c r="V123" s="2" t="s">
        <v>419</v>
      </c>
    </row>
    <row r="124" spans="1:22" ht="14.25" customHeight="1" x14ac:dyDescent="0.35">
      <c r="A124" s="3">
        <v>189</v>
      </c>
      <c r="B124" s="3" t="s">
        <v>638</v>
      </c>
      <c r="C124" s="3" t="s">
        <v>59</v>
      </c>
      <c r="D124" s="3">
        <v>5.55</v>
      </c>
      <c r="E124" s="3" t="s">
        <v>59</v>
      </c>
      <c r="F124" s="3" t="s">
        <v>59</v>
      </c>
      <c r="G124" s="3" t="s">
        <v>57</v>
      </c>
      <c r="H124" s="13" t="s">
        <v>418</v>
      </c>
      <c r="I124" s="3" t="s">
        <v>59</v>
      </c>
      <c r="J124" s="3" t="s">
        <v>59</v>
      </c>
      <c r="K124" s="2" t="s">
        <v>421</v>
      </c>
      <c r="L124" s="3">
        <v>46</v>
      </c>
      <c r="M124" s="3" t="s">
        <v>639</v>
      </c>
      <c r="N124" s="3" t="s">
        <v>59</v>
      </c>
      <c r="O124" s="3" t="s">
        <v>59</v>
      </c>
      <c r="P124" s="3" t="s">
        <v>59</v>
      </c>
      <c r="Q124" s="3" t="s">
        <v>59</v>
      </c>
      <c r="R124" s="3" t="s">
        <v>59</v>
      </c>
      <c r="S124" s="1" t="s">
        <v>60</v>
      </c>
      <c r="T124" s="3" t="s">
        <v>59</v>
      </c>
      <c r="U124" s="3" t="s">
        <v>59</v>
      </c>
      <c r="V124" s="2" t="s">
        <v>419</v>
      </c>
    </row>
    <row r="125" spans="1:22" ht="14.25" customHeight="1" x14ac:dyDescent="0.35">
      <c r="A125" s="3">
        <v>190</v>
      </c>
      <c r="B125" s="3" t="s">
        <v>645</v>
      </c>
      <c r="C125" s="3" t="s">
        <v>59</v>
      </c>
      <c r="D125" s="3">
        <v>5.625</v>
      </c>
      <c r="E125" s="3" t="s">
        <v>59</v>
      </c>
      <c r="F125" s="3" t="s">
        <v>59</v>
      </c>
      <c r="G125" s="3" t="s">
        <v>57</v>
      </c>
      <c r="H125" s="13" t="s">
        <v>418</v>
      </c>
      <c r="I125" s="3" t="s">
        <v>59</v>
      </c>
      <c r="J125" s="3" t="s">
        <v>59</v>
      </c>
      <c r="K125" s="2" t="s">
        <v>421</v>
      </c>
      <c r="L125" s="3">
        <v>47</v>
      </c>
      <c r="M125" s="3" t="s">
        <v>646</v>
      </c>
      <c r="N125" s="3" t="s">
        <v>59</v>
      </c>
      <c r="O125" s="3" t="s">
        <v>59</v>
      </c>
      <c r="P125" s="3" t="s">
        <v>59</v>
      </c>
      <c r="Q125" s="3" t="s">
        <v>59</v>
      </c>
      <c r="R125" s="3" t="s">
        <v>59</v>
      </c>
      <c r="S125" s="1" t="s">
        <v>60</v>
      </c>
      <c r="T125" s="3" t="s">
        <v>59</v>
      </c>
      <c r="U125" s="3" t="s">
        <v>59</v>
      </c>
      <c r="V125" s="2" t="s">
        <v>419</v>
      </c>
    </row>
    <row r="126" spans="1:22" ht="14.25" customHeight="1" x14ac:dyDescent="0.35">
      <c r="A126" s="3">
        <v>191</v>
      </c>
      <c r="B126" s="3" t="s">
        <v>649</v>
      </c>
      <c r="C126" s="3" t="s">
        <v>59</v>
      </c>
      <c r="D126" s="3">
        <v>5.75</v>
      </c>
      <c r="E126" s="3" t="s">
        <v>59</v>
      </c>
      <c r="F126" s="3" t="s">
        <v>59</v>
      </c>
      <c r="G126" s="3" t="s">
        <v>57</v>
      </c>
      <c r="H126" s="13" t="s">
        <v>418</v>
      </c>
      <c r="I126" s="3" t="s">
        <v>59</v>
      </c>
      <c r="J126" s="3" t="s">
        <v>59</v>
      </c>
      <c r="K126" s="2" t="s">
        <v>421</v>
      </c>
      <c r="L126" s="3">
        <v>48</v>
      </c>
      <c r="M126" s="3" t="s">
        <v>650</v>
      </c>
      <c r="N126" s="3" t="s">
        <v>59</v>
      </c>
      <c r="O126" s="3" t="s">
        <v>59</v>
      </c>
      <c r="P126" s="3" t="s">
        <v>59</v>
      </c>
      <c r="Q126" s="3" t="s">
        <v>59</v>
      </c>
      <c r="R126" s="3" t="s">
        <v>59</v>
      </c>
      <c r="S126" s="1" t="s">
        <v>60</v>
      </c>
      <c r="T126" s="3" t="s">
        <v>59</v>
      </c>
      <c r="U126" s="3" t="s">
        <v>59</v>
      </c>
      <c r="V126" s="2" t="s">
        <v>419</v>
      </c>
    </row>
    <row r="127" spans="1:22" ht="14.25" customHeight="1" x14ac:dyDescent="0.35">
      <c r="A127" s="3">
        <v>192</v>
      </c>
      <c r="B127" s="3" t="s">
        <v>654</v>
      </c>
      <c r="C127" s="3" t="s">
        <v>59</v>
      </c>
      <c r="D127" s="3">
        <v>5.85</v>
      </c>
      <c r="E127" s="3" t="s">
        <v>59</v>
      </c>
      <c r="F127" s="3" t="s">
        <v>59</v>
      </c>
      <c r="G127" s="3" t="s">
        <v>57</v>
      </c>
      <c r="H127" s="13" t="s">
        <v>418</v>
      </c>
      <c r="I127" s="3" t="s">
        <v>59</v>
      </c>
      <c r="J127" s="3" t="s">
        <v>59</v>
      </c>
      <c r="K127" s="2" t="s">
        <v>421</v>
      </c>
      <c r="L127" s="3">
        <v>49</v>
      </c>
      <c r="M127" s="3" t="s">
        <v>655</v>
      </c>
      <c r="N127" s="3" t="s">
        <v>59</v>
      </c>
      <c r="O127" s="3" t="s">
        <v>59</v>
      </c>
      <c r="P127" s="3" t="s">
        <v>59</v>
      </c>
      <c r="Q127" s="3" t="s">
        <v>59</v>
      </c>
      <c r="R127" s="3" t="s">
        <v>59</v>
      </c>
      <c r="S127" s="1" t="s">
        <v>60</v>
      </c>
      <c r="T127" s="3" t="s">
        <v>59</v>
      </c>
      <c r="U127" s="3" t="s">
        <v>59</v>
      </c>
      <c r="V127" s="2" t="s">
        <v>419</v>
      </c>
    </row>
    <row r="128" spans="1:22" ht="14.25" customHeight="1" x14ac:dyDescent="0.35">
      <c r="A128" s="3">
        <v>193</v>
      </c>
      <c r="B128" s="3" t="s">
        <v>659</v>
      </c>
      <c r="C128" s="3" t="s">
        <v>59</v>
      </c>
      <c r="D128" s="3">
        <v>5.9249999999999998</v>
      </c>
      <c r="E128" s="3" t="s">
        <v>59</v>
      </c>
      <c r="F128" s="3" t="s">
        <v>59</v>
      </c>
      <c r="G128" s="3" t="s">
        <v>57</v>
      </c>
      <c r="H128" s="13" t="s">
        <v>418</v>
      </c>
      <c r="I128" s="3" t="s">
        <v>59</v>
      </c>
      <c r="J128" s="3" t="s">
        <v>59</v>
      </c>
      <c r="K128" s="2" t="s">
        <v>421</v>
      </c>
      <c r="L128" s="3">
        <v>50</v>
      </c>
      <c r="M128" s="3" t="s">
        <v>660</v>
      </c>
      <c r="N128" s="3" t="s">
        <v>59</v>
      </c>
      <c r="O128" s="3" t="s">
        <v>59</v>
      </c>
      <c r="P128" s="3" t="s">
        <v>59</v>
      </c>
      <c r="Q128" s="3" t="s">
        <v>59</v>
      </c>
      <c r="R128" s="3" t="s">
        <v>59</v>
      </c>
      <c r="S128" s="1" t="s">
        <v>60</v>
      </c>
      <c r="T128" s="3" t="s">
        <v>59</v>
      </c>
      <c r="U128" s="3" t="s">
        <v>59</v>
      </c>
      <c r="V128" s="2" t="s">
        <v>419</v>
      </c>
    </row>
    <row r="129" spans="1:22" ht="14.25" customHeight="1" x14ac:dyDescent="0.35">
      <c r="A129" s="3">
        <v>194</v>
      </c>
      <c r="B129" s="3" t="s">
        <v>662</v>
      </c>
      <c r="C129" s="3" t="s">
        <v>59</v>
      </c>
      <c r="D129" s="3">
        <v>6.05</v>
      </c>
      <c r="E129" s="3" t="s">
        <v>59</v>
      </c>
      <c r="F129" s="3" t="s">
        <v>59</v>
      </c>
      <c r="G129" s="3" t="s">
        <v>57</v>
      </c>
      <c r="H129" s="13" t="s">
        <v>418</v>
      </c>
      <c r="I129" s="3" t="s">
        <v>59</v>
      </c>
      <c r="J129" s="3" t="s">
        <v>59</v>
      </c>
      <c r="K129" s="2" t="s">
        <v>421</v>
      </c>
      <c r="L129" s="3">
        <v>51</v>
      </c>
      <c r="M129" s="3" t="s">
        <v>663</v>
      </c>
      <c r="N129" s="3" t="s">
        <v>59</v>
      </c>
      <c r="O129" s="3" t="s">
        <v>59</v>
      </c>
      <c r="P129" s="3" t="s">
        <v>59</v>
      </c>
      <c r="Q129" s="3" t="s">
        <v>59</v>
      </c>
      <c r="R129" s="3" t="s">
        <v>59</v>
      </c>
      <c r="S129" s="1" t="s">
        <v>60</v>
      </c>
      <c r="T129" s="3" t="s">
        <v>59</v>
      </c>
      <c r="U129" s="3" t="s">
        <v>59</v>
      </c>
      <c r="V129" s="2" t="s">
        <v>419</v>
      </c>
    </row>
    <row r="130" spans="1:22" ht="14.25" customHeight="1" x14ac:dyDescent="0.35">
      <c r="A130" s="3">
        <v>195</v>
      </c>
      <c r="B130" s="3" t="s">
        <v>668</v>
      </c>
      <c r="C130" s="3" t="s">
        <v>59</v>
      </c>
      <c r="D130" s="3">
        <v>6.15</v>
      </c>
      <c r="E130" s="3" t="s">
        <v>59</v>
      </c>
      <c r="F130" s="3" t="s">
        <v>59</v>
      </c>
      <c r="G130" s="3" t="s">
        <v>57</v>
      </c>
      <c r="H130" s="13" t="s">
        <v>418</v>
      </c>
      <c r="I130" s="3" t="s">
        <v>59</v>
      </c>
      <c r="J130" s="3" t="s">
        <v>59</v>
      </c>
      <c r="K130" s="2" t="s">
        <v>421</v>
      </c>
      <c r="L130" s="3">
        <v>52</v>
      </c>
      <c r="M130" s="3" t="s">
        <v>669</v>
      </c>
      <c r="N130" s="3" t="s">
        <v>59</v>
      </c>
      <c r="O130" s="3" t="s">
        <v>59</v>
      </c>
      <c r="P130" s="3" t="s">
        <v>59</v>
      </c>
      <c r="Q130" s="3" t="s">
        <v>59</v>
      </c>
      <c r="R130" s="3" t="s">
        <v>59</v>
      </c>
      <c r="S130" s="1" t="s">
        <v>60</v>
      </c>
      <c r="T130" s="3" t="s">
        <v>59</v>
      </c>
      <c r="U130" s="3" t="s">
        <v>59</v>
      </c>
      <c r="V130" s="2" t="s">
        <v>419</v>
      </c>
    </row>
    <row r="131" spans="1:22" ht="14.25" customHeight="1" x14ac:dyDescent="0.35">
      <c r="A131" s="3">
        <v>196</v>
      </c>
      <c r="B131" s="3" t="s">
        <v>672</v>
      </c>
      <c r="C131" s="3" t="s">
        <v>59</v>
      </c>
      <c r="D131" s="3">
        <v>6.2</v>
      </c>
      <c r="E131" s="3" t="s">
        <v>59</v>
      </c>
      <c r="F131" s="3" t="s">
        <v>59</v>
      </c>
      <c r="G131" s="3" t="s">
        <v>57</v>
      </c>
      <c r="H131" s="13" t="s">
        <v>418</v>
      </c>
      <c r="I131" s="3" t="s">
        <v>59</v>
      </c>
      <c r="J131" s="3" t="s">
        <v>59</v>
      </c>
      <c r="K131" s="2" t="s">
        <v>421</v>
      </c>
      <c r="L131" s="3">
        <v>53</v>
      </c>
      <c r="M131" s="3" t="s">
        <v>673</v>
      </c>
      <c r="N131" s="3" t="s">
        <v>59</v>
      </c>
      <c r="O131" s="3" t="s">
        <v>59</v>
      </c>
      <c r="P131" s="3" t="s">
        <v>59</v>
      </c>
      <c r="Q131" s="3" t="s">
        <v>59</v>
      </c>
      <c r="R131" s="3" t="s">
        <v>59</v>
      </c>
      <c r="S131" s="1" t="s">
        <v>60</v>
      </c>
      <c r="T131" s="3" t="s">
        <v>59</v>
      </c>
      <c r="U131" s="3" t="s">
        <v>59</v>
      </c>
      <c r="V131" s="2" t="s">
        <v>419</v>
      </c>
    </row>
    <row r="132" spans="1:22" ht="14.25" customHeight="1" x14ac:dyDescent="0.35">
      <c r="A132" s="3">
        <v>197</v>
      </c>
      <c r="B132" s="3" t="s">
        <v>676</v>
      </c>
      <c r="C132" s="3" t="s">
        <v>59</v>
      </c>
      <c r="D132" s="3">
        <v>6.2249999999999996</v>
      </c>
      <c r="E132" s="3" t="s">
        <v>59</v>
      </c>
      <c r="F132" s="3" t="s">
        <v>59</v>
      </c>
      <c r="G132" s="3" t="s">
        <v>57</v>
      </c>
      <c r="H132" s="13" t="s">
        <v>418</v>
      </c>
      <c r="I132" s="3" t="s">
        <v>59</v>
      </c>
      <c r="J132" s="3" t="s">
        <v>59</v>
      </c>
      <c r="K132" s="2" t="s">
        <v>421</v>
      </c>
      <c r="L132" s="3">
        <v>54</v>
      </c>
      <c r="M132" s="3" t="s">
        <v>677</v>
      </c>
      <c r="N132" s="3" t="s">
        <v>59</v>
      </c>
      <c r="O132" s="3" t="s">
        <v>59</v>
      </c>
      <c r="P132" s="3" t="s">
        <v>59</v>
      </c>
      <c r="Q132" s="3" t="s">
        <v>59</v>
      </c>
      <c r="R132" s="3" t="s">
        <v>59</v>
      </c>
      <c r="S132" s="1" t="s">
        <v>60</v>
      </c>
      <c r="T132" s="3" t="s">
        <v>59</v>
      </c>
      <c r="U132" s="3" t="s">
        <v>59</v>
      </c>
      <c r="V132" s="2" t="s">
        <v>419</v>
      </c>
    </row>
    <row r="133" spans="1:22" ht="14.25" customHeight="1" x14ac:dyDescent="0.35">
      <c r="A133" s="3">
        <v>198</v>
      </c>
      <c r="B133" s="3" t="s">
        <v>681</v>
      </c>
      <c r="C133" s="3" t="s">
        <v>59</v>
      </c>
      <c r="D133" s="3">
        <v>6.25</v>
      </c>
      <c r="E133" s="3" t="s">
        <v>59</v>
      </c>
      <c r="F133" s="3" t="s">
        <v>59</v>
      </c>
      <c r="G133" s="3" t="s">
        <v>57</v>
      </c>
      <c r="H133" s="13" t="s">
        <v>418</v>
      </c>
      <c r="I133" s="3" t="s">
        <v>59</v>
      </c>
      <c r="J133" s="3" t="s">
        <v>59</v>
      </c>
      <c r="K133" s="2" t="s">
        <v>421</v>
      </c>
      <c r="L133" s="3">
        <v>55</v>
      </c>
      <c r="M133" s="3" t="s">
        <v>682</v>
      </c>
      <c r="N133" s="3" t="s">
        <v>59</v>
      </c>
      <c r="O133" s="3" t="s">
        <v>59</v>
      </c>
      <c r="P133" s="3" t="s">
        <v>59</v>
      </c>
      <c r="Q133" s="3" t="s">
        <v>59</v>
      </c>
      <c r="R133" s="3" t="s">
        <v>59</v>
      </c>
      <c r="S133" s="1" t="s">
        <v>60</v>
      </c>
      <c r="T133" s="3" t="s">
        <v>59</v>
      </c>
      <c r="U133" s="3" t="s">
        <v>59</v>
      </c>
      <c r="V133" s="2" t="s">
        <v>419</v>
      </c>
    </row>
    <row r="134" spans="1:22" ht="14.25" customHeight="1" x14ac:dyDescent="0.35">
      <c r="A134" s="3">
        <v>199</v>
      </c>
      <c r="B134" s="3" t="s">
        <v>685</v>
      </c>
      <c r="C134" s="3" t="s">
        <v>59</v>
      </c>
      <c r="D134" s="3">
        <v>6.3250000000000002</v>
      </c>
      <c r="E134" s="3" t="s">
        <v>59</v>
      </c>
      <c r="F134" s="3" t="s">
        <v>59</v>
      </c>
      <c r="G134" s="3" t="s">
        <v>57</v>
      </c>
      <c r="H134" s="13" t="s">
        <v>418</v>
      </c>
      <c r="I134" s="3" t="s">
        <v>59</v>
      </c>
      <c r="J134" s="3" t="s">
        <v>59</v>
      </c>
      <c r="K134" s="2" t="s">
        <v>421</v>
      </c>
      <c r="L134" s="3">
        <v>56</v>
      </c>
      <c r="M134" s="3" t="s">
        <v>686</v>
      </c>
      <c r="N134" s="3" t="s">
        <v>59</v>
      </c>
      <c r="O134" s="3" t="s">
        <v>59</v>
      </c>
      <c r="P134" s="3" t="s">
        <v>59</v>
      </c>
      <c r="Q134" s="3" t="s">
        <v>59</v>
      </c>
      <c r="R134" s="3" t="s">
        <v>59</v>
      </c>
      <c r="S134" s="1" t="s">
        <v>60</v>
      </c>
      <c r="T134" s="3" t="s">
        <v>59</v>
      </c>
      <c r="U134" s="3" t="s">
        <v>59</v>
      </c>
      <c r="V134" s="2" t="s">
        <v>419</v>
      </c>
    </row>
    <row r="135" spans="1:22" ht="14.25" customHeight="1" x14ac:dyDescent="0.35">
      <c r="A135" s="3">
        <v>200</v>
      </c>
      <c r="B135" s="3" t="s">
        <v>692</v>
      </c>
      <c r="C135" s="3" t="s">
        <v>59</v>
      </c>
      <c r="D135" s="3">
        <v>6.375</v>
      </c>
      <c r="E135" s="3" t="s">
        <v>59</v>
      </c>
      <c r="F135" s="3" t="s">
        <v>59</v>
      </c>
      <c r="G135" s="3" t="s">
        <v>57</v>
      </c>
      <c r="H135" s="13" t="s">
        <v>418</v>
      </c>
      <c r="I135" s="3" t="s">
        <v>59</v>
      </c>
      <c r="J135" s="3" t="s">
        <v>59</v>
      </c>
      <c r="K135" s="2" t="s">
        <v>421</v>
      </c>
      <c r="L135" s="3">
        <v>57</v>
      </c>
      <c r="M135" s="3" t="s">
        <v>693</v>
      </c>
      <c r="N135" s="3" t="s">
        <v>59</v>
      </c>
      <c r="O135" s="3" t="s">
        <v>59</v>
      </c>
      <c r="P135" s="3" t="s">
        <v>59</v>
      </c>
      <c r="Q135" s="3" t="s">
        <v>59</v>
      </c>
      <c r="R135" s="3" t="s">
        <v>59</v>
      </c>
      <c r="S135" s="1" t="s">
        <v>60</v>
      </c>
      <c r="T135" s="3" t="s">
        <v>59</v>
      </c>
      <c r="U135" s="3" t="s">
        <v>59</v>
      </c>
      <c r="V135" s="2" t="s">
        <v>419</v>
      </c>
    </row>
    <row r="136" spans="1:22" ht="14.25" customHeight="1" x14ac:dyDescent="0.35">
      <c r="A136" s="3">
        <v>201</v>
      </c>
      <c r="B136" s="3" t="s">
        <v>696</v>
      </c>
      <c r="C136" s="3" t="s">
        <v>59</v>
      </c>
      <c r="D136" s="3">
        <v>6.4</v>
      </c>
      <c r="E136" s="3" t="s">
        <v>59</v>
      </c>
      <c r="F136" s="3" t="s">
        <v>59</v>
      </c>
      <c r="G136" s="3" t="s">
        <v>57</v>
      </c>
      <c r="H136" s="13" t="s">
        <v>418</v>
      </c>
      <c r="I136" s="3" t="s">
        <v>59</v>
      </c>
      <c r="J136" s="3" t="s">
        <v>59</v>
      </c>
      <c r="K136" s="2" t="s">
        <v>421</v>
      </c>
      <c r="L136" s="3">
        <v>58</v>
      </c>
      <c r="M136" s="3" t="s">
        <v>697</v>
      </c>
      <c r="N136" s="3" t="s">
        <v>59</v>
      </c>
      <c r="O136" s="3" t="s">
        <v>59</v>
      </c>
      <c r="P136" s="3" t="s">
        <v>59</v>
      </c>
      <c r="Q136" s="3" t="s">
        <v>59</v>
      </c>
      <c r="R136" s="3" t="s">
        <v>59</v>
      </c>
      <c r="S136" s="1" t="s">
        <v>60</v>
      </c>
      <c r="T136" s="3" t="s">
        <v>59</v>
      </c>
      <c r="U136" s="3" t="s">
        <v>59</v>
      </c>
      <c r="V136" s="2" t="s">
        <v>419</v>
      </c>
    </row>
    <row r="137" spans="1:22" ht="14.25" customHeight="1" x14ac:dyDescent="0.35">
      <c r="A137" s="3">
        <v>202</v>
      </c>
      <c r="B137" s="3" t="s">
        <v>703</v>
      </c>
      <c r="C137" s="3" t="s">
        <v>59</v>
      </c>
      <c r="D137" s="3">
        <v>6.5750000000000002</v>
      </c>
      <c r="E137" s="3" t="s">
        <v>59</v>
      </c>
      <c r="F137" s="3" t="s">
        <v>59</v>
      </c>
      <c r="G137" s="3" t="s">
        <v>57</v>
      </c>
      <c r="H137" s="13" t="s">
        <v>418</v>
      </c>
      <c r="I137" s="3" t="s">
        <v>59</v>
      </c>
      <c r="J137" s="3" t="s">
        <v>59</v>
      </c>
      <c r="K137" s="2" t="s">
        <v>421</v>
      </c>
      <c r="L137" s="3">
        <v>59</v>
      </c>
      <c r="M137" s="3" t="s">
        <v>704</v>
      </c>
      <c r="N137" s="3" t="s">
        <v>59</v>
      </c>
      <c r="O137" s="3" t="s">
        <v>59</v>
      </c>
      <c r="P137" s="3" t="s">
        <v>59</v>
      </c>
      <c r="Q137" s="3" t="s">
        <v>59</v>
      </c>
      <c r="R137" s="3" t="s">
        <v>59</v>
      </c>
      <c r="S137" s="1" t="s">
        <v>60</v>
      </c>
      <c r="T137" s="3" t="s">
        <v>59</v>
      </c>
      <c r="U137" s="3" t="s">
        <v>59</v>
      </c>
      <c r="V137" s="2" t="s">
        <v>419</v>
      </c>
    </row>
    <row r="138" spans="1:22" ht="14.25" customHeight="1" x14ac:dyDescent="0.35">
      <c r="A138" s="3">
        <v>203</v>
      </c>
      <c r="B138" s="2" t="s">
        <v>707</v>
      </c>
      <c r="C138" s="2" t="s">
        <v>59</v>
      </c>
      <c r="D138" s="2">
        <v>6.7</v>
      </c>
      <c r="E138" s="3" t="s">
        <v>59</v>
      </c>
      <c r="F138" s="3" t="s">
        <v>59</v>
      </c>
      <c r="G138" s="3" t="s">
        <v>57</v>
      </c>
      <c r="H138" s="13" t="s">
        <v>418</v>
      </c>
      <c r="I138" s="3" t="s">
        <v>59</v>
      </c>
      <c r="J138" s="3" t="s">
        <v>59</v>
      </c>
      <c r="K138" s="2" t="s">
        <v>421</v>
      </c>
      <c r="L138" s="3">
        <v>60</v>
      </c>
      <c r="M138" s="3" t="s">
        <v>708</v>
      </c>
      <c r="N138" s="2" t="s">
        <v>59</v>
      </c>
      <c r="O138" s="3" t="s">
        <v>59</v>
      </c>
      <c r="P138" s="3" t="s">
        <v>59</v>
      </c>
      <c r="Q138" s="3" t="s">
        <v>59</v>
      </c>
      <c r="R138" s="3" t="s">
        <v>59</v>
      </c>
      <c r="S138" s="1" t="s">
        <v>60</v>
      </c>
      <c r="T138" s="3" t="s">
        <v>59</v>
      </c>
      <c r="U138" s="3" t="s">
        <v>59</v>
      </c>
      <c r="V138" s="2" t="s">
        <v>419</v>
      </c>
    </row>
    <row r="139" spans="1:22" ht="14.25" customHeight="1" x14ac:dyDescent="0.35"/>
    <row r="140" spans="1:22" ht="14.25" customHeight="1" x14ac:dyDescent="0.35"/>
    <row r="141" spans="1:22" ht="14.25" customHeight="1" x14ac:dyDescent="0.35"/>
    <row r="142" spans="1:22" ht="14.25" customHeight="1" x14ac:dyDescent="0.35"/>
    <row r="143" spans="1:22" ht="14.25" customHeight="1" x14ac:dyDescent="0.35"/>
    <row r="144" spans="1:22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H1:I1">
    <cfRule type="containsText" dxfId="14" priority="1" operator="containsText" text="xx">
      <formula>NOT(ISERROR(SEARCH(("xx"),(H1))))</formula>
    </cfRule>
  </conditionalFormatting>
  <conditionalFormatting sqref="S1:T1">
    <cfRule type="containsText" dxfId="13" priority="2" operator="containsText" text="xx">
      <formula>NOT(ISERROR(SEARCH(("xx"),(S1))))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53125" defaultRowHeight="15" customHeight="1" x14ac:dyDescent="0.35"/>
  <cols>
    <col min="1" max="9" width="10.81640625" customWidth="1"/>
    <col min="10" max="10" width="11.08984375" customWidth="1"/>
    <col min="11" max="12" width="10.81640625" customWidth="1"/>
    <col min="13" max="13" width="57.08984375" customWidth="1"/>
    <col min="14" max="17" width="10.81640625" customWidth="1"/>
    <col min="18" max="26" width="10.7265625" customWidth="1"/>
  </cols>
  <sheetData>
    <row r="1" spans="1:26" ht="14.25" customHeight="1" x14ac:dyDescent="0.35">
      <c r="A1" s="2" t="s">
        <v>19</v>
      </c>
      <c r="B1" s="2" t="s">
        <v>20</v>
      </c>
      <c r="C1" s="3" t="s">
        <v>21</v>
      </c>
      <c r="D1" s="2" t="s">
        <v>22</v>
      </c>
      <c r="E1" s="2" t="s">
        <v>23</v>
      </c>
      <c r="F1" s="3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3">
        <v>1</v>
      </c>
      <c r="B2" s="3" t="s">
        <v>49</v>
      </c>
      <c r="C2" s="3" t="s">
        <v>57</v>
      </c>
      <c r="D2" s="3">
        <v>1.0571428570000001</v>
      </c>
      <c r="E2" s="3">
        <v>0.33806170200000002</v>
      </c>
      <c r="F2" s="3">
        <v>1</v>
      </c>
      <c r="G2" s="2" t="s">
        <v>57</v>
      </c>
      <c r="H2" s="8" t="s">
        <v>58</v>
      </c>
      <c r="I2" s="7" t="s">
        <v>59</v>
      </c>
      <c r="J2" s="6">
        <v>1470000000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3">
        <v>2</v>
      </c>
      <c r="B3" s="3" t="s">
        <v>61</v>
      </c>
      <c r="C3" s="3" t="s">
        <v>57</v>
      </c>
      <c r="D3" s="3">
        <v>1.085714286</v>
      </c>
      <c r="E3" s="3">
        <v>0.37349136300000002</v>
      </c>
      <c r="F3" s="3">
        <v>1</v>
      </c>
      <c r="G3" s="2" t="s">
        <v>57</v>
      </c>
      <c r="H3" s="8" t="s">
        <v>58</v>
      </c>
      <c r="I3" s="7" t="s">
        <v>59</v>
      </c>
      <c r="J3" s="6">
        <v>1970000000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3">
        <v>3</v>
      </c>
      <c r="B4" s="3" t="s">
        <v>71</v>
      </c>
      <c r="C4" s="3" t="s">
        <v>57</v>
      </c>
      <c r="D4" s="3">
        <v>1.085714286</v>
      </c>
      <c r="E4" s="3">
        <v>0.37349136300000002</v>
      </c>
      <c r="F4" s="3">
        <v>1</v>
      </c>
      <c r="G4" s="2" t="s">
        <v>57</v>
      </c>
      <c r="H4" s="8" t="s">
        <v>58</v>
      </c>
      <c r="I4" s="7" t="s">
        <v>59</v>
      </c>
      <c r="J4" s="6">
        <v>1810000000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3">
        <v>4</v>
      </c>
      <c r="B5" s="3" t="s">
        <v>77</v>
      </c>
      <c r="C5" s="3" t="s">
        <v>57</v>
      </c>
      <c r="D5" s="3">
        <v>1.114285714</v>
      </c>
      <c r="E5" s="3">
        <v>0.322802851</v>
      </c>
      <c r="F5" s="3">
        <v>1</v>
      </c>
      <c r="G5" s="2" t="s">
        <v>57</v>
      </c>
      <c r="H5" s="8" t="s">
        <v>58</v>
      </c>
      <c r="I5" s="7" t="s">
        <v>59</v>
      </c>
      <c r="J5" s="6">
        <v>317000000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3">
        <v>5</v>
      </c>
      <c r="B6" s="3" t="s">
        <v>85</v>
      </c>
      <c r="C6" s="3" t="s">
        <v>57</v>
      </c>
      <c r="D6" s="3">
        <v>1.114285714</v>
      </c>
      <c r="E6" s="3">
        <v>0.322802851</v>
      </c>
      <c r="F6" s="3">
        <v>1</v>
      </c>
      <c r="G6" s="2" t="s">
        <v>57</v>
      </c>
      <c r="H6" s="8" t="s">
        <v>58</v>
      </c>
      <c r="I6" s="7" t="s">
        <v>59</v>
      </c>
      <c r="J6" s="6">
        <v>4230000000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3">
        <v>6</v>
      </c>
      <c r="B7" s="3" t="s">
        <v>91</v>
      </c>
      <c r="C7" s="3" t="s">
        <v>57</v>
      </c>
      <c r="D7" s="3">
        <v>1.114285714</v>
      </c>
      <c r="E7" s="3">
        <v>0.322802851</v>
      </c>
      <c r="F7" s="3">
        <v>1</v>
      </c>
      <c r="G7" s="2" t="s">
        <v>57</v>
      </c>
      <c r="H7" s="8" t="s">
        <v>58</v>
      </c>
      <c r="I7" s="7" t="s">
        <v>59</v>
      </c>
      <c r="J7" s="6">
        <v>4920000000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3">
        <v>7</v>
      </c>
      <c r="B8" s="3" t="s">
        <v>97</v>
      </c>
      <c r="C8" s="3" t="s">
        <v>57</v>
      </c>
      <c r="D8" s="3">
        <v>1.114285714</v>
      </c>
      <c r="E8" s="3">
        <v>0.40376380499999998</v>
      </c>
      <c r="F8" s="3">
        <v>1</v>
      </c>
      <c r="G8" s="2" t="s">
        <v>57</v>
      </c>
      <c r="H8" s="8" t="s">
        <v>58</v>
      </c>
      <c r="I8" s="7" t="s">
        <v>59</v>
      </c>
      <c r="J8" s="6">
        <v>176000000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3">
        <v>8</v>
      </c>
      <c r="B9" s="3" t="s">
        <v>103</v>
      </c>
      <c r="C9" s="3" t="s">
        <v>57</v>
      </c>
      <c r="D9" s="3">
        <v>1.114285714</v>
      </c>
      <c r="E9" s="3">
        <v>0.40376380499999998</v>
      </c>
      <c r="F9" s="3">
        <v>1</v>
      </c>
      <c r="G9" s="2" t="s">
        <v>57</v>
      </c>
      <c r="H9" s="8" t="s">
        <v>58</v>
      </c>
      <c r="I9" s="7" t="s">
        <v>59</v>
      </c>
      <c r="J9" s="6">
        <v>1700000000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3">
        <v>9</v>
      </c>
      <c r="B10" s="3" t="s">
        <v>111</v>
      </c>
      <c r="C10" s="3" t="s">
        <v>57</v>
      </c>
      <c r="D10" s="3">
        <v>1.1428571430000001</v>
      </c>
      <c r="E10" s="3">
        <v>0.35503580099999998</v>
      </c>
      <c r="F10" s="3">
        <v>1</v>
      </c>
      <c r="G10" s="2" t="s">
        <v>57</v>
      </c>
      <c r="H10" s="8" t="s">
        <v>58</v>
      </c>
      <c r="I10" s="7" t="s">
        <v>59</v>
      </c>
      <c r="J10" s="6">
        <v>2370000000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3">
        <v>10</v>
      </c>
      <c r="B11" s="3" t="s">
        <v>119</v>
      </c>
      <c r="C11" s="3" t="s">
        <v>57</v>
      </c>
      <c r="D11" s="3">
        <v>1.1428571430000001</v>
      </c>
      <c r="E11" s="3">
        <v>0.42996970800000001</v>
      </c>
      <c r="F11" s="3">
        <v>1</v>
      </c>
      <c r="G11" s="2" t="s">
        <v>57</v>
      </c>
      <c r="H11" s="8" t="s">
        <v>58</v>
      </c>
      <c r="I11" s="7" t="s">
        <v>59</v>
      </c>
      <c r="J11" s="6">
        <v>2870000000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3">
        <v>11</v>
      </c>
      <c r="B12" s="3" t="s">
        <v>128</v>
      </c>
      <c r="C12" s="3" t="s">
        <v>57</v>
      </c>
      <c r="D12" s="3">
        <v>1.1428571430000001</v>
      </c>
      <c r="E12" s="3">
        <v>0.42996970800000001</v>
      </c>
      <c r="F12" s="3">
        <v>1</v>
      </c>
      <c r="G12" s="2" t="s">
        <v>57</v>
      </c>
      <c r="H12" s="8" t="s">
        <v>58</v>
      </c>
      <c r="I12" s="7" t="s">
        <v>59</v>
      </c>
      <c r="J12" s="6">
        <v>1460000000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3">
        <v>12</v>
      </c>
      <c r="B13" s="3" t="s">
        <v>134</v>
      </c>
      <c r="C13" s="3" t="s">
        <v>57</v>
      </c>
      <c r="D13" s="3">
        <v>1.1428571430000001</v>
      </c>
      <c r="E13" s="3">
        <v>0.42996970800000001</v>
      </c>
      <c r="F13" s="3">
        <v>1</v>
      </c>
      <c r="G13" s="2" t="s">
        <v>57</v>
      </c>
      <c r="H13" s="8" t="s">
        <v>58</v>
      </c>
      <c r="I13" s="7" t="s">
        <v>59</v>
      </c>
      <c r="J13" s="6">
        <v>4630000000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3">
        <v>15</v>
      </c>
      <c r="B14" s="3" t="s">
        <v>140</v>
      </c>
      <c r="C14" s="3" t="s">
        <v>57</v>
      </c>
      <c r="D14" s="3">
        <v>1.2</v>
      </c>
      <c r="E14" s="3">
        <v>0.47278897199999997</v>
      </c>
      <c r="F14" s="3">
        <v>1</v>
      </c>
      <c r="G14" s="2" t="s">
        <v>57</v>
      </c>
      <c r="H14" s="8" t="s">
        <v>58</v>
      </c>
      <c r="I14" s="7" t="s">
        <v>59</v>
      </c>
      <c r="J14" s="6">
        <v>2590000000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3">
        <v>13</v>
      </c>
      <c r="B15" s="3" t="s">
        <v>147</v>
      </c>
      <c r="C15" s="3" t="s">
        <v>57</v>
      </c>
      <c r="D15" s="3">
        <v>1.1714285710000001</v>
      </c>
      <c r="E15" s="3">
        <v>0.45281565400000001</v>
      </c>
      <c r="F15" s="3">
        <v>1</v>
      </c>
      <c r="G15" s="2" t="s">
        <v>57</v>
      </c>
      <c r="H15" s="8" t="s">
        <v>58</v>
      </c>
      <c r="I15" s="7" t="s">
        <v>59</v>
      </c>
      <c r="J15" s="6">
        <v>1450000000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3">
        <v>14</v>
      </c>
      <c r="B16" s="3" t="s">
        <v>152</v>
      </c>
      <c r="C16" s="3" t="s">
        <v>57</v>
      </c>
      <c r="D16" s="3">
        <v>1.1714285710000001</v>
      </c>
      <c r="E16" s="3">
        <v>0.45281565400000001</v>
      </c>
      <c r="F16" s="3">
        <v>1</v>
      </c>
      <c r="G16" s="2" t="s">
        <v>57</v>
      </c>
      <c r="H16" s="8" t="s">
        <v>58</v>
      </c>
      <c r="I16" s="7" t="s">
        <v>59</v>
      </c>
      <c r="J16" s="6">
        <v>4330000000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3">
        <v>16</v>
      </c>
      <c r="B17" s="3" t="s">
        <v>159</v>
      </c>
      <c r="C17" s="3" t="s">
        <v>57</v>
      </c>
      <c r="D17" s="3">
        <v>1.2</v>
      </c>
      <c r="E17" s="3">
        <v>0.53136893100000004</v>
      </c>
      <c r="F17" s="3">
        <v>1</v>
      </c>
      <c r="G17" s="2" t="s">
        <v>57</v>
      </c>
      <c r="H17" s="8" t="s">
        <v>58</v>
      </c>
      <c r="I17" s="7" t="s">
        <v>59</v>
      </c>
      <c r="J17" s="6">
        <v>4710000000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3">
        <v>17</v>
      </c>
      <c r="B18" s="3" t="s">
        <v>165</v>
      </c>
      <c r="C18" s="3" t="s">
        <v>57</v>
      </c>
      <c r="D18" s="3">
        <v>1.2</v>
      </c>
      <c r="E18" s="3">
        <v>0.58410313400000002</v>
      </c>
      <c r="F18" s="3">
        <v>1</v>
      </c>
      <c r="G18" s="2" t="s">
        <v>57</v>
      </c>
      <c r="H18" s="8" t="s">
        <v>58</v>
      </c>
      <c r="I18" s="6">
        <v>3091</v>
      </c>
      <c r="J18" s="6">
        <v>2260000000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3">
        <v>18</v>
      </c>
      <c r="B19" s="3" t="s">
        <v>171</v>
      </c>
      <c r="C19" s="3" t="s">
        <v>57</v>
      </c>
      <c r="D19" s="3">
        <v>1.228571429</v>
      </c>
      <c r="E19" s="3">
        <v>0.54695490099999999</v>
      </c>
      <c r="F19" s="3">
        <v>1</v>
      </c>
      <c r="G19" s="2" t="s">
        <v>57</v>
      </c>
      <c r="H19" s="8" t="s">
        <v>58</v>
      </c>
      <c r="I19" s="7" t="s">
        <v>59</v>
      </c>
      <c r="J19" s="6">
        <v>146000000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3">
        <v>19</v>
      </c>
      <c r="B20" s="3" t="s">
        <v>176</v>
      </c>
      <c r="C20" s="3" t="s">
        <v>57</v>
      </c>
      <c r="D20" s="3">
        <v>1.228571429</v>
      </c>
      <c r="E20" s="3">
        <v>0.645605702</v>
      </c>
      <c r="F20" s="3">
        <v>1</v>
      </c>
      <c r="G20" s="2" t="s">
        <v>57</v>
      </c>
      <c r="H20" s="8" t="s">
        <v>58</v>
      </c>
      <c r="I20" s="7" t="s">
        <v>59</v>
      </c>
      <c r="J20" s="6">
        <v>2970000000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3">
        <v>20</v>
      </c>
      <c r="B21" s="3" t="s">
        <v>185</v>
      </c>
      <c r="C21" s="3" t="s">
        <v>57</v>
      </c>
      <c r="D21" s="3">
        <v>1.2571428570000001</v>
      </c>
      <c r="E21" s="3">
        <v>0.56061191099999996</v>
      </c>
      <c r="F21" s="3">
        <v>1</v>
      </c>
      <c r="G21" s="2" t="s">
        <v>57</v>
      </c>
      <c r="H21" s="8" t="s">
        <v>58</v>
      </c>
      <c r="I21" s="7" t="s">
        <v>59</v>
      </c>
      <c r="J21" s="6">
        <v>2550000000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3">
        <v>21</v>
      </c>
      <c r="B22" s="3" t="s">
        <v>709</v>
      </c>
      <c r="C22" s="3" t="s">
        <v>57</v>
      </c>
      <c r="D22" s="3">
        <v>1.2571428570000001</v>
      </c>
      <c r="E22" s="3">
        <v>0.65721592600000001</v>
      </c>
      <c r="F22" s="3">
        <v>1</v>
      </c>
      <c r="G22" s="2" t="s">
        <v>57</v>
      </c>
      <c r="H22" s="9" t="s">
        <v>710</v>
      </c>
      <c r="I22" s="7" t="s">
        <v>59</v>
      </c>
      <c r="J22" s="10" t="s">
        <v>59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3">
        <v>22</v>
      </c>
      <c r="B23" s="3" t="s">
        <v>711</v>
      </c>
      <c r="C23" s="3" t="s">
        <v>57</v>
      </c>
      <c r="D23" s="3">
        <v>1.2571428570000001</v>
      </c>
      <c r="E23" s="3">
        <v>0.65721592600000001</v>
      </c>
      <c r="F23" s="3">
        <v>1</v>
      </c>
      <c r="G23" s="2" t="s">
        <v>57</v>
      </c>
      <c r="H23" s="9" t="s">
        <v>710</v>
      </c>
      <c r="I23" s="7" t="s">
        <v>59</v>
      </c>
      <c r="J23" s="10" t="s">
        <v>59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3">
        <v>23</v>
      </c>
      <c r="B24" s="3" t="s">
        <v>249</v>
      </c>
      <c r="C24" s="3" t="s">
        <v>57</v>
      </c>
      <c r="D24" s="3">
        <v>1.2571428570000001</v>
      </c>
      <c r="E24" s="3">
        <v>0.70054000800000005</v>
      </c>
      <c r="F24" s="3">
        <v>1</v>
      </c>
      <c r="G24" s="2" t="s">
        <v>57</v>
      </c>
      <c r="H24" s="1" t="s">
        <v>60</v>
      </c>
      <c r="I24" s="7" t="s">
        <v>59</v>
      </c>
      <c r="J24" s="10" t="s">
        <v>59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3">
        <v>24</v>
      </c>
      <c r="B25" s="3" t="s">
        <v>255</v>
      </c>
      <c r="C25" s="3" t="s">
        <v>57</v>
      </c>
      <c r="D25" s="3">
        <v>1.2571428570000001</v>
      </c>
      <c r="E25" s="3">
        <v>0.91853006400000003</v>
      </c>
      <c r="F25" s="3">
        <v>1</v>
      </c>
      <c r="G25" s="2" t="s">
        <v>57</v>
      </c>
      <c r="H25" s="1" t="s">
        <v>60</v>
      </c>
      <c r="I25" s="7" t="s">
        <v>59</v>
      </c>
      <c r="J25" s="10" t="s">
        <v>59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3">
        <v>25</v>
      </c>
      <c r="B26" s="3" t="s">
        <v>260</v>
      </c>
      <c r="C26" s="3" t="s">
        <v>57</v>
      </c>
      <c r="D26" s="3">
        <v>1.2571428570000001</v>
      </c>
      <c r="E26" s="3">
        <v>1.038745203</v>
      </c>
      <c r="F26" s="3">
        <v>1</v>
      </c>
      <c r="G26" s="2" t="s">
        <v>57</v>
      </c>
      <c r="H26" s="1" t="s">
        <v>60</v>
      </c>
      <c r="I26" s="7" t="s">
        <v>59</v>
      </c>
      <c r="J26" s="10" t="s">
        <v>59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3">
        <v>26</v>
      </c>
      <c r="B27" s="3" t="s">
        <v>265</v>
      </c>
      <c r="C27" s="3" t="s">
        <v>57</v>
      </c>
      <c r="D27" s="3">
        <v>1.2571428570000001</v>
      </c>
      <c r="E27" s="3">
        <v>1.0666841739999999</v>
      </c>
      <c r="F27" s="3">
        <v>1</v>
      </c>
      <c r="G27" s="2" t="s">
        <v>57</v>
      </c>
      <c r="H27" s="1" t="s">
        <v>60</v>
      </c>
      <c r="I27" s="7" t="s">
        <v>59</v>
      </c>
      <c r="J27" s="10" t="s">
        <v>59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3">
        <v>27</v>
      </c>
      <c r="B28" s="3" t="s">
        <v>270</v>
      </c>
      <c r="C28" s="3" t="s">
        <v>57</v>
      </c>
      <c r="D28" s="3">
        <v>1.2857142859999999</v>
      </c>
      <c r="E28" s="3">
        <v>0.62173517</v>
      </c>
      <c r="F28" s="3">
        <v>1</v>
      </c>
      <c r="G28" s="2" t="s">
        <v>57</v>
      </c>
      <c r="H28" s="1" t="s">
        <v>60</v>
      </c>
      <c r="I28" s="7" t="s">
        <v>59</v>
      </c>
      <c r="J28" s="10" t="s">
        <v>59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3">
        <v>28</v>
      </c>
      <c r="B29" s="3" t="s">
        <v>276</v>
      </c>
      <c r="C29" s="3" t="s">
        <v>57</v>
      </c>
      <c r="D29" s="3">
        <v>1.3142857139999999</v>
      </c>
      <c r="E29" s="3">
        <v>0.67612340400000004</v>
      </c>
      <c r="F29" s="3">
        <v>1</v>
      </c>
      <c r="G29" s="2" t="s">
        <v>57</v>
      </c>
      <c r="H29" s="1" t="s">
        <v>60</v>
      </c>
      <c r="I29" s="7" t="s">
        <v>59</v>
      </c>
      <c r="J29" s="10" t="s">
        <v>59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3">
        <v>29</v>
      </c>
      <c r="B30" s="3" t="s">
        <v>281</v>
      </c>
      <c r="C30" s="3" t="s">
        <v>57</v>
      </c>
      <c r="D30" s="3">
        <v>1.342857143</v>
      </c>
      <c r="E30" s="3">
        <v>0.76477052099999998</v>
      </c>
      <c r="F30" s="3">
        <v>1</v>
      </c>
      <c r="G30" s="2" t="s">
        <v>57</v>
      </c>
      <c r="H30" s="1" t="s">
        <v>60</v>
      </c>
      <c r="I30" s="7" t="s">
        <v>59</v>
      </c>
      <c r="J30" s="10" t="s">
        <v>59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3">
        <v>30</v>
      </c>
      <c r="B31" s="3" t="s">
        <v>285</v>
      </c>
      <c r="C31" s="3" t="s">
        <v>57</v>
      </c>
      <c r="D31" s="3">
        <v>1.342857143</v>
      </c>
      <c r="E31" s="3">
        <v>1.1099246700000001</v>
      </c>
      <c r="F31" s="3">
        <v>1</v>
      </c>
      <c r="G31" s="2" t="s">
        <v>57</v>
      </c>
      <c r="H31" s="1" t="s">
        <v>60</v>
      </c>
      <c r="I31" s="7" t="s">
        <v>59</v>
      </c>
      <c r="J31" s="10" t="s">
        <v>59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3">
        <v>31</v>
      </c>
      <c r="B32" s="3" t="s">
        <v>291</v>
      </c>
      <c r="C32" s="3" t="s">
        <v>57</v>
      </c>
      <c r="D32" s="3">
        <v>1.371428571</v>
      </c>
      <c r="E32" s="3">
        <v>0.73106345900000003</v>
      </c>
      <c r="F32" s="3">
        <v>1</v>
      </c>
      <c r="G32" s="2" t="s">
        <v>57</v>
      </c>
      <c r="H32" s="1" t="s">
        <v>60</v>
      </c>
      <c r="I32" s="7" t="s">
        <v>59</v>
      </c>
      <c r="J32" s="10" t="s">
        <v>59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3">
        <v>32</v>
      </c>
      <c r="B33" s="3" t="s">
        <v>297</v>
      </c>
      <c r="C33" s="3" t="s">
        <v>57</v>
      </c>
      <c r="D33" s="3">
        <v>1.4</v>
      </c>
      <c r="E33" s="3">
        <v>0.69451633599999996</v>
      </c>
      <c r="F33" s="3">
        <v>1</v>
      </c>
      <c r="G33" s="2" t="s">
        <v>57</v>
      </c>
      <c r="H33" s="1" t="s">
        <v>60</v>
      </c>
      <c r="I33" s="7" t="s">
        <v>59</v>
      </c>
      <c r="J33" s="10" t="s">
        <v>59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3">
        <v>33</v>
      </c>
      <c r="B34" s="3" t="s">
        <v>50</v>
      </c>
      <c r="C34" s="3" t="s">
        <v>57</v>
      </c>
      <c r="D34" s="3">
        <v>1.4</v>
      </c>
      <c r="E34" s="3">
        <v>1.168206267</v>
      </c>
      <c r="F34" s="3">
        <v>1</v>
      </c>
      <c r="G34" s="2" t="s">
        <v>57</v>
      </c>
      <c r="H34" s="1" t="s">
        <v>60</v>
      </c>
      <c r="I34" s="7" t="s">
        <v>59</v>
      </c>
      <c r="J34" s="10" t="s">
        <v>59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3">
        <v>34</v>
      </c>
      <c r="B35" s="3" t="s">
        <v>62</v>
      </c>
      <c r="C35" s="3" t="s">
        <v>57</v>
      </c>
      <c r="D35" s="3">
        <v>1.457142857</v>
      </c>
      <c r="E35" s="3">
        <v>0.88593111999999996</v>
      </c>
      <c r="F35" s="3">
        <v>1</v>
      </c>
      <c r="G35" s="2" t="s">
        <v>57</v>
      </c>
      <c r="H35" s="1" t="s">
        <v>60</v>
      </c>
      <c r="I35" s="7" t="s">
        <v>59</v>
      </c>
      <c r="J35" s="10" t="s">
        <v>59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3">
        <v>35</v>
      </c>
      <c r="B36" s="3" t="s">
        <v>72</v>
      </c>
      <c r="C36" s="3" t="s">
        <v>57</v>
      </c>
      <c r="D36" s="3">
        <v>1.457142857</v>
      </c>
      <c r="E36" s="3">
        <v>1.441870867</v>
      </c>
      <c r="F36" s="3">
        <v>1</v>
      </c>
      <c r="G36" s="2" t="s">
        <v>57</v>
      </c>
      <c r="H36" s="1" t="s">
        <v>60</v>
      </c>
      <c r="I36" s="7" t="s">
        <v>59</v>
      </c>
      <c r="J36" s="10" t="s">
        <v>59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3">
        <v>36</v>
      </c>
      <c r="B37" s="3" t="s">
        <v>78</v>
      </c>
      <c r="C37" s="3" t="s">
        <v>83</v>
      </c>
      <c r="D37" s="3">
        <v>1.4857142860000001</v>
      </c>
      <c r="E37" s="3">
        <v>0.81786769299999995</v>
      </c>
      <c r="F37" s="3">
        <v>1</v>
      </c>
      <c r="G37" s="2" t="s">
        <v>57</v>
      </c>
      <c r="H37" s="1" t="s">
        <v>60</v>
      </c>
      <c r="I37" s="7" t="s">
        <v>59</v>
      </c>
      <c r="J37" s="10" t="s">
        <v>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3">
        <v>37</v>
      </c>
      <c r="B38" s="3" t="s">
        <v>86</v>
      </c>
      <c r="C38" s="3" t="s">
        <v>57</v>
      </c>
      <c r="D38" s="3">
        <v>1.5142857139999999</v>
      </c>
      <c r="E38" s="3">
        <v>0.95089520000000005</v>
      </c>
      <c r="F38" s="3">
        <v>1</v>
      </c>
      <c r="G38" s="2" t="s">
        <v>57</v>
      </c>
      <c r="H38" s="1" t="s">
        <v>60</v>
      </c>
      <c r="I38" s="7" t="s">
        <v>59</v>
      </c>
      <c r="J38" s="10" t="s">
        <v>59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3">
        <v>38</v>
      </c>
      <c r="B39" s="3" t="s">
        <v>92</v>
      </c>
      <c r="C39" s="3" t="s">
        <v>57</v>
      </c>
      <c r="D39" s="3">
        <v>1.5142857139999999</v>
      </c>
      <c r="E39" s="3">
        <v>1.0674716849999999</v>
      </c>
      <c r="F39" s="3">
        <v>1</v>
      </c>
      <c r="G39" s="2" t="s">
        <v>57</v>
      </c>
      <c r="H39" s="1" t="s">
        <v>60</v>
      </c>
      <c r="I39" s="7" t="s">
        <v>59</v>
      </c>
      <c r="J39" s="10" t="s">
        <v>59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3">
        <v>39</v>
      </c>
      <c r="B40" s="3" t="s">
        <v>98</v>
      </c>
      <c r="C40" s="3" t="s">
        <v>57</v>
      </c>
      <c r="D40" s="3">
        <v>1.5142857139999999</v>
      </c>
      <c r="E40" s="3">
        <v>1.2216533780000001</v>
      </c>
      <c r="F40" s="3">
        <v>1</v>
      </c>
      <c r="G40" s="2" t="s">
        <v>57</v>
      </c>
      <c r="H40" s="1" t="s">
        <v>60</v>
      </c>
      <c r="I40" s="7" t="s">
        <v>59</v>
      </c>
      <c r="J40" s="10" t="s">
        <v>59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3">
        <v>40</v>
      </c>
      <c r="B41" s="3" t="s">
        <v>104</v>
      </c>
      <c r="C41" s="3" t="s">
        <v>57</v>
      </c>
      <c r="D41" s="3">
        <v>1.5142857139999999</v>
      </c>
      <c r="E41" s="3">
        <v>1.4627015409999999</v>
      </c>
      <c r="F41" s="3">
        <v>1</v>
      </c>
      <c r="G41" s="2" t="s">
        <v>57</v>
      </c>
      <c r="H41" s="1" t="s">
        <v>60</v>
      </c>
      <c r="I41" s="7" t="s">
        <v>59</v>
      </c>
      <c r="J41" s="10" t="s">
        <v>59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3">
        <v>41</v>
      </c>
      <c r="B42" s="3" t="s">
        <v>112</v>
      </c>
      <c r="C42" s="3" t="s">
        <v>57</v>
      </c>
      <c r="D42" s="3">
        <v>1.542857143</v>
      </c>
      <c r="E42" s="3">
        <v>0.98048178900000005</v>
      </c>
      <c r="F42" s="3">
        <v>1</v>
      </c>
      <c r="G42" s="2" t="s">
        <v>57</v>
      </c>
      <c r="H42" s="1" t="s">
        <v>60</v>
      </c>
      <c r="I42" s="7" t="s">
        <v>59</v>
      </c>
      <c r="J42" s="10" t="s">
        <v>59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3">
        <v>42</v>
      </c>
      <c r="B43" s="3" t="s">
        <v>120</v>
      </c>
      <c r="C43" s="3" t="s">
        <v>57</v>
      </c>
      <c r="D43" s="3">
        <v>1.542857143</v>
      </c>
      <c r="E43" s="3">
        <v>1.1717974410000001</v>
      </c>
      <c r="F43" s="3">
        <v>1</v>
      </c>
      <c r="G43" s="2" t="s">
        <v>57</v>
      </c>
      <c r="H43" s="1" t="s">
        <v>60</v>
      </c>
      <c r="I43" s="7" t="s">
        <v>59</v>
      </c>
      <c r="J43" s="10" t="s">
        <v>59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3">
        <v>43</v>
      </c>
      <c r="B44" s="3" t="s">
        <v>303</v>
      </c>
      <c r="C44" s="3" t="s">
        <v>57</v>
      </c>
      <c r="D44" s="3">
        <v>1.571428571</v>
      </c>
      <c r="E44" s="3">
        <v>0.88403201600000003</v>
      </c>
      <c r="F44" s="3">
        <v>1</v>
      </c>
      <c r="G44" s="2" t="s">
        <v>57</v>
      </c>
      <c r="H44" s="1" t="s">
        <v>60</v>
      </c>
      <c r="I44" s="7" t="s">
        <v>59</v>
      </c>
      <c r="J44" s="10" t="s">
        <v>59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3">
        <v>44</v>
      </c>
      <c r="B45" s="3" t="s">
        <v>308</v>
      </c>
      <c r="C45" s="3" t="s">
        <v>57</v>
      </c>
      <c r="D45" s="3">
        <v>1.628571429</v>
      </c>
      <c r="E45" s="3">
        <v>1.2387307139999999</v>
      </c>
      <c r="F45" s="3">
        <v>1</v>
      </c>
      <c r="G45" s="2" t="s">
        <v>57</v>
      </c>
      <c r="H45" s="1" t="s">
        <v>60</v>
      </c>
      <c r="I45" s="7" t="s">
        <v>59</v>
      </c>
      <c r="J45" s="10" t="s">
        <v>59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3">
        <v>45</v>
      </c>
      <c r="B46" s="3" t="s">
        <v>313</v>
      </c>
      <c r="C46" s="3" t="s">
        <v>57</v>
      </c>
      <c r="D46" s="3">
        <v>1.657142857</v>
      </c>
      <c r="E46" s="3">
        <v>0.96840855299999995</v>
      </c>
      <c r="F46" s="3">
        <v>1</v>
      </c>
      <c r="G46" s="2" t="s">
        <v>57</v>
      </c>
      <c r="H46" s="1" t="s">
        <v>60</v>
      </c>
      <c r="I46" s="7" t="s">
        <v>59</v>
      </c>
      <c r="J46" s="10" t="s">
        <v>59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3">
        <v>46</v>
      </c>
      <c r="B47" s="3" t="s">
        <v>319</v>
      </c>
      <c r="C47" s="3" t="s">
        <v>57</v>
      </c>
      <c r="D47" s="3">
        <v>1.657142857</v>
      </c>
      <c r="E47" s="3">
        <v>1.0273568930000001</v>
      </c>
      <c r="F47" s="3">
        <v>1</v>
      </c>
      <c r="G47" s="2" t="s">
        <v>57</v>
      </c>
      <c r="H47" s="1" t="s">
        <v>60</v>
      </c>
      <c r="I47" s="7" t="s">
        <v>59</v>
      </c>
      <c r="J47" s="10" t="s">
        <v>59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3">
        <v>47</v>
      </c>
      <c r="B48" s="3" t="s">
        <v>324</v>
      </c>
      <c r="C48" s="3" t="s">
        <v>57</v>
      </c>
      <c r="D48" s="3">
        <v>1.7428571429999999</v>
      </c>
      <c r="E48" s="3">
        <v>0.91853006400000003</v>
      </c>
      <c r="F48" s="3">
        <v>1</v>
      </c>
      <c r="G48" s="2" t="s">
        <v>57</v>
      </c>
      <c r="H48" s="1" t="s">
        <v>60</v>
      </c>
      <c r="I48" s="7" t="s">
        <v>59</v>
      </c>
      <c r="J48" s="10" t="s">
        <v>59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3">
        <v>48</v>
      </c>
      <c r="B49" s="3" t="s">
        <v>331</v>
      </c>
      <c r="C49" s="3" t="s">
        <v>57</v>
      </c>
      <c r="D49" s="3">
        <v>1.7428571429999999</v>
      </c>
      <c r="E49" s="3">
        <v>1.093909802</v>
      </c>
      <c r="F49" s="3">
        <v>1</v>
      </c>
      <c r="G49" s="2" t="s">
        <v>57</v>
      </c>
      <c r="H49" s="1" t="s">
        <v>60</v>
      </c>
      <c r="I49" s="7" t="s">
        <v>59</v>
      </c>
      <c r="J49" s="10" t="s">
        <v>59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3">
        <v>49</v>
      </c>
      <c r="B50" s="3" t="s">
        <v>338</v>
      </c>
      <c r="C50" s="3" t="s">
        <v>83</v>
      </c>
      <c r="D50" s="3">
        <v>1.8571428569999999</v>
      </c>
      <c r="E50" s="3">
        <v>1.115211854</v>
      </c>
      <c r="F50" s="3">
        <v>1</v>
      </c>
      <c r="G50" s="2" t="s">
        <v>57</v>
      </c>
      <c r="H50" s="1" t="s">
        <v>60</v>
      </c>
      <c r="I50" s="7" t="s">
        <v>59</v>
      </c>
      <c r="J50" s="10" t="s">
        <v>59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3">
        <v>50</v>
      </c>
      <c r="B51" s="3" t="s">
        <v>343</v>
      </c>
      <c r="C51" s="3" t="s">
        <v>57</v>
      </c>
      <c r="D51" s="3">
        <v>1.8571428569999999</v>
      </c>
      <c r="E51" s="3">
        <v>1.3750477459999999</v>
      </c>
      <c r="F51" s="3">
        <v>1</v>
      </c>
      <c r="G51" s="2" t="s">
        <v>57</v>
      </c>
      <c r="H51" s="1" t="s">
        <v>60</v>
      </c>
      <c r="I51" s="7" t="s">
        <v>59</v>
      </c>
      <c r="J51" s="10" t="s">
        <v>59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3">
        <v>51</v>
      </c>
      <c r="B52" s="3" t="s">
        <v>348</v>
      </c>
      <c r="C52" s="3" t="s">
        <v>83</v>
      </c>
      <c r="D52" s="3">
        <v>1.9714285709999999</v>
      </c>
      <c r="E52" s="3">
        <v>1.224401758</v>
      </c>
      <c r="F52" s="3">
        <v>1</v>
      </c>
      <c r="G52" s="2" t="s">
        <v>57</v>
      </c>
      <c r="H52" s="1" t="s">
        <v>60</v>
      </c>
      <c r="I52" s="7" t="s">
        <v>59</v>
      </c>
      <c r="J52" s="10" t="s">
        <v>59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3">
        <v>52</v>
      </c>
      <c r="B53" s="3" t="s">
        <v>355</v>
      </c>
      <c r="C53" s="3" t="s">
        <v>83</v>
      </c>
      <c r="D53" s="3">
        <v>2.1428571430000001</v>
      </c>
      <c r="E53" s="3">
        <v>1.4580982199999999</v>
      </c>
      <c r="F53" s="3">
        <v>1</v>
      </c>
      <c r="G53" s="2" t="s">
        <v>83</v>
      </c>
      <c r="H53" s="1" t="s">
        <v>60</v>
      </c>
      <c r="I53" s="7" t="s">
        <v>59</v>
      </c>
      <c r="J53" s="10" t="s">
        <v>59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3">
        <v>53</v>
      </c>
      <c r="B54" s="3" t="s">
        <v>712</v>
      </c>
      <c r="C54" s="3" t="s">
        <v>83</v>
      </c>
      <c r="D54" s="3">
        <v>2.1714285709999999</v>
      </c>
      <c r="E54" s="3">
        <v>1.294461375</v>
      </c>
      <c r="F54" s="3">
        <v>2</v>
      </c>
      <c r="G54" s="2" t="s">
        <v>83</v>
      </c>
      <c r="H54" s="1" t="s">
        <v>60</v>
      </c>
      <c r="I54" s="7" t="s">
        <v>59</v>
      </c>
      <c r="J54" s="10" t="s">
        <v>59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3">
        <v>54</v>
      </c>
      <c r="B55" s="3" t="s">
        <v>713</v>
      </c>
      <c r="C55" s="3" t="s">
        <v>57</v>
      </c>
      <c r="D55" s="3">
        <v>2.1714285709999999</v>
      </c>
      <c r="E55" s="3">
        <v>1.484938388</v>
      </c>
      <c r="F55" s="3">
        <v>2</v>
      </c>
      <c r="G55" s="2" t="s">
        <v>83</v>
      </c>
      <c r="H55" s="1" t="s">
        <v>60</v>
      </c>
      <c r="I55" s="7" t="s">
        <v>59</v>
      </c>
      <c r="J55" s="10" t="s">
        <v>59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3">
        <v>55</v>
      </c>
      <c r="B56" s="3" t="s">
        <v>714</v>
      </c>
      <c r="C56" s="3" t="s">
        <v>57</v>
      </c>
      <c r="D56" s="3">
        <v>2.3428571429999998</v>
      </c>
      <c r="E56" s="3">
        <v>1.2820676580000001</v>
      </c>
      <c r="F56" s="3">
        <v>2</v>
      </c>
      <c r="G56" s="2" t="s">
        <v>83</v>
      </c>
      <c r="H56" s="1" t="s">
        <v>60</v>
      </c>
      <c r="I56" s="7" t="s">
        <v>59</v>
      </c>
      <c r="J56" s="10" t="s">
        <v>59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3">
        <v>56</v>
      </c>
      <c r="B57" s="3" t="s">
        <v>715</v>
      </c>
      <c r="C57" s="3" t="s">
        <v>83</v>
      </c>
      <c r="D57" s="3">
        <v>2.371428571</v>
      </c>
      <c r="E57" s="3">
        <v>1.4159950619999999</v>
      </c>
      <c r="F57" s="3">
        <v>2</v>
      </c>
      <c r="G57" s="2" t="s">
        <v>83</v>
      </c>
      <c r="H57" s="2" t="s">
        <v>60</v>
      </c>
      <c r="I57" s="7" t="s">
        <v>59</v>
      </c>
      <c r="J57" s="10" t="s">
        <v>59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3">
        <v>57</v>
      </c>
      <c r="B58" s="3" t="s">
        <v>716</v>
      </c>
      <c r="C58" s="3" t="s">
        <v>57</v>
      </c>
      <c r="D58" s="3">
        <v>2.4285714289999998</v>
      </c>
      <c r="E58" s="3">
        <v>1.266902529</v>
      </c>
      <c r="F58" s="3">
        <v>2</v>
      </c>
      <c r="G58" s="2" t="s">
        <v>83</v>
      </c>
      <c r="H58" s="2" t="s">
        <v>60</v>
      </c>
      <c r="I58" s="7" t="s">
        <v>59</v>
      </c>
      <c r="J58" s="10" t="s">
        <v>59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3">
        <v>58</v>
      </c>
      <c r="B59" s="3" t="s">
        <v>717</v>
      </c>
      <c r="C59" s="3" t="s">
        <v>57</v>
      </c>
      <c r="D59" s="3">
        <v>2.7428571430000002</v>
      </c>
      <c r="E59" s="3">
        <v>1.4621269189999999</v>
      </c>
      <c r="F59" s="3">
        <v>3</v>
      </c>
      <c r="G59" s="2" t="s">
        <v>83</v>
      </c>
      <c r="H59" s="2" t="s">
        <v>60</v>
      </c>
      <c r="I59" s="7" t="s">
        <v>59</v>
      </c>
      <c r="J59" s="10" t="s">
        <v>59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3">
        <v>59</v>
      </c>
      <c r="B60" s="3" t="s">
        <v>718</v>
      </c>
      <c r="C60" s="3" t="s">
        <v>83</v>
      </c>
      <c r="D60" s="3">
        <v>2.8857142859999998</v>
      </c>
      <c r="E60" s="3">
        <v>1.761874479</v>
      </c>
      <c r="F60" s="3">
        <v>3</v>
      </c>
      <c r="G60" s="2" t="s">
        <v>83</v>
      </c>
      <c r="H60" s="2" t="s">
        <v>60</v>
      </c>
      <c r="I60" s="7" t="s">
        <v>59</v>
      </c>
      <c r="J60" s="10" t="s">
        <v>59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3">
        <v>60</v>
      </c>
      <c r="B61" s="3" t="s">
        <v>719</v>
      </c>
      <c r="C61" s="3" t="s">
        <v>83</v>
      </c>
      <c r="D61" s="3">
        <v>2.914285714</v>
      </c>
      <c r="E61" s="3">
        <v>1.291862053</v>
      </c>
      <c r="F61" s="3">
        <v>3</v>
      </c>
      <c r="G61" s="2" t="s">
        <v>83</v>
      </c>
      <c r="H61" s="2" t="s">
        <v>60</v>
      </c>
      <c r="I61" s="7" t="s">
        <v>59</v>
      </c>
      <c r="J61" s="10" t="s">
        <v>59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3">
        <v>61</v>
      </c>
      <c r="B62" s="3" t="s">
        <v>720</v>
      </c>
      <c r="C62" s="3" t="s">
        <v>83</v>
      </c>
      <c r="D62" s="3">
        <v>2.9428571429999999</v>
      </c>
      <c r="E62" s="3">
        <v>1.3048068850000001</v>
      </c>
      <c r="F62" s="3">
        <v>3</v>
      </c>
      <c r="G62" s="2" t="s">
        <v>83</v>
      </c>
      <c r="H62" s="2" t="s">
        <v>60</v>
      </c>
      <c r="I62" s="7" t="s">
        <v>59</v>
      </c>
      <c r="J62" s="10" t="s">
        <v>59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3">
        <v>62</v>
      </c>
      <c r="B63" s="3" t="s">
        <v>721</v>
      </c>
      <c r="C63" s="3" t="s">
        <v>83</v>
      </c>
      <c r="D63" s="3">
        <v>3.1142857140000002</v>
      </c>
      <c r="E63" s="3">
        <v>1.6228411650000001</v>
      </c>
      <c r="F63" s="3">
        <v>3</v>
      </c>
      <c r="G63" s="2" t="s">
        <v>83</v>
      </c>
      <c r="H63" s="9" t="s">
        <v>710</v>
      </c>
      <c r="I63" s="7" t="s">
        <v>59</v>
      </c>
      <c r="J63" s="10" t="s">
        <v>59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3">
        <v>63</v>
      </c>
      <c r="B64" s="3" t="s">
        <v>190</v>
      </c>
      <c r="C64" s="3" t="s">
        <v>83</v>
      </c>
      <c r="D64" s="3">
        <v>3.1428571430000001</v>
      </c>
      <c r="E64" s="3">
        <v>1.536666697</v>
      </c>
      <c r="F64" s="3">
        <v>4</v>
      </c>
      <c r="G64" s="2" t="s">
        <v>83</v>
      </c>
      <c r="H64" s="8" t="s">
        <v>58</v>
      </c>
      <c r="I64" s="7" t="s">
        <v>59</v>
      </c>
      <c r="J64" s="6">
        <v>2010000000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3">
        <v>64</v>
      </c>
      <c r="B65" s="3" t="s">
        <v>196</v>
      </c>
      <c r="C65" s="3" t="s">
        <v>83</v>
      </c>
      <c r="D65" s="3">
        <v>3.1714285709999999</v>
      </c>
      <c r="E65" s="3">
        <v>1.543215022</v>
      </c>
      <c r="F65" s="3">
        <v>4</v>
      </c>
      <c r="G65" s="2" t="s">
        <v>83</v>
      </c>
      <c r="H65" s="8" t="s">
        <v>58</v>
      </c>
      <c r="I65" s="7" t="s">
        <v>59</v>
      </c>
      <c r="J65" s="11" t="s">
        <v>722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3">
        <v>65</v>
      </c>
      <c r="B66" s="3" t="s">
        <v>201</v>
      </c>
      <c r="C66" s="3" t="s">
        <v>83</v>
      </c>
      <c r="D66" s="3">
        <v>3.228571429</v>
      </c>
      <c r="E66" s="3">
        <v>1.2853407489999999</v>
      </c>
      <c r="F66" s="3">
        <v>4</v>
      </c>
      <c r="G66" s="2" t="s">
        <v>83</v>
      </c>
      <c r="H66" s="8" t="s">
        <v>58</v>
      </c>
      <c r="I66" s="7" t="s">
        <v>59</v>
      </c>
      <c r="J66" s="12">
        <v>253000000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3">
        <v>66</v>
      </c>
      <c r="B67" s="3" t="s">
        <v>206</v>
      </c>
      <c r="C67" s="3" t="s">
        <v>83</v>
      </c>
      <c r="D67" s="3">
        <v>3.3142857139999999</v>
      </c>
      <c r="E67" s="3">
        <v>1.18250553</v>
      </c>
      <c r="F67" s="3">
        <v>4</v>
      </c>
      <c r="G67" s="2" t="s">
        <v>83</v>
      </c>
      <c r="H67" s="8" t="s">
        <v>58</v>
      </c>
      <c r="I67" s="7" t="s">
        <v>59</v>
      </c>
      <c r="J67" s="6">
        <v>3870000000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3">
        <v>67</v>
      </c>
      <c r="B68" s="3" t="s">
        <v>211</v>
      </c>
      <c r="C68" s="3" t="s">
        <v>83</v>
      </c>
      <c r="D68" s="3">
        <v>3.371428571</v>
      </c>
      <c r="E68" s="3">
        <v>1.5546082219999999</v>
      </c>
      <c r="F68" s="3">
        <v>4</v>
      </c>
      <c r="G68" s="2" t="s">
        <v>83</v>
      </c>
      <c r="H68" s="8" t="s">
        <v>58</v>
      </c>
      <c r="I68" s="6">
        <v>4</v>
      </c>
      <c r="J68" s="6">
        <v>19800000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3">
        <v>68</v>
      </c>
      <c r="B69" s="3" t="s">
        <v>217</v>
      </c>
      <c r="C69" s="3" t="s">
        <v>83</v>
      </c>
      <c r="D69" s="3">
        <v>3.4285714289999998</v>
      </c>
      <c r="E69" s="3">
        <v>1.420143205</v>
      </c>
      <c r="F69" s="3">
        <v>4</v>
      </c>
      <c r="G69" s="2" t="s">
        <v>83</v>
      </c>
      <c r="H69" s="8" t="s">
        <v>58</v>
      </c>
      <c r="I69" s="7" t="s">
        <v>59</v>
      </c>
      <c r="J69" s="6">
        <v>4610000000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3">
        <v>69</v>
      </c>
      <c r="B70" s="3" t="s">
        <v>225</v>
      </c>
      <c r="C70" s="3" t="s">
        <v>83</v>
      </c>
      <c r="D70" s="3">
        <v>3.457142857</v>
      </c>
      <c r="E70" s="3">
        <v>1.5967403769999999</v>
      </c>
      <c r="F70" s="3">
        <v>4</v>
      </c>
      <c r="G70" s="2" t="s">
        <v>83</v>
      </c>
      <c r="H70" s="8" t="s">
        <v>58</v>
      </c>
      <c r="I70" s="7" t="s">
        <v>59</v>
      </c>
      <c r="J70" s="6">
        <v>2680000000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3">
        <v>70</v>
      </c>
      <c r="B71" s="3" t="s">
        <v>230</v>
      </c>
      <c r="C71" s="3" t="s">
        <v>83</v>
      </c>
      <c r="D71" s="3">
        <v>3.457142857</v>
      </c>
      <c r="E71" s="3">
        <v>1.7036786690000001</v>
      </c>
      <c r="F71" s="3">
        <v>4</v>
      </c>
      <c r="G71" s="2" t="s">
        <v>83</v>
      </c>
      <c r="H71" s="8" t="s">
        <v>58</v>
      </c>
      <c r="I71" s="7" t="s">
        <v>59</v>
      </c>
      <c r="J71" s="6">
        <v>59600000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3">
        <v>71</v>
      </c>
      <c r="B72" s="3" t="s">
        <v>236</v>
      </c>
      <c r="C72" s="3" t="s">
        <v>83</v>
      </c>
      <c r="D72" s="3">
        <v>3.6571428570000002</v>
      </c>
      <c r="E72" s="3">
        <v>1.2353341330000001</v>
      </c>
      <c r="F72" s="3">
        <v>4</v>
      </c>
      <c r="G72" s="2" t="s">
        <v>83</v>
      </c>
      <c r="H72" s="8" t="s">
        <v>58</v>
      </c>
      <c r="I72" s="7" t="s">
        <v>59</v>
      </c>
      <c r="J72" s="6">
        <v>1570000000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3">
        <v>72</v>
      </c>
      <c r="B73" s="3" t="s">
        <v>242</v>
      </c>
      <c r="C73" s="3" t="s">
        <v>83</v>
      </c>
      <c r="D73" s="3">
        <v>3.6571428570000002</v>
      </c>
      <c r="E73" s="3">
        <v>1.2820676580000001</v>
      </c>
      <c r="F73" s="3">
        <v>4</v>
      </c>
      <c r="G73" s="2" t="s">
        <v>83</v>
      </c>
      <c r="H73" s="8" t="s">
        <v>58</v>
      </c>
      <c r="I73" s="7" t="s">
        <v>59</v>
      </c>
      <c r="J73" s="6">
        <v>109000000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3">
        <v>73</v>
      </c>
      <c r="B74" s="3" t="s">
        <v>248</v>
      </c>
      <c r="C74" s="3" t="s">
        <v>83</v>
      </c>
      <c r="D74" s="3">
        <v>3.8</v>
      </c>
      <c r="E74" s="3">
        <v>1.9372509330000001</v>
      </c>
      <c r="F74" s="3">
        <v>4</v>
      </c>
      <c r="G74" s="2" t="s">
        <v>83</v>
      </c>
      <c r="H74" s="8" t="s">
        <v>58</v>
      </c>
      <c r="I74" s="7" t="s">
        <v>59</v>
      </c>
      <c r="J74" s="6">
        <v>49600000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3">
        <v>74</v>
      </c>
      <c r="B75" s="3" t="s">
        <v>254</v>
      </c>
      <c r="C75" s="3" t="s">
        <v>83</v>
      </c>
      <c r="D75" s="3">
        <v>3.8285714290000001</v>
      </c>
      <c r="E75" s="3">
        <v>1.5993696239999999</v>
      </c>
      <c r="F75" s="3">
        <v>4</v>
      </c>
      <c r="G75" s="2" t="s">
        <v>83</v>
      </c>
      <c r="H75" s="8" t="s">
        <v>58</v>
      </c>
      <c r="I75" s="7" t="s">
        <v>59</v>
      </c>
      <c r="J75" s="6">
        <v>2290000000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3">
        <v>75</v>
      </c>
      <c r="B76" s="3" t="s">
        <v>259</v>
      </c>
      <c r="C76" s="3" t="s">
        <v>83</v>
      </c>
      <c r="D76" s="3">
        <v>3.9714285710000001</v>
      </c>
      <c r="E76" s="3">
        <v>1.3169866290000001</v>
      </c>
      <c r="F76" s="3">
        <v>4</v>
      </c>
      <c r="G76" s="2" t="s">
        <v>83</v>
      </c>
      <c r="H76" s="8" t="s">
        <v>58</v>
      </c>
      <c r="I76" s="6">
        <v>163</v>
      </c>
      <c r="J76" s="6">
        <v>2680000000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3">
        <v>76</v>
      </c>
      <c r="B77" s="3" t="s">
        <v>264</v>
      </c>
      <c r="C77" s="3" t="s">
        <v>83</v>
      </c>
      <c r="D77" s="3">
        <v>4.0571428569999997</v>
      </c>
      <c r="E77" s="3">
        <v>2.0138178130000002</v>
      </c>
      <c r="F77" s="3">
        <v>4</v>
      </c>
      <c r="G77" s="2" t="s">
        <v>83</v>
      </c>
      <c r="H77" s="8" t="s">
        <v>58</v>
      </c>
      <c r="I77" s="7" t="s">
        <v>59</v>
      </c>
      <c r="J77" s="11" t="s">
        <v>723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3">
        <v>77</v>
      </c>
      <c r="B78" s="3" t="s">
        <v>269</v>
      </c>
      <c r="C78" s="3" t="s">
        <v>83</v>
      </c>
      <c r="D78" s="3">
        <v>4.1142857140000002</v>
      </c>
      <c r="E78" s="3">
        <v>1.0224373579999999</v>
      </c>
      <c r="F78" s="3">
        <v>4</v>
      </c>
      <c r="G78" s="2" t="s">
        <v>83</v>
      </c>
      <c r="H78" s="8" t="s">
        <v>58</v>
      </c>
      <c r="I78" s="7" t="s">
        <v>59</v>
      </c>
      <c r="J78" s="6">
        <v>2900000000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3">
        <v>78</v>
      </c>
      <c r="B79" s="3" t="s">
        <v>275</v>
      </c>
      <c r="C79" s="3" t="s">
        <v>83</v>
      </c>
      <c r="D79" s="3">
        <v>4.2285714289999996</v>
      </c>
      <c r="E79" s="3">
        <v>1.6818357319999999</v>
      </c>
      <c r="F79" s="3">
        <v>4</v>
      </c>
      <c r="G79" s="2" t="s">
        <v>83</v>
      </c>
      <c r="H79" s="8" t="s">
        <v>58</v>
      </c>
      <c r="I79" s="7" t="s">
        <v>59</v>
      </c>
      <c r="J79" s="6">
        <v>753000000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3">
        <v>79</v>
      </c>
      <c r="B80" s="3" t="s">
        <v>280</v>
      </c>
      <c r="C80" s="3" t="s">
        <v>70</v>
      </c>
      <c r="D80" s="3">
        <v>4.7142857139999998</v>
      </c>
      <c r="E80" s="3">
        <v>1.600945099</v>
      </c>
      <c r="F80" s="3">
        <v>4</v>
      </c>
      <c r="G80" s="2" t="s">
        <v>83</v>
      </c>
      <c r="H80" s="8" t="s">
        <v>58</v>
      </c>
      <c r="I80" s="7" t="s">
        <v>59</v>
      </c>
      <c r="J80" s="6">
        <v>60300000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3">
        <v>80</v>
      </c>
      <c r="B81" s="3" t="s">
        <v>284</v>
      </c>
      <c r="C81" s="3" t="s">
        <v>83</v>
      </c>
      <c r="D81" s="3">
        <v>4.7428571430000002</v>
      </c>
      <c r="E81" s="3">
        <v>1.038745203</v>
      </c>
      <c r="F81" s="3">
        <v>4</v>
      </c>
      <c r="G81" s="2" t="s">
        <v>83</v>
      </c>
      <c r="H81" s="8" t="s">
        <v>58</v>
      </c>
      <c r="I81" s="7" t="s">
        <v>59</v>
      </c>
      <c r="J81" s="6">
        <v>5070000000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3">
        <v>81</v>
      </c>
      <c r="B82" s="3" t="s">
        <v>290</v>
      </c>
      <c r="C82" s="3" t="s">
        <v>83</v>
      </c>
      <c r="D82" s="3">
        <v>4.7428571430000002</v>
      </c>
      <c r="E82" s="3">
        <v>1.421326165</v>
      </c>
      <c r="F82" s="3">
        <v>4</v>
      </c>
      <c r="G82" s="2" t="s">
        <v>83</v>
      </c>
      <c r="H82" s="8" t="s">
        <v>58</v>
      </c>
      <c r="I82" s="7" t="s">
        <v>59</v>
      </c>
      <c r="J82" s="6">
        <v>1940000000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3">
        <v>82</v>
      </c>
      <c r="B83" s="3" t="s">
        <v>296</v>
      </c>
      <c r="C83" s="3" t="s">
        <v>83</v>
      </c>
      <c r="D83" s="3">
        <v>4.7428571430000002</v>
      </c>
      <c r="E83" s="3">
        <v>1.66879416</v>
      </c>
      <c r="F83" s="3">
        <v>4</v>
      </c>
      <c r="G83" s="2" t="s">
        <v>83</v>
      </c>
      <c r="H83" s="8" t="s">
        <v>58</v>
      </c>
      <c r="I83" s="6">
        <v>51</v>
      </c>
      <c r="J83" s="6">
        <v>118000000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3">
        <v>83</v>
      </c>
      <c r="B84" s="3" t="s">
        <v>724</v>
      </c>
      <c r="C84" s="3" t="s">
        <v>83</v>
      </c>
      <c r="D84" s="3">
        <v>4.8</v>
      </c>
      <c r="E84" s="3">
        <v>1.9220087530000001</v>
      </c>
      <c r="F84" s="3">
        <v>5</v>
      </c>
      <c r="G84" s="2" t="s">
        <v>83</v>
      </c>
      <c r="H84" s="9" t="s">
        <v>710</v>
      </c>
      <c r="I84" s="7" t="s">
        <v>59</v>
      </c>
      <c r="J84" s="10" t="s">
        <v>59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3">
        <v>84</v>
      </c>
      <c r="B85" s="3" t="s">
        <v>725</v>
      </c>
      <c r="C85" s="3" t="s">
        <v>83</v>
      </c>
      <c r="D85" s="3">
        <v>4.914285714</v>
      </c>
      <c r="E85" s="3">
        <v>1.2688908670000001</v>
      </c>
      <c r="F85" s="3">
        <v>5</v>
      </c>
      <c r="G85" s="2" t="s">
        <v>83</v>
      </c>
      <c r="H85" s="2" t="s">
        <v>60</v>
      </c>
      <c r="I85" s="7" t="s">
        <v>59</v>
      </c>
      <c r="J85" s="10" t="s">
        <v>59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3">
        <v>85</v>
      </c>
      <c r="B86" s="3" t="s">
        <v>726</v>
      </c>
      <c r="C86" s="3" t="s">
        <v>83</v>
      </c>
      <c r="D86" s="3">
        <v>4.9428571430000003</v>
      </c>
      <c r="E86" s="3">
        <v>1.9695155740000001</v>
      </c>
      <c r="F86" s="3">
        <v>5</v>
      </c>
      <c r="G86" s="2" t="s">
        <v>83</v>
      </c>
      <c r="H86" s="2" t="s">
        <v>60</v>
      </c>
      <c r="I86" s="7" t="s">
        <v>59</v>
      </c>
      <c r="J86" s="10" t="s">
        <v>59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3">
        <v>86</v>
      </c>
      <c r="B87" s="3" t="s">
        <v>727</v>
      </c>
      <c r="C87" s="3" t="s">
        <v>83</v>
      </c>
      <c r="D87" s="3">
        <v>4.9714285709999997</v>
      </c>
      <c r="E87" s="3">
        <v>1.9171933269999999</v>
      </c>
      <c r="F87" s="3">
        <v>5</v>
      </c>
      <c r="G87" s="2" t="s">
        <v>83</v>
      </c>
      <c r="H87" s="2" t="s">
        <v>60</v>
      </c>
      <c r="I87" s="7" t="s">
        <v>59</v>
      </c>
      <c r="J87" s="10" t="s">
        <v>59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3">
        <v>87</v>
      </c>
      <c r="B88" s="3" t="s">
        <v>728</v>
      </c>
      <c r="C88" s="3" t="s">
        <v>83</v>
      </c>
      <c r="D88" s="3">
        <v>5.2</v>
      </c>
      <c r="E88" s="3">
        <v>1.549193338</v>
      </c>
      <c r="F88" s="3">
        <v>5</v>
      </c>
      <c r="G88" s="2" t="s">
        <v>83</v>
      </c>
      <c r="H88" s="2" t="s">
        <v>60</v>
      </c>
      <c r="I88" s="7" t="s">
        <v>59</v>
      </c>
      <c r="J88" s="10" t="s">
        <v>59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3">
        <v>88</v>
      </c>
      <c r="B89" s="3" t="s">
        <v>729</v>
      </c>
      <c r="C89" s="3" t="s">
        <v>83</v>
      </c>
      <c r="D89" s="3">
        <v>5.3142857140000004</v>
      </c>
      <c r="E89" s="3">
        <v>1.567527626</v>
      </c>
      <c r="F89" s="3">
        <v>6</v>
      </c>
      <c r="G89" s="2" t="s">
        <v>83</v>
      </c>
      <c r="H89" s="2" t="s">
        <v>60</v>
      </c>
      <c r="I89" s="7" t="s">
        <v>59</v>
      </c>
      <c r="J89" s="10" t="s">
        <v>59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3">
        <v>89</v>
      </c>
      <c r="B90" s="3" t="s">
        <v>730</v>
      </c>
      <c r="C90" s="3" t="s">
        <v>83</v>
      </c>
      <c r="D90" s="3">
        <v>5.628571429</v>
      </c>
      <c r="E90" s="3">
        <v>1.4366160050000001</v>
      </c>
      <c r="F90" s="3">
        <v>6</v>
      </c>
      <c r="G90" s="2" t="s">
        <v>83</v>
      </c>
      <c r="H90" s="2" t="s">
        <v>60</v>
      </c>
      <c r="I90" s="7" t="s">
        <v>59</v>
      </c>
      <c r="J90" s="10" t="s">
        <v>59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3">
        <v>90</v>
      </c>
      <c r="B91" s="3" t="s">
        <v>731</v>
      </c>
      <c r="C91" s="3" t="s">
        <v>70</v>
      </c>
      <c r="D91" s="3">
        <v>5.7428571430000002</v>
      </c>
      <c r="E91" s="3">
        <v>1.379319038</v>
      </c>
      <c r="F91" s="3">
        <v>6</v>
      </c>
      <c r="G91" s="2" t="s">
        <v>83</v>
      </c>
      <c r="H91" s="1" t="s">
        <v>60</v>
      </c>
      <c r="I91" s="7" t="s">
        <v>59</v>
      </c>
      <c r="J91" s="10" t="s">
        <v>59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3">
        <v>91</v>
      </c>
      <c r="B92" s="3" t="s">
        <v>732</v>
      </c>
      <c r="C92" s="3" t="s">
        <v>83</v>
      </c>
      <c r="D92" s="3">
        <v>5.914285714</v>
      </c>
      <c r="E92" s="3">
        <v>1.4424535590000001</v>
      </c>
      <c r="F92" s="3">
        <v>7</v>
      </c>
      <c r="G92" s="2" t="s">
        <v>83</v>
      </c>
      <c r="H92" s="1" t="s">
        <v>60</v>
      </c>
      <c r="I92" s="7" t="s">
        <v>59</v>
      </c>
      <c r="J92" s="10" t="s">
        <v>59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3">
        <v>92</v>
      </c>
      <c r="B93" s="3" t="s">
        <v>129</v>
      </c>
      <c r="C93" s="3" t="s">
        <v>83</v>
      </c>
      <c r="D93" s="3">
        <v>5.9428571430000003</v>
      </c>
      <c r="E93" s="3">
        <v>1.3491360450000001</v>
      </c>
      <c r="F93" s="3">
        <v>6</v>
      </c>
      <c r="G93" s="2" t="s">
        <v>83</v>
      </c>
      <c r="H93" s="1" t="s">
        <v>60</v>
      </c>
      <c r="I93" s="7" t="s">
        <v>59</v>
      </c>
      <c r="J93" s="10" t="s">
        <v>59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3">
        <v>93</v>
      </c>
      <c r="B94" s="3" t="s">
        <v>135</v>
      </c>
      <c r="C94" s="3" t="s">
        <v>83</v>
      </c>
      <c r="D94" s="3">
        <v>6</v>
      </c>
      <c r="E94" s="3">
        <v>1.3719886809999999</v>
      </c>
      <c r="F94" s="3">
        <v>7</v>
      </c>
      <c r="G94" s="2" t="s">
        <v>70</v>
      </c>
      <c r="H94" s="1" t="s">
        <v>60</v>
      </c>
      <c r="I94" s="7" t="s">
        <v>59</v>
      </c>
      <c r="J94" s="10" t="s">
        <v>59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3">
        <v>94</v>
      </c>
      <c r="B95" s="3" t="s">
        <v>141</v>
      </c>
      <c r="C95" s="3" t="s">
        <v>70</v>
      </c>
      <c r="D95" s="3">
        <v>6.1714285709999999</v>
      </c>
      <c r="E95" s="3">
        <v>0.98475778700000005</v>
      </c>
      <c r="F95" s="3">
        <v>6</v>
      </c>
      <c r="G95" s="2" t="s">
        <v>70</v>
      </c>
      <c r="H95" s="1" t="s">
        <v>60</v>
      </c>
      <c r="I95" s="7" t="s">
        <v>59</v>
      </c>
      <c r="J95" s="10" t="s">
        <v>59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3">
        <v>95</v>
      </c>
      <c r="B96" s="3" t="s">
        <v>148</v>
      </c>
      <c r="C96" s="3" t="s">
        <v>70</v>
      </c>
      <c r="D96" s="3">
        <v>6.1714285709999999</v>
      </c>
      <c r="E96" s="3">
        <v>1.5621575249999999</v>
      </c>
      <c r="F96" s="3">
        <v>7</v>
      </c>
      <c r="G96" s="2" t="s">
        <v>70</v>
      </c>
      <c r="H96" s="1" t="s">
        <v>60</v>
      </c>
      <c r="I96" s="7" t="s">
        <v>59</v>
      </c>
      <c r="J96" s="10" t="s">
        <v>59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3">
        <v>96</v>
      </c>
      <c r="B97" s="3" t="s">
        <v>153</v>
      </c>
      <c r="C97" s="3" t="s">
        <v>70</v>
      </c>
      <c r="D97" s="3">
        <v>6.2285714289999996</v>
      </c>
      <c r="E97" s="3">
        <v>1.1137037910000001</v>
      </c>
      <c r="F97" s="3">
        <v>7</v>
      </c>
      <c r="G97" s="2" t="s">
        <v>70</v>
      </c>
      <c r="H97" s="1" t="s">
        <v>60</v>
      </c>
      <c r="I97" s="7" t="s">
        <v>59</v>
      </c>
      <c r="J97" s="10" t="s">
        <v>59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3">
        <v>97</v>
      </c>
      <c r="B98" s="3" t="s">
        <v>160</v>
      </c>
      <c r="C98" s="3" t="s">
        <v>70</v>
      </c>
      <c r="D98" s="3">
        <v>6.2857142860000002</v>
      </c>
      <c r="E98" s="3">
        <v>1.0166678149999999</v>
      </c>
      <c r="F98" s="3">
        <v>7</v>
      </c>
      <c r="G98" s="2" t="s">
        <v>70</v>
      </c>
      <c r="H98" s="1" t="s">
        <v>60</v>
      </c>
      <c r="I98" s="7" t="s">
        <v>59</v>
      </c>
      <c r="J98" s="10" t="s">
        <v>59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3">
        <v>98</v>
      </c>
      <c r="B99" s="3" t="s">
        <v>166</v>
      </c>
      <c r="C99" s="3" t="s">
        <v>70</v>
      </c>
      <c r="D99" s="3">
        <v>6.3428571429999998</v>
      </c>
      <c r="E99" s="3">
        <v>1.186761712</v>
      </c>
      <c r="F99" s="3">
        <v>7</v>
      </c>
      <c r="G99" s="2" t="s">
        <v>70</v>
      </c>
      <c r="H99" s="1" t="s">
        <v>60</v>
      </c>
      <c r="I99" s="7" t="s">
        <v>59</v>
      </c>
      <c r="J99" s="10" t="s">
        <v>59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3">
        <v>99</v>
      </c>
      <c r="B100" s="3" t="s">
        <v>172</v>
      </c>
      <c r="C100" s="3" t="s">
        <v>70</v>
      </c>
      <c r="D100" s="3">
        <v>6.371428571</v>
      </c>
      <c r="E100" s="3">
        <v>1.3080230770000001</v>
      </c>
      <c r="F100" s="3">
        <v>7</v>
      </c>
      <c r="G100" s="2" t="s">
        <v>70</v>
      </c>
      <c r="H100" s="1" t="s">
        <v>60</v>
      </c>
      <c r="I100" s="7" t="s">
        <v>59</v>
      </c>
      <c r="J100" s="10" t="s">
        <v>59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3">
        <v>100</v>
      </c>
      <c r="B101" s="3" t="s">
        <v>177</v>
      </c>
      <c r="C101" s="3" t="s">
        <v>70</v>
      </c>
      <c r="D101" s="3">
        <v>6.4285714289999998</v>
      </c>
      <c r="E101" s="3">
        <v>0.94824029899999995</v>
      </c>
      <c r="F101" s="3">
        <v>7</v>
      </c>
      <c r="G101" s="2" t="s">
        <v>70</v>
      </c>
      <c r="H101" s="1" t="s">
        <v>60</v>
      </c>
      <c r="I101" s="7" t="s">
        <v>59</v>
      </c>
      <c r="J101" s="10" t="s">
        <v>59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3">
        <v>101</v>
      </c>
      <c r="B102" s="3" t="s">
        <v>186</v>
      </c>
      <c r="C102" s="3" t="s">
        <v>83</v>
      </c>
      <c r="D102" s="3">
        <v>6.542857143</v>
      </c>
      <c r="E102" s="3">
        <v>0.78000215500000003</v>
      </c>
      <c r="F102" s="3">
        <v>7</v>
      </c>
      <c r="G102" s="2" t="s">
        <v>70</v>
      </c>
      <c r="H102" s="1" t="s">
        <v>60</v>
      </c>
      <c r="I102" s="7" t="s">
        <v>59</v>
      </c>
      <c r="J102" s="10" t="s">
        <v>59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3">
        <v>102</v>
      </c>
      <c r="B103" s="3" t="s">
        <v>361</v>
      </c>
      <c r="C103" s="3" t="s">
        <v>83</v>
      </c>
      <c r="D103" s="3">
        <v>6.542857143</v>
      </c>
      <c r="E103" s="3">
        <v>0.78000215500000003</v>
      </c>
      <c r="F103" s="3">
        <v>7</v>
      </c>
      <c r="G103" s="2" t="s">
        <v>70</v>
      </c>
      <c r="H103" s="1" t="s">
        <v>60</v>
      </c>
      <c r="I103" s="7" t="s">
        <v>59</v>
      </c>
      <c r="J103" s="10" t="s">
        <v>59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3">
        <v>103</v>
      </c>
      <c r="B104" s="3" t="s">
        <v>367</v>
      </c>
      <c r="C104" s="3" t="s">
        <v>70</v>
      </c>
      <c r="D104" s="3">
        <v>6.542857143</v>
      </c>
      <c r="E104" s="3">
        <v>0.81683957500000004</v>
      </c>
      <c r="F104" s="3">
        <v>7</v>
      </c>
      <c r="G104" s="2" t="s">
        <v>70</v>
      </c>
      <c r="H104" s="1" t="s">
        <v>60</v>
      </c>
      <c r="I104" s="7" t="s">
        <v>59</v>
      </c>
      <c r="J104" s="10" t="s">
        <v>59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3">
        <v>104</v>
      </c>
      <c r="B105" s="3" t="s">
        <v>371</v>
      </c>
      <c r="C105" s="3" t="s">
        <v>70</v>
      </c>
      <c r="D105" s="3">
        <v>6.542857143</v>
      </c>
      <c r="E105" s="3">
        <v>0.85208592299999997</v>
      </c>
      <c r="F105" s="3">
        <v>7</v>
      </c>
      <c r="G105" s="2" t="s">
        <v>70</v>
      </c>
      <c r="H105" s="1" t="s">
        <v>60</v>
      </c>
      <c r="I105" s="7" t="s">
        <v>59</v>
      </c>
      <c r="J105" s="10" t="s">
        <v>59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3">
        <v>105</v>
      </c>
      <c r="B106" s="3" t="s">
        <v>376</v>
      </c>
      <c r="C106" s="3" t="s">
        <v>70</v>
      </c>
      <c r="D106" s="3">
        <v>6.5714285710000002</v>
      </c>
      <c r="E106" s="3">
        <v>0.73906595600000002</v>
      </c>
      <c r="F106" s="3">
        <v>7</v>
      </c>
      <c r="G106" s="2" t="s">
        <v>70</v>
      </c>
      <c r="H106" s="1" t="s">
        <v>60</v>
      </c>
      <c r="I106" s="7" t="s">
        <v>59</v>
      </c>
      <c r="J106" s="10" t="s">
        <v>59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3">
        <v>106</v>
      </c>
      <c r="B107" s="3" t="s">
        <v>384</v>
      </c>
      <c r="C107" s="3" t="s">
        <v>70</v>
      </c>
      <c r="D107" s="3">
        <v>6.5714285710000002</v>
      </c>
      <c r="E107" s="3">
        <v>1.1449560560000001</v>
      </c>
      <c r="F107" s="3">
        <v>7</v>
      </c>
      <c r="G107" s="2" t="s">
        <v>70</v>
      </c>
      <c r="H107" s="1" t="s">
        <v>60</v>
      </c>
      <c r="I107" s="7" t="s">
        <v>59</v>
      </c>
      <c r="J107" s="10" t="s">
        <v>59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3">
        <v>107</v>
      </c>
      <c r="B108" s="3" t="s">
        <v>390</v>
      </c>
      <c r="C108" s="3" t="s">
        <v>70</v>
      </c>
      <c r="D108" s="3">
        <v>6.6</v>
      </c>
      <c r="E108" s="3">
        <v>1.1167178799999999</v>
      </c>
      <c r="F108" s="3">
        <v>7</v>
      </c>
      <c r="G108" s="2" t="s">
        <v>70</v>
      </c>
      <c r="H108" s="1" t="s">
        <v>60</v>
      </c>
      <c r="I108" s="7" t="s">
        <v>59</v>
      </c>
      <c r="J108" s="10" t="s">
        <v>59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3">
        <v>108</v>
      </c>
      <c r="B109" s="3" t="s">
        <v>395</v>
      </c>
      <c r="C109" s="3" t="s">
        <v>70</v>
      </c>
      <c r="D109" s="3">
        <v>6.628571429</v>
      </c>
      <c r="E109" s="3">
        <v>0.77024496799999997</v>
      </c>
      <c r="F109" s="3">
        <v>7</v>
      </c>
      <c r="G109" s="2" t="s">
        <v>70</v>
      </c>
      <c r="H109" s="1" t="s">
        <v>60</v>
      </c>
      <c r="I109" s="7" t="s">
        <v>59</v>
      </c>
      <c r="J109" s="10" t="s">
        <v>59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3">
        <v>109</v>
      </c>
      <c r="B110" s="3" t="s">
        <v>401</v>
      </c>
      <c r="C110" s="3" t="s">
        <v>70</v>
      </c>
      <c r="D110" s="3">
        <v>6.6571428570000002</v>
      </c>
      <c r="E110" s="3">
        <v>0.80230759600000001</v>
      </c>
      <c r="F110" s="3">
        <v>7</v>
      </c>
      <c r="G110" s="2" t="s">
        <v>70</v>
      </c>
      <c r="H110" s="1" t="s">
        <v>60</v>
      </c>
      <c r="I110" s="7" t="s">
        <v>59</v>
      </c>
      <c r="J110" s="10" t="s">
        <v>59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3">
        <v>110</v>
      </c>
      <c r="B111" s="3" t="s">
        <v>406</v>
      </c>
      <c r="C111" s="3" t="s">
        <v>70</v>
      </c>
      <c r="D111" s="3">
        <v>6.6571428570000002</v>
      </c>
      <c r="E111" s="3">
        <v>0.96840855299999995</v>
      </c>
      <c r="F111" s="3">
        <v>7</v>
      </c>
      <c r="G111" s="2" t="s">
        <v>70</v>
      </c>
      <c r="H111" s="1" t="s">
        <v>60</v>
      </c>
      <c r="I111" s="7" t="s">
        <v>59</v>
      </c>
      <c r="J111" s="10" t="s">
        <v>59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3">
        <v>111</v>
      </c>
      <c r="B112" s="3" t="s">
        <v>412</v>
      </c>
      <c r="C112" s="3" t="s">
        <v>70</v>
      </c>
      <c r="D112" s="3">
        <v>6.6571428570000002</v>
      </c>
      <c r="E112" s="3">
        <v>1.0831016769999999</v>
      </c>
      <c r="F112" s="3">
        <v>7</v>
      </c>
      <c r="G112" s="2" t="s">
        <v>70</v>
      </c>
      <c r="H112" s="1" t="s">
        <v>60</v>
      </c>
      <c r="I112" s="7" t="s">
        <v>59</v>
      </c>
      <c r="J112" s="10" t="s">
        <v>59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3">
        <v>112</v>
      </c>
      <c r="B113" s="3" t="s">
        <v>191</v>
      </c>
      <c r="C113" s="3" t="s">
        <v>70</v>
      </c>
      <c r="D113" s="3">
        <v>6.6857142859999996</v>
      </c>
      <c r="E113" s="3">
        <v>0.58266267999999999</v>
      </c>
      <c r="F113" s="3">
        <v>7</v>
      </c>
      <c r="G113" s="2" t="s">
        <v>70</v>
      </c>
      <c r="H113" s="1" t="s">
        <v>60</v>
      </c>
      <c r="I113" s="7" t="s">
        <v>59</v>
      </c>
      <c r="J113" s="10" t="s">
        <v>59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3">
        <v>113</v>
      </c>
      <c r="B114" s="3" t="s">
        <v>197</v>
      </c>
      <c r="C114" s="3" t="s">
        <v>70</v>
      </c>
      <c r="D114" s="3">
        <v>6.6857142859999996</v>
      </c>
      <c r="E114" s="3">
        <v>0.67612340400000004</v>
      </c>
      <c r="F114" s="3">
        <v>7</v>
      </c>
      <c r="G114" s="2" t="s">
        <v>70</v>
      </c>
      <c r="H114" s="1" t="s">
        <v>60</v>
      </c>
      <c r="I114" s="7" t="s">
        <v>59</v>
      </c>
      <c r="J114" s="10" t="s">
        <v>59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3">
        <v>114</v>
      </c>
      <c r="B115" s="3" t="s">
        <v>202</v>
      </c>
      <c r="C115" s="3" t="s">
        <v>70</v>
      </c>
      <c r="D115" s="3">
        <v>6.6857142859999996</v>
      </c>
      <c r="E115" s="3">
        <v>1.078436465</v>
      </c>
      <c r="F115" s="3">
        <v>7</v>
      </c>
      <c r="G115" s="2" t="s">
        <v>70</v>
      </c>
      <c r="H115" s="1" t="s">
        <v>60</v>
      </c>
      <c r="I115" s="7" t="s">
        <v>59</v>
      </c>
      <c r="J115" s="10" t="s">
        <v>59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3">
        <v>115</v>
      </c>
      <c r="B116" s="3" t="s">
        <v>207</v>
      </c>
      <c r="C116" s="3" t="s">
        <v>70</v>
      </c>
      <c r="D116" s="3">
        <v>6.6857142859999996</v>
      </c>
      <c r="E116" s="3">
        <v>1.078436465</v>
      </c>
      <c r="F116" s="3">
        <v>7</v>
      </c>
      <c r="G116" s="2" t="s">
        <v>70</v>
      </c>
      <c r="H116" s="1" t="s">
        <v>60</v>
      </c>
      <c r="I116" s="7" t="s">
        <v>59</v>
      </c>
      <c r="J116" s="10" t="s">
        <v>59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3">
        <v>116</v>
      </c>
      <c r="B117" s="3" t="s">
        <v>212</v>
      </c>
      <c r="C117" s="3" t="s">
        <v>70</v>
      </c>
      <c r="D117" s="3">
        <v>6.7142857139999998</v>
      </c>
      <c r="E117" s="3">
        <v>0.57247802800000003</v>
      </c>
      <c r="F117" s="3">
        <v>7</v>
      </c>
      <c r="G117" s="2" t="s">
        <v>70</v>
      </c>
      <c r="H117" s="1" t="s">
        <v>60</v>
      </c>
      <c r="I117" s="7" t="s">
        <v>59</v>
      </c>
      <c r="J117" s="10" t="s">
        <v>59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3">
        <v>117</v>
      </c>
      <c r="B118" s="3" t="s">
        <v>218</v>
      </c>
      <c r="C118" s="3" t="s">
        <v>70</v>
      </c>
      <c r="D118" s="3">
        <v>6.7428571430000002</v>
      </c>
      <c r="E118" s="3">
        <v>0.56061191099999996</v>
      </c>
      <c r="F118" s="3">
        <v>7</v>
      </c>
      <c r="G118" s="2" t="s">
        <v>70</v>
      </c>
      <c r="H118" s="1" t="s">
        <v>60</v>
      </c>
      <c r="I118" s="7" t="s">
        <v>59</v>
      </c>
      <c r="J118" s="10" t="s">
        <v>59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3">
        <v>118</v>
      </c>
      <c r="B119" s="3" t="s">
        <v>226</v>
      </c>
      <c r="C119" s="3" t="s">
        <v>70</v>
      </c>
      <c r="D119" s="3">
        <v>6.7428571430000002</v>
      </c>
      <c r="E119" s="3">
        <v>0.61082668900000003</v>
      </c>
      <c r="F119" s="3">
        <v>7</v>
      </c>
      <c r="G119" s="2" t="s">
        <v>70</v>
      </c>
      <c r="H119" s="1" t="s">
        <v>60</v>
      </c>
      <c r="I119" s="7" t="s">
        <v>59</v>
      </c>
      <c r="J119" s="10" t="s">
        <v>59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3">
        <v>119</v>
      </c>
      <c r="B120" s="3" t="s">
        <v>231</v>
      </c>
      <c r="C120" s="3" t="s">
        <v>70</v>
      </c>
      <c r="D120" s="3">
        <v>6.7428571430000002</v>
      </c>
      <c r="E120" s="3">
        <v>0.88593111999999996</v>
      </c>
      <c r="F120" s="3">
        <v>7</v>
      </c>
      <c r="G120" s="2" t="s">
        <v>70</v>
      </c>
      <c r="H120" s="1" t="s">
        <v>60</v>
      </c>
      <c r="I120" s="7" t="s">
        <v>59</v>
      </c>
      <c r="J120" s="10" t="s">
        <v>59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3">
        <v>120</v>
      </c>
      <c r="B121" s="3" t="s">
        <v>237</v>
      </c>
      <c r="C121" s="3" t="s">
        <v>70</v>
      </c>
      <c r="D121" s="3">
        <v>6.7714285710000004</v>
      </c>
      <c r="E121" s="3">
        <v>0.645605702</v>
      </c>
      <c r="F121" s="3">
        <v>7</v>
      </c>
      <c r="G121" s="2" t="s">
        <v>70</v>
      </c>
      <c r="H121" s="1" t="s">
        <v>60</v>
      </c>
      <c r="I121" s="7" t="s">
        <v>59</v>
      </c>
      <c r="J121" s="10" t="s">
        <v>59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3">
        <v>121</v>
      </c>
      <c r="B122" s="3" t="s">
        <v>243</v>
      </c>
      <c r="C122" s="3" t="s">
        <v>70</v>
      </c>
      <c r="D122" s="3">
        <v>6.7714285710000004</v>
      </c>
      <c r="E122" s="3">
        <v>1.031438581</v>
      </c>
      <c r="F122" s="3">
        <v>7</v>
      </c>
      <c r="G122" s="2" t="s">
        <v>70</v>
      </c>
      <c r="H122" s="1" t="s">
        <v>60</v>
      </c>
      <c r="I122" s="7" t="s">
        <v>59</v>
      </c>
      <c r="J122" s="10" t="s">
        <v>59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3">
        <v>122</v>
      </c>
      <c r="B123" s="3" t="s">
        <v>733</v>
      </c>
      <c r="C123" s="3" t="s">
        <v>70</v>
      </c>
      <c r="D123" s="3">
        <v>6.8</v>
      </c>
      <c r="E123" s="3">
        <v>0.47278897199999997</v>
      </c>
      <c r="F123" s="3">
        <v>7</v>
      </c>
      <c r="G123" s="2" t="s">
        <v>70</v>
      </c>
      <c r="H123" s="9" t="s">
        <v>710</v>
      </c>
      <c r="I123" s="7" t="s">
        <v>59</v>
      </c>
      <c r="J123" s="10" t="s">
        <v>59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3">
        <v>123</v>
      </c>
      <c r="B124" s="3" t="s">
        <v>734</v>
      </c>
      <c r="C124" s="3" t="s">
        <v>70</v>
      </c>
      <c r="D124" s="3">
        <v>6.8</v>
      </c>
      <c r="E124" s="3">
        <v>0.58410313400000002</v>
      </c>
      <c r="F124" s="3">
        <v>7</v>
      </c>
      <c r="G124" s="2" t="s">
        <v>70</v>
      </c>
      <c r="H124" s="9" t="s">
        <v>710</v>
      </c>
      <c r="I124" s="7" t="s">
        <v>59</v>
      </c>
      <c r="J124" s="10" t="s">
        <v>59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3">
        <v>124</v>
      </c>
      <c r="B125" s="3" t="s">
        <v>302</v>
      </c>
      <c r="C125" s="3" t="s">
        <v>70</v>
      </c>
      <c r="D125" s="3">
        <v>6.8285714290000001</v>
      </c>
      <c r="E125" s="3">
        <v>0.38238526</v>
      </c>
      <c r="F125" s="3">
        <v>7</v>
      </c>
      <c r="G125" s="2" t="s">
        <v>70</v>
      </c>
      <c r="H125" s="8" t="s">
        <v>58</v>
      </c>
      <c r="I125" s="6">
        <v>58</v>
      </c>
      <c r="J125" s="6">
        <v>1310000000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3">
        <v>125</v>
      </c>
      <c r="B126" s="3" t="s">
        <v>307</v>
      </c>
      <c r="C126" s="3" t="s">
        <v>70</v>
      </c>
      <c r="D126" s="3">
        <v>6.8285714290000001</v>
      </c>
      <c r="E126" s="3">
        <v>0.38238526</v>
      </c>
      <c r="F126" s="3">
        <v>7</v>
      </c>
      <c r="G126" s="2" t="s">
        <v>70</v>
      </c>
      <c r="H126" s="8" t="s">
        <v>58</v>
      </c>
      <c r="I126" s="7" t="s">
        <v>59</v>
      </c>
      <c r="J126" s="6">
        <v>4810000000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3">
        <v>126</v>
      </c>
      <c r="B127" s="3" t="s">
        <v>312</v>
      </c>
      <c r="C127" s="3" t="s">
        <v>70</v>
      </c>
      <c r="D127" s="3">
        <v>6.8285714290000001</v>
      </c>
      <c r="E127" s="3">
        <v>0.45281565400000001</v>
      </c>
      <c r="F127" s="3">
        <v>7</v>
      </c>
      <c r="G127" s="2" t="s">
        <v>70</v>
      </c>
      <c r="H127" s="8" t="s">
        <v>58</v>
      </c>
      <c r="I127" s="7" t="s">
        <v>59</v>
      </c>
      <c r="J127" s="6">
        <v>1800000000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3">
        <v>127</v>
      </c>
      <c r="B128" s="3" t="s">
        <v>318</v>
      </c>
      <c r="C128" s="3" t="s">
        <v>70</v>
      </c>
      <c r="D128" s="3">
        <v>6.8285714290000001</v>
      </c>
      <c r="E128" s="3">
        <v>0.45281565400000001</v>
      </c>
      <c r="F128" s="3">
        <v>7</v>
      </c>
      <c r="G128" s="2" t="s">
        <v>70</v>
      </c>
      <c r="H128" s="8" t="s">
        <v>58</v>
      </c>
      <c r="I128" s="7" t="s">
        <v>59</v>
      </c>
      <c r="J128" s="6">
        <v>2090000000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3">
        <v>128</v>
      </c>
      <c r="B129" s="3" t="s">
        <v>323</v>
      </c>
      <c r="C129" s="3" t="s">
        <v>70</v>
      </c>
      <c r="D129" s="3">
        <v>6.8285714290000001</v>
      </c>
      <c r="E129" s="3">
        <v>0.45281565400000001</v>
      </c>
      <c r="F129" s="3">
        <v>7</v>
      </c>
      <c r="G129" s="2" t="s">
        <v>70</v>
      </c>
      <c r="H129" s="8" t="s">
        <v>58</v>
      </c>
      <c r="I129" s="7" t="s">
        <v>59</v>
      </c>
      <c r="J129" s="6">
        <v>4040000000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3">
        <v>129</v>
      </c>
      <c r="B130" s="3" t="s">
        <v>330</v>
      </c>
      <c r="C130" s="3" t="s">
        <v>70</v>
      </c>
      <c r="D130" s="3">
        <v>6.8285714290000001</v>
      </c>
      <c r="E130" s="3">
        <v>0.51367844600000001</v>
      </c>
      <c r="F130" s="3">
        <v>7</v>
      </c>
      <c r="G130" s="2" t="s">
        <v>70</v>
      </c>
      <c r="H130" s="8" t="s">
        <v>58</v>
      </c>
      <c r="I130" s="2"/>
      <c r="J130" s="11">
        <v>36900000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3">
        <v>130</v>
      </c>
      <c r="B131" s="3" t="s">
        <v>337</v>
      </c>
      <c r="C131" s="3" t="s">
        <v>70</v>
      </c>
      <c r="D131" s="3">
        <v>6.8571428570000004</v>
      </c>
      <c r="E131" s="3">
        <v>0.35503580099999998</v>
      </c>
      <c r="F131" s="3">
        <v>7</v>
      </c>
      <c r="G131" s="2" t="s">
        <v>70</v>
      </c>
      <c r="H131" s="8" t="s">
        <v>58</v>
      </c>
      <c r="I131" s="7" t="s">
        <v>59</v>
      </c>
      <c r="J131" s="6">
        <v>1940000000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3">
        <v>131</v>
      </c>
      <c r="B132" s="3" t="s">
        <v>342</v>
      </c>
      <c r="C132" s="3" t="s">
        <v>70</v>
      </c>
      <c r="D132" s="3">
        <v>6.8571428570000004</v>
      </c>
      <c r="E132" s="3">
        <v>0.35503580099999998</v>
      </c>
      <c r="F132" s="3">
        <v>7</v>
      </c>
      <c r="G132" s="2" t="s">
        <v>70</v>
      </c>
      <c r="H132" s="8" t="s">
        <v>58</v>
      </c>
      <c r="I132" s="7" t="s">
        <v>59</v>
      </c>
      <c r="J132" s="6">
        <v>2320000000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3">
        <v>132</v>
      </c>
      <c r="B133" s="3" t="s">
        <v>347</v>
      </c>
      <c r="C133" s="3" t="s">
        <v>70</v>
      </c>
      <c r="D133" s="3">
        <v>6.8571428570000004</v>
      </c>
      <c r="E133" s="3">
        <v>0.42996970800000001</v>
      </c>
      <c r="F133" s="3">
        <v>7</v>
      </c>
      <c r="G133" s="2" t="s">
        <v>70</v>
      </c>
      <c r="H133" s="8" t="s">
        <v>58</v>
      </c>
      <c r="I133" s="6">
        <v>153</v>
      </c>
      <c r="J133" s="6">
        <v>2590000000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3">
        <v>133</v>
      </c>
      <c r="B134" s="3" t="s">
        <v>354</v>
      </c>
      <c r="C134" s="3" t="s">
        <v>70</v>
      </c>
      <c r="D134" s="3">
        <v>6.8571428570000004</v>
      </c>
      <c r="E134" s="3">
        <v>0.42996970800000001</v>
      </c>
      <c r="F134" s="3">
        <v>7</v>
      </c>
      <c r="G134" s="2" t="s">
        <v>70</v>
      </c>
      <c r="H134" s="8" t="s">
        <v>58</v>
      </c>
      <c r="I134" s="7" t="s">
        <v>59</v>
      </c>
      <c r="J134" s="6">
        <v>2400000000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3">
        <v>134</v>
      </c>
      <c r="B135" s="3" t="s">
        <v>360</v>
      </c>
      <c r="C135" s="3" t="s">
        <v>70</v>
      </c>
      <c r="D135" s="3">
        <v>6.8857142859999998</v>
      </c>
      <c r="E135" s="3">
        <v>0.322802851</v>
      </c>
      <c r="F135" s="3">
        <v>7</v>
      </c>
      <c r="G135" s="2" t="s">
        <v>70</v>
      </c>
      <c r="H135" s="8" t="s">
        <v>58</v>
      </c>
      <c r="I135" s="7" t="s">
        <v>59</v>
      </c>
      <c r="J135" s="6">
        <v>2250000000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3">
        <v>135</v>
      </c>
      <c r="B136" s="3" t="s">
        <v>366</v>
      </c>
      <c r="C136" s="3" t="s">
        <v>70</v>
      </c>
      <c r="D136" s="3">
        <v>6.8857142859999998</v>
      </c>
      <c r="E136" s="3">
        <v>0.322802851</v>
      </c>
      <c r="F136" s="3">
        <v>7</v>
      </c>
      <c r="G136" s="2" t="s">
        <v>70</v>
      </c>
      <c r="H136" s="8" t="s">
        <v>58</v>
      </c>
      <c r="I136" s="7" t="s">
        <v>59</v>
      </c>
      <c r="J136" s="6">
        <v>48000000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3">
        <v>136</v>
      </c>
      <c r="B137" s="3" t="s">
        <v>370</v>
      </c>
      <c r="C137" s="3" t="s">
        <v>70</v>
      </c>
      <c r="D137" s="3">
        <v>6.8857142859999998</v>
      </c>
      <c r="E137" s="3">
        <v>0.322802851</v>
      </c>
      <c r="F137" s="3">
        <v>7</v>
      </c>
      <c r="G137" s="2" t="s">
        <v>70</v>
      </c>
      <c r="H137" s="8" t="s">
        <v>58</v>
      </c>
      <c r="I137" s="7" t="s">
        <v>59</v>
      </c>
      <c r="J137" s="6">
        <v>3100000000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3">
        <v>137</v>
      </c>
      <c r="B138" s="3" t="s">
        <v>375</v>
      </c>
      <c r="C138" s="3" t="s">
        <v>70</v>
      </c>
      <c r="D138" s="3">
        <v>6.8857142859999998</v>
      </c>
      <c r="E138" s="3">
        <v>0.40376380499999998</v>
      </c>
      <c r="F138" s="3">
        <v>7</v>
      </c>
      <c r="G138" s="2" t="s">
        <v>70</v>
      </c>
      <c r="H138" s="8" t="s">
        <v>58</v>
      </c>
      <c r="I138" s="7" t="s">
        <v>59</v>
      </c>
      <c r="J138" s="6">
        <v>4220000000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3">
        <v>138</v>
      </c>
      <c r="B139" s="3" t="s">
        <v>383</v>
      </c>
      <c r="C139" s="3" t="s">
        <v>70</v>
      </c>
      <c r="D139" s="3">
        <v>6.914285714</v>
      </c>
      <c r="E139" s="3">
        <v>0.28402864100000003</v>
      </c>
      <c r="F139" s="3">
        <v>7</v>
      </c>
      <c r="G139" s="2" t="s">
        <v>70</v>
      </c>
      <c r="H139" s="8" t="s">
        <v>58</v>
      </c>
      <c r="I139" s="6">
        <v>3187</v>
      </c>
      <c r="J139" s="6">
        <v>4380000000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3">
        <v>139</v>
      </c>
      <c r="B140" s="3" t="s">
        <v>389</v>
      </c>
      <c r="C140" s="3" t="s">
        <v>70</v>
      </c>
      <c r="D140" s="3">
        <v>6.914285714</v>
      </c>
      <c r="E140" s="3">
        <v>0.28402864100000003</v>
      </c>
      <c r="F140" s="3">
        <v>7</v>
      </c>
      <c r="G140" s="2" t="s">
        <v>70</v>
      </c>
      <c r="H140" s="8" t="s">
        <v>58</v>
      </c>
      <c r="I140" s="6">
        <v>451</v>
      </c>
      <c r="J140" s="6">
        <v>3310000000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3">
        <v>140</v>
      </c>
      <c r="B141" s="3" t="s">
        <v>394</v>
      </c>
      <c r="C141" s="3" t="s">
        <v>70</v>
      </c>
      <c r="D141" s="3">
        <v>6.914285714</v>
      </c>
      <c r="E141" s="3">
        <v>0.28402864100000003</v>
      </c>
      <c r="F141" s="3">
        <v>7</v>
      </c>
      <c r="G141" s="2" t="s">
        <v>70</v>
      </c>
      <c r="H141" s="8" t="s">
        <v>58</v>
      </c>
      <c r="I141" s="7" t="s">
        <v>59</v>
      </c>
      <c r="J141" s="6">
        <v>17000000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3">
        <v>141</v>
      </c>
      <c r="B142" s="3" t="s">
        <v>400</v>
      </c>
      <c r="C142" s="3" t="s">
        <v>70</v>
      </c>
      <c r="D142" s="3">
        <v>6.914285714</v>
      </c>
      <c r="E142" s="3">
        <v>0.28402864100000003</v>
      </c>
      <c r="F142" s="3">
        <v>7</v>
      </c>
      <c r="G142" s="2" t="s">
        <v>70</v>
      </c>
      <c r="H142" s="8" t="s">
        <v>58</v>
      </c>
      <c r="I142" s="7" t="s">
        <v>59</v>
      </c>
      <c r="J142" s="6">
        <v>2230000000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3">
        <v>142</v>
      </c>
      <c r="B143" s="3" t="s">
        <v>405</v>
      </c>
      <c r="C143" s="3" t="s">
        <v>70</v>
      </c>
      <c r="D143" s="3">
        <v>6.9428571430000003</v>
      </c>
      <c r="E143" s="3">
        <v>0.23550410799999999</v>
      </c>
      <c r="F143" s="3">
        <v>7</v>
      </c>
      <c r="G143" s="2" t="s">
        <v>70</v>
      </c>
      <c r="H143" s="8" t="s">
        <v>58</v>
      </c>
      <c r="I143" s="7" t="s">
        <v>59</v>
      </c>
      <c r="J143" s="6">
        <v>1470000000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3">
        <v>143</v>
      </c>
      <c r="B144" s="3" t="s">
        <v>411</v>
      </c>
      <c r="C144" s="3" t="s">
        <v>70</v>
      </c>
      <c r="D144" s="3">
        <v>6.9428571430000003</v>
      </c>
      <c r="E144" s="3">
        <v>0.23550410799999999</v>
      </c>
      <c r="F144" s="3">
        <v>7</v>
      </c>
      <c r="G144" s="2" t="s">
        <v>70</v>
      </c>
      <c r="H144" s="8" t="s">
        <v>58</v>
      </c>
      <c r="I144" s="7" t="s">
        <v>59</v>
      </c>
      <c r="J144" s="6">
        <v>124000000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I62" xr:uid="{00000000-0009-0000-0000-000003000000}"/>
  <conditionalFormatting sqref="H1:I1">
    <cfRule type="containsText" dxfId="12" priority="1" operator="containsText" text="xx">
      <formula>NOT(ISERROR(SEARCH(("xx"),(H1))))</formula>
    </cfRule>
  </conditionalFormatting>
  <pageMargins left="0.7" right="0.7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baseColWidth="10" defaultColWidth="14.453125" defaultRowHeight="15" customHeight="1" x14ac:dyDescent="0.35"/>
  <cols>
    <col min="1" max="26" width="10.7265625" customWidth="1"/>
  </cols>
  <sheetData>
    <row r="1" spans="1:22" ht="14.25" customHeight="1" x14ac:dyDescent="0.35">
      <c r="A1" s="2" t="s">
        <v>19</v>
      </c>
      <c r="B1" s="2" t="s">
        <v>20</v>
      </c>
      <c r="C1" s="3" t="s">
        <v>21</v>
      </c>
      <c r="D1" s="2" t="s">
        <v>22</v>
      </c>
      <c r="E1" s="2" t="s">
        <v>23</v>
      </c>
      <c r="F1" s="3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3" t="s">
        <v>32</v>
      </c>
      <c r="O1" s="2" t="s">
        <v>33</v>
      </c>
      <c r="P1" s="2" t="s">
        <v>34</v>
      </c>
      <c r="Q1" s="3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3" t="s">
        <v>40</v>
      </c>
    </row>
    <row r="2" spans="1:22" ht="14.25" customHeight="1" x14ac:dyDescent="0.35">
      <c r="A2" s="3">
        <v>1</v>
      </c>
      <c r="B2" s="3" t="s">
        <v>49</v>
      </c>
      <c r="C2" s="3" t="s">
        <v>57</v>
      </c>
      <c r="D2" s="3">
        <v>1.0571428570000001</v>
      </c>
      <c r="E2" s="3">
        <v>0.33806170200000002</v>
      </c>
      <c r="F2" s="3">
        <v>1</v>
      </c>
      <c r="G2" s="2" t="s">
        <v>57</v>
      </c>
      <c r="H2" s="8" t="s">
        <v>58</v>
      </c>
      <c r="I2" s="7" t="s">
        <v>59</v>
      </c>
      <c r="J2" s="6">
        <v>1470000000</v>
      </c>
      <c r="K2" s="6" t="s">
        <v>59</v>
      </c>
      <c r="L2" s="3">
        <v>33</v>
      </c>
      <c r="M2" s="3" t="s">
        <v>50</v>
      </c>
      <c r="N2" s="3" t="s">
        <v>57</v>
      </c>
      <c r="O2" s="3">
        <v>1.4</v>
      </c>
      <c r="P2" s="3">
        <v>1.168206267</v>
      </c>
      <c r="Q2" s="3">
        <v>1</v>
      </c>
      <c r="R2" s="2" t="s">
        <v>57</v>
      </c>
      <c r="S2" s="1" t="s">
        <v>60</v>
      </c>
      <c r="T2" s="7" t="s">
        <v>59</v>
      </c>
      <c r="U2" s="10" t="s">
        <v>59</v>
      </c>
      <c r="V2" s="6" t="s">
        <v>59</v>
      </c>
    </row>
    <row r="3" spans="1:22" ht="14.25" customHeight="1" x14ac:dyDescent="0.35">
      <c r="A3" s="3">
        <v>2</v>
      </c>
      <c r="B3" s="3" t="s">
        <v>61</v>
      </c>
      <c r="C3" s="3" t="s">
        <v>57</v>
      </c>
      <c r="D3" s="3">
        <v>1.085714286</v>
      </c>
      <c r="E3" s="3">
        <v>0.37349136300000002</v>
      </c>
      <c r="F3" s="3">
        <v>1</v>
      </c>
      <c r="G3" s="2" t="s">
        <v>57</v>
      </c>
      <c r="H3" s="8" t="s">
        <v>58</v>
      </c>
      <c r="I3" s="7" t="s">
        <v>59</v>
      </c>
      <c r="J3" s="6">
        <v>1970000000</v>
      </c>
      <c r="K3" s="6" t="s">
        <v>59</v>
      </c>
      <c r="L3" s="3">
        <v>34</v>
      </c>
      <c r="M3" s="3" t="s">
        <v>62</v>
      </c>
      <c r="N3" s="3" t="s">
        <v>57</v>
      </c>
      <c r="O3" s="3">
        <v>1.457142857</v>
      </c>
      <c r="P3" s="3">
        <v>0.88593111999999996</v>
      </c>
      <c r="Q3" s="3">
        <v>1</v>
      </c>
      <c r="R3" s="2" t="s">
        <v>57</v>
      </c>
      <c r="S3" s="1" t="s">
        <v>60</v>
      </c>
      <c r="T3" s="7" t="s">
        <v>59</v>
      </c>
      <c r="U3" s="10" t="s">
        <v>59</v>
      </c>
      <c r="V3" s="6" t="s">
        <v>59</v>
      </c>
    </row>
    <row r="4" spans="1:22" ht="14.25" customHeight="1" x14ac:dyDescent="0.35">
      <c r="A4" s="3">
        <v>3</v>
      </c>
      <c r="B4" s="3" t="s">
        <v>71</v>
      </c>
      <c r="C4" s="3" t="s">
        <v>57</v>
      </c>
      <c r="D4" s="3">
        <v>1.085714286</v>
      </c>
      <c r="E4" s="3">
        <v>0.37349136300000002</v>
      </c>
      <c r="F4" s="3">
        <v>1</v>
      </c>
      <c r="G4" s="2" t="s">
        <v>57</v>
      </c>
      <c r="H4" s="8" t="s">
        <v>58</v>
      </c>
      <c r="I4" s="7" t="s">
        <v>59</v>
      </c>
      <c r="J4" s="6">
        <v>1810000000</v>
      </c>
      <c r="K4" s="6" t="s">
        <v>59</v>
      </c>
      <c r="L4" s="3">
        <v>35</v>
      </c>
      <c r="M4" s="3" t="s">
        <v>72</v>
      </c>
      <c r="N4" s="3" t="s">
        <v>57</v>
      </c>
      <c r="O4" s="3">
        <v>1.457142857</v>
      </c>
      <c r="P4" s="3">
        <v>1.441870867</v>
      </c>
      <c r="Q4" s="3">
        <v>1</v>
      </c>
      <c r="R4" s="2" t="s">
        <v>57</v>
      </c>
      <c r="S4" s="1" t="s">
        <v>60</v>
      </c>
      <c r="T4" s="7" t="s">
        <v>59</v>
      </c>
      <c r="U4" s="10" t="s">
        <v>59</v>
      </c>
      <c r="V4" s="6" t="s">
        <v>59</v>
      </c>
    </row>
    <row r="5" spans="1:22" ht="14.25" customHeight="1" x14ac:dyDescent="0.35">
      <c r="A5" s="3">
        <v>4</v>
      </c>
      <c r="B5" s="3" t="s">
        <v>77</v>
      </c>
      <c r="C5" s="3" t="s">
        <v>57</v>
      </c>
      <c r="D5" s="3">
        <v>1.114285714</v>
      </c>
      <c r="E5" s="3">
        <v>0.322802851</v>
      </c>
      <c r="F5" s="3">
        <v>1</v>
      </c>
      <c r="G5" s="2" t="s">
        <v>57</v>
      </c>
      <c r="H5" s="8" t="s">
        <v>58</v>
      </c>
      <c r="I5" s="7" t="s">
        <v>59</v>
      </c>
      <c r="J5" s="6">
        <v>317000000</v>
      </c>
      <c r="K5" s="6" t="s">
        <v>59</v>
      </c>
      <c r="L5" s="3">
        <v>36</v>
      </c>
      <c r="M5" s="3" t="s">
        <v>78</v>
      </c>
      <c r="N5" s="3" t="s">
        <v>83</v>
      </c>
      <c r="O5" s="3">
        <v>1.4857142860000001</v>
      </c>
      <c r="P5" s="3">
        <v>0.81786769299999995</v>
      </c>
      <c r="Q5" s="3">
        <v>1</v>
      </c>
      <c r="R5" s="2" t="s">
        <v>57</v>
      </c>
      <c r="S5" s="1" t="s">
        <v>60</v>
      </c>
      <c r="T5" s="7" t="s">
        <v>59</v>
      </c>
      <c r="U5" s="10" t="s">
        <v>59</v>
      </c>
      <c r="V5" s="6" t="s">
        <v>59</v>
      </c>
    </row>
    <row r="6" spans="1:22" ht="14.25" customHeight="1" x14ac:dyDescent="0.35">
      <c r="A6" s="3">
        <v>5</v>
      </c>
      <c r="B6" s="3" t="s">
        <v>85</v>
      </c>
      <c r="C6" s="3" t="s">
        <v>57</v>
      </c>
      <c r="D6" s="3">
        <v>1.114285714</v>
      </c>
      <c r="E6" s="3">
        <v>0.322802851</v>
      </c>
      <c r="F6" s="3">
        <v>1</v>
      </c>
      <c r="G6" s="2" t="s">
        <v>57</v>
      </c>
      <c r="H6" s="8" t="s">
        <v>58</v>
      </c>
      <c r="I6" s="7" t="s">
        <v>59</v>
      </c>
      <c r="J6" s="6">
        <v>4230000000</v>
      </c>
      <c r="K6" s="6" t="s">
        <v>59</v>
      </c>
      <c r="L6" s="3">
        <v>37</v>
      </c>
      <c r="M6" s="3" t="s">
        <v>86</v>
      </c>
      <c r="N6" s="3" t="s">
        <v>57</v>
      </c>
      <c r="O6" s="3">
        <v>1.5142857139999999</v>
      </c>
      <c r="P6" s="3">
        <v>0.95089520000000005</v>
      </c>
      <c r="Q6" s="3">
        <v>1</v>
      </c>
      <c r="R6" s="2" t="s">
        <v>57</v>
      </c>
      <c r="S6" s="1" t="s">
        <v>60</v>
      </c>
      <c r="T6" s="7" t="s">
        <v>59</v>
      </c>
      <c r="U6" s="10" t="s">
        <v>59</v>
      </c>
      <c r="V6" s="6" t="s">
        <v>59</v>
      </c>
    </row>
    <row r="7" spans="1:22" ht="14.25" customHeight="1" x14ac:dyDescent="0.35">
      <c r="A7" s="3">
        <v>6</v>
      </c>
      <c r="B7" s="3" t="s">
        <v>91</v>
      </c>
      <c r="C7" s="3" t="s">
        <v>57</v>
      </c>
      <c r="D7" s="3">
        <v>1.114285714</v>
      </c>
      <c r="E7" s="3">
        <v>0.322802851</v>
      </c>
      <c r="F7" s="3">
        <v>1</v>
      </c>
      <c r="G7" s="2" t="s">
        <v>57</v>
      </c>
      <c r="H7" s="8" t="s">
        <v>58</v>
      </c>
      <c r="I7" s="7" t="s">
        <v>59</v>
      </c>
      <c r="J7" s="6">
        <v>4920000000</v>
      </c>
      <c r="K7" s="6" t="s">
        <v>59</v>
      </c>
      <c r="L7" s="3">
        <v>38</v>
      </c>
      <c r="M7" s="3" t="s">
        <v>92</v>
      </c>
      <c r="N7" s="3" t="s">
        <v>57</v>
      </c>
      <c r="O7" s="3">
        <v>1.5142857139999999</v>
      </c>
      <c r="P7" s="3">
        <v>1.0674716849999999</v>
      </c>
      <c r="Q7" s="3">
        <v>1</v>
      </c>
      <c r="R7" s="2" t="s">
        <v>57</v>
      </c>
      <c r="S7" s="1" t="s">
        <v>60</v>
      </c>
      <c r="T7" s="7" t="s">
        <v>59</v>
      </c>
      <c r="U7" s="10" t="s">
        <v>59</v>
      </c>
      <c r="V7" s="6" t="s">
        <v>59</v>
      </c>
    </row>
    <row r="8" spans="1:22" ht="14.25" customHeight="1" x14ac:dyDescent="0.35">
      <c r="A8" s="3">
        <v>7</v>
      </c>
      <c r="B8" s="3" t="s">
        <v>97</v>
      </c>
      <c r="C8" s="3" t="s">
        <v>57</v>
      </c>
      <c r="D8" s="3">
        <v>1.114285714</v>
      </c>
      <c r="E8" s="3">
        <v>0.40376380499999998</v>
      </c>
      <c r="F8" s="3">
        <v>1</v>
      </c>
      <c r="G8" s="2" t="s">
        <v>57</v>
      </c>
      <c r="H8" s="8" t="s">
        <v>58</v>
      </c>
      <c r="I8" s="7" t="s">
        <v>59</v>
      </c>
      <c r="J8" s="6">
        <v>176000000</v>
      </c>
      <c r="K8" s="6" t="s">
        <v>59</v>
      </c>
      <c r="L8" s="3">
        <v>39</v>
      </c>
      <c r="M8" s="3" t="s">
        <v>98</v>
      </c>
      <c r="N8" s="3" t="s">
        <v>57</v>
      </c>
      <c r="O8" s="3">
        <v>1.5142857139999999</v>
      </c>
      <c r="P8" s="3">
        <v>1.2216533780000001</v>
      </c>
      <c r="Q8" s="3">
        <v>1</v>
      </c>
      <c r="R8" s="2" t="s">
        <v>57</v>
      </c>
      <c r="S8" s="1" t="s">
        <v>60</v>
      </c>
      <c r="T8" s="7" t="s">
        <v>59</v>
      </c>
      <c r="U8" s="10" t="s">
        <v>59</v>
      </c>
      <c r="V8" s="6" t="s">
        <v>59</v>
      </c>
    </row>
    <row r="9" spans="1:22" ht="14.25" customHeight="1" x14ac:dyDescent="0.35">
      <c r="A9" s="3">
        <v>8</v>
      </c>
      <c r="B9" s="3" t="s">
        <v>103</v>
      </c>
      <c r="C9" s="3" t="s">
        <v>57</v>
      </c>
      <c r="D9" s="3">
        <v>1.114285714</v>
      </c>
      <c r="E9" s="3">
        <v>0.40376380499999998</v>
      </c>
      <c r="F9" s="3">
        <v>1</v>
      </c>
      <c r="G9" s="2" t="s">
        <v>57</v>
      </c>
      <c r="H9" s="8" t="s">
        <v>58</v>
      </c>
      <c r="I9" s="7" t="s">
        <v>59</v>
      </c>
      <c r="J9" s="6">
        <v>1700000000</v>
      </c>
      <c r="K9" s="6" t="s">
        <v>59</v>
      </c>
      <c r="L9" s="3">
        <v>40</v>
      </c>
      <c r="M9" s="3" t="s">
        <v>104</v>
      </c>
      <c r="N9" s="3" t="s">
        <v>57</v>
      </c>
      <c r="O9" s="3">
        <v>1.5142857139999999</v>
      </c>
      <c r="P9" s="3">
        <v>1.4627015409999999</v>
      </c>
      <c r="Q9" s="3">
        <v>1</v>
      </c>
      <c r="R9" s="2" t="s">
        <v>57</v>
      </c>
      <c r="S9" s="1" t="s">
        <v>60</v>
      </c>
      <c r="T9" s="7" t="s">
        <v>59</v>
      </c>
      <c r="U9" s="10" t="s">
        <v>59</v>
      </c>
      <c r="V9" s="6" t="s">
        <v>59</v>
      </c>
    </row>
    <row r="10" spans="1:22" ht="14.25" customHeight="1" x14ac:dyDescent="0.35">
      <c r="A10" s="3">
        <v>9</v>
      </c>
      <c r="B10" s="3" t="s">
        <v>111</v>
      </c>
      <c r="C10" s="3" t="s">
        <v>57</v>
      </c>
      <c r="D10" s="3">
        <v>1.1428571430000001</v>
      </c>
      <c r="E10" s="3">
        <v>0.35503580099999998</v>
      </c>
      <c r="F10" s="3">
        <v>1</v>
      </c>
      <c r="G10" s="2" t="s">
        <v>57</v>
      </c>
      <c r="H10" s="8" t="s">
        <v>58</v>
      </c>
      <c r="I10" s="7" t="s">
        <v>59</v>
      </c>
      <c r="J10" s="6">
        <v>2370000000</v>
      </c>
      <c r="K10" s="6" t="s">
        <v>59</v>
      </c>
      <c r="L10" s="3">
        <v>41</v>
      </c>
      <c r="M10" s="3" t="s">
        <v>112</v>
      </c>
      <c r="N10" s="3" t="s">
        <v>57</v>
      </c>
      <c r="O10" s="3">
        <v>1.542857143</v>
      </c>
      <c r="P10" s="3">
        <v>0.98048178900000005</v>
      </c>
      <c r="Q10" s="3">
        <v>1</v>
      </c>
      <c r="R10" s="2" t="s">
        <v>57</v>
      </c>
      <c r="S10" s="1" t="s">
        <v>60</v>
      </c>
      <c r="T10" s="7" t="s">
        <v>59</v>
      </c>
      <c r="U10" s="10" t="s">
        <v>59</v>
      </c>
      <c r="V10" s="6" t="s">
        <v>59</v>
      </c>
    </row>
    <row r="11" spans="1:22" ht="14.25" customHeight="1" x14ac:dyDescent="0.35">
      <c r="A11" s="3">
        <v>10</v>
      </c>
      <c r="B11" s="3" t="s">
        <v>119</v>
      </c>
      <c r="C11" s="3" t="s">
        <v>57</v>
      </c>
      <c r="D11" s="3">
        <v>1.1428571430000001</v>
      </c>
      <c r="E11" s="3">
        <v>0.42996970800000001</v>
      </c>
      <c r="F11" s="3">
        <v>1</v>
      </c>
      <c r="G11" s="2" t="s">
        <v>57</v>
      </c>
      <c r="H11" s="8" t="s">
        <v>58</v>
      </c>
      <c r="I11" s="7" t="s">
        <v>59</v>
      </c>
      <c r="J11" s="6">
        <v>2870000000</v>
      </c>
      <c r="K11" s="6" t="s">
        <v>59</v>
      </c>
      <c r="L11" s="3">
        <v>42</v>
      </c>
      <c r="M11" s="3" t="s">
        <v>120</v>
      </c>
      <c r="N11" s="3" t="s">
        <v>57</v>
      </c>
      <c r="O11" s="3">
        <v>1.542857143</v>
      </c>
      <c r="P11" s="3">
        <v>1.1717974410000001</v>
      </c>
      <c r="Q11" s="3">
        <v>1</v>
      </c>
      <c r="R11" s="2" t="s">
        <v>57</v>
      </c>
      <c r="S11" s="1" t="s">
        <v>60</v>
      </c>
      <c r="T11" s="7" t="s">
        <v>59</v>
      </c>
      <c r="U11" s="10" t="s">
        <v>59</v>
      </c>
      <c r="V11" s="6" t="s">
        <v>59</v>
      </c>
    </row>
    <row r="12" spans="1:22" ht="14.25" customHeight="1" x14ac:dyDescent="0.35">
      <c r="A12" s="3">
        <v>11</v>
      </c>
      <c r="B12" s="3" t="s">
        <v>128</v>
      </c>
      <c r="C12" s="3" t="s">
        <v>57</v>
      </c>
      <c r="D12" s="3">
        <v>1.1428571430000001</v>
      </c>
      <c r="E12" s="3">
        <v>0.42996970800000001</v>
      </c>
      <c r="F12" s="3">
        <v>1</v>
      </c>
      <c r="G12" s="2" t="s">
        <v>57</v>
      </c>
      <c r="H12" s="8" t="s">
        <v>58</v>
      </c>
      <c r="I12" s="7" t="s">
        <v>59</v>
      </c>
      <c r="J12" s="6">
        <v>1460000000</v>
      </c>
      <c r="K12" s="6" t="s">
        <v>59</v>
      </c>
      <c r="L12" s="3">
        <v>92</v>
      </c>
      <c r="M12" s="3" t="s">
        <v>129</v>
      </c>
      <c r="N12" s="3" t="s">
        <v>83</v>
      </c>
      <c r="O12" s="3">
        <v>5.9428571430000003</v>
      </c>
      <c r="P12" s="3">
        <v>1.3491360450000001</v>
      </c>
      <c r="Q12" s="3">
        <v>6</v>
      </c>
      <c r="R12" s="2" t="s">
        <v>83</v>
      </c>
      <c r="S12" s="1" t="s">
        <v>60</v>
      </c>
      <c r="T12" s="7" t="s">
        <v>59</v>
      </c>
      <c r="U12" s="10" t="s">
        <v>59</v>
      </c>
      <c r="V12" s="6" t="s">
        <v>59</v>
      </c>
    </row>
    <row r="13" spans="1:22" ht="14.25" customHeight="1" x14ac:dyDescent="0.35">
      <c r="A13" s="3">
        <v>12</v>
      </c>
      <c r="B13" s="3" t="s">
        <v>134</v>
      </c>
      <c r="C13" s="3" t="s">
        <v>57</v>
      </c>
      <c r="D13" s="3">
        <v>1.1428571430000001</v>
      </c>
      <c r="E13" s="3">
        <v>0.42996970800000001</v>
      </c>
      <c r="F13" s="3">
        <v>1</v>
      </c>
      <c r="G13" s="2" t="s">
        <v>57</v>
      </c>
      <c r="H13" s="8" t="s">
        <v>58</v>
      </c>
      <c r="I13" s="7" t="s">
        <v>59</v>
      </c>
      <c r="J13" s="6">
        <v>4630000000</v>
      </c>
      <c r="K13" s="6" t="s">
        <v>59</v>
      </c>
      <c r="L13" s="3">
        <v>93</v>
      </c>
      <c r="M13" s="3" t="s">
        <v>135</v>
      </c>
      <c r="N13" s="3" t="s">
        <v>83</v>
      </c>
      <c r="O13" s="3">
        <v>6</v>
      </c>
      <c r="P13" s="3">
        <v>1.3719886809999999</v>
      </c>
      <c r="Q13" s="3">
        <v>7</v>
      </c>
      <c r="R13" s="2" t="s">
        <v>70</v>
      </c>
      <c r="S13" s="1" t="s">
        <v>60</v>
      </c>
      <c r="T13" s="7" t="s">
        <v>59</v>
      </c>
      <c r="U13" s="10" t="s">
        <v>59</v>
      </c>
      <c r="V13" s="6" t="s">
        <v>59</v>
      </c>
    </row>
    <row r="14" spans="1:22" ht="14.25" customHeight="1" x14ac:dyDescent="0.35">
      <c r="A14" s="3">
        <v>15</v>
      </c>
      <c r="B14" s="3" t="s">
        <v>140</v>
      </c>
      <c r="C14" s="3" t="s">
        <v>57</v>
      </c>
      <c r="D14" s="3">
        <v>1.2</v>
      </c>
      <c r="E14" s="3">
        <v>0.47278897199999997</v>
      </c>
      <c r="F14" s="3">
        <v>1</v>
      </c>
      <c r="G14" s="2" t="s">
        <v>57</v>
      </c>
      <c r="H14" s="8" t="s">
        <v>58</v>
      </c>
      <c r="I14" s="7" t="s">
        <v>59</v>
      </c>
      <c r="J14" s="6">
        <v>2590000000</v>
      </c>
      <c r="K14" s="6" t="s">
        <v>59</v>
      </c>
      <c r="L14" s="3">
        <v>94</v>
      </c>
      <c r="M14" s="3" t="s">
        <v>141</v>
      </c>
      <c r="N14" s="3" t="s">
        <v>70</v>
      </c>
      <c r="O14" s="3">
        <v>6.1714285709999999</v>
      </c>
      <c r="P14" s="3">
        <v>0.98475778700000005</v>
      </c>
      <c r="Q14" s="3">
        <v>6</v>
      </c>
      <c r="R14" s="2" t="s">
        <v>70</v>
      </c>
      <c r="S14" s="1" t="s">
        <v>60</v>
      </c>
      <c r="T14" s="7" t="s">
        <v>59</v>
      </c>
      <c r="U14" s="10" t="s">
        <v>59</v>
      </c>
      <c r="V14" s="6" t="s">
        <v>59</v>
      </c>
    </row>
    <row r="15" spans="1:22" ht="14.25" customHeight="1" x14ac:dyDescent="0.35">
      <c r="A15" s="3">
        <v>13</v>
      </c>
      <c r="B15" s="3" t="s">
        <v>147</v>
      </c>
      <c r="C15" s="3" t="s">
        <v>57</v>
      </c>
      <c r="D15" s="3">
        <v>1.1714285710000001</v>
      </c>
      <c r="E15" s="3">
        <v>0.45281565400000001</v>
      </c>
      <c r="F15" s="3">
        <v>1</v>
      </c>
      <c r="G15" s="2" t="s">
        <v>57</v>
      </c>
      <c r="H15" s="8" t="s">
        <v>58</v>
      </c>
      <c r="I15" s="7" t="s">
        <v>59</v>
      </c>
      <c r="J15" s="6">
        <v>1450000000</v>
      </c>
      <c r="K15" s="6" t="s">
        <v>59</v>
      </c>
      <c r="L15" s="3">
        <v>95</v>
      </c>
      <c r="M15" s="3" t="s">
        <v>148</v>
      </c>
      <c r="N15" s="3" t="s">
        <v>70</v>
      </c>
      <c r="O15" s="3">
        <v>6.1714285709999999</v>
      </c>
      <c r="P15" s="3">
        <v>1.5621575249999999</v>
      </c>
      <c r="Q15" s="3">
        <v>7</v>
      </c>
      <c r="R15" s="2" t="s">
        <v>70</v>
      </c>
      <c r="S15" s="1" t="s">
        <v>60</v>
      </c>
      <c r="T15" s="7" t="s">
        <v>59</v>
      </c>
      <c r="U15" s="10" t="s">
        <v>59</v>
      </c>
      <c r="V15" s="6" t="s">
        <v>59</v>
      </c>
    </row>
    <row r="16" spans="1:22" ht="14.25" customHeight="1" x14ac:dyDescent="0.35">
      <c r="A16" s="3">
        <v>14</v>
      </c>
      <c r="B16" s="3" t="s">
        <v>152</v>
      </c>
      <c r="C16" s="3" t="s">
        <v>57</v>
      </c>
      <c r="D16" s="3">
        <v>1.1714285710000001</v>
      </c>
      <c r="E16" s="3">
        <v>0.45281565400000001</v>
      </c>
      <c r="F16" s="3">
        <v>1</v>
      </c>
      <c r="G16" s="2" t="s">
        <v>57</v>
      </c>
      <c r="H16" s="8" t="s">
        <v>58</v>
      </c>
      <c r="I16" s="7" t="s">
        <v>59</v>
      </c>
      <c r="J16" s="6">
        <v>4330000000</v>
      </c>
      <c r="K16" s="6" t="s">
        <v>59</v>
      </c>
      <c r="L16" s="3">
        <v>96</v>
      </c>
      <c r="M16" s="3" t="s">
        <v>153</v>
      </c>
      <c r="N16" s="3" t="s">
        <v>70</v>
      </c>
      <c r="O16" s="3">
        <v>6.2285714289999996</v>
      </c>
      <c r="P16" s="3">
        <v>1.1137037910000001</v>
      </c>
      <c r="Q16" s="3">
        <v>7</v>
      </c>
      <c r="R16" s="2" t="s">
        <v>70</v>
      </c>
      <c r="S16" s="1" t="s">
        <v>60</v>
      </c>
      <c r="T16" s="7" t="s">
        <v>59</v>
      </c>
      <c r="U16" s="10" t="s">
        <v>59</v>
      </c>
      <c r="V16" s="6" t="s">
        <v>59</v>
      </c>
    </row>
    <row r="17" spans="1:22" ht="14.25" customHeight="1" x14ac:dyDescent="0.35">
      <c r="A17" s="3">
        <v>16</v>
      </c>
      <c r="B17" s="3" t="s">
        <v>159</v>
      </c>
      <c r="C17" s="3" t="s">
        <v>57</v>
      </c>
      <c r="D17" s="3">
        <v>1.2</v>
      </c>
      <c r="E17" s="3">
        <v>0.53136893100000004</v>
      </c>
      <c r="F17" s="3">
        <v>1</v>
      </c>
      <c r="G17" s="2" t="s">
        <v>57</v>
      </c>
      <c r="H17" s="8" t="s">
        <v>58</v>
      </c>
      <c r="I17" s="7" t="s">
        <v>59</v>
      </c>
      <c r="J17" s="6">
        <v>4710000000</v>
      </c>
      <c r="K17" s="6" t="s">
        <v>59</v>
      </c>
      <c r="L17" s="3">
        <v>97</v>
      </c>
      <c r="M17" s="3" t="s">
        <v>160</v>
      </c>
      <c r="N17" s="3" t="s">
        <v>70</v>
      </c>
      <c r="O17" s="3">
        <v>6.2857142860000002</v>
      </c>
      <c r="P17" s="3">
        <v>1.0166678149999999</v>
      </c>
      <c r="Q17" s="3">
        <v>7</v>
      </c>
      <c r="R17" s="2" t="s">
        <v>70</v>
      </c>
      <c r="S17" s="1" t="s">
        <v>60</v>
      </c>
      <c r="T17" s="7" t="s">
        <v>59</v>
      </c>
      <c r="U17" s="10" t="s">
        <v>59</v>
      </c>
      <c r="V17" s="6" t="s">
        <v>59</v>
      </c>
    </row>
    <row r="18" spans="1:22" ht="14.25" customHeight="1" x14ac:dyDescent="0.35">
      <c r="A18" s="3">
        <v>17</v>
      </c>
      <c r="B18" s="3" t="s">
        <v>165</v>
      </c>
      <c r="C18" s="3" t="s">
        <v>57</v>
      </c>
      <c r="D18" s="3">
        <v>1.2</v>
      </c>
      <c r="E18" s="3">
        <v>0.58410313400000002</v>
      </c>
      <c r="F18" s="3">
        <v>1</v>
      </c>
      <c r="G18" s="2" t="s">
        <v>57</v>
      </c>
      <c r="H18" s="8" t="s">
        <v>58</v>
      </c>
      <c r="I18" s="6">
        <v>3091</v>
      </c>
      <c r="J18" s="6">
        <v>2260000000</v>
      </c>
      <c r="K18" s="6" t="s">
        <v>59</v>
      </c>
      <c r="L18" s="3">
        <v>98</v>
      </c>
      <c r="M18" s="3" t="s">
        <v>166</v>
      </c>
      <c r="N18" s="3" t="s">
        <v>70</v>
      </c>
      <c r="O18" s="3">
        <v>6.3428571429999998</v>
      </c>
      <c r="P18" s="3">
        <v>1.186761712</v>
      </c>
      <c r="Q18" s="3">
        <v>7</v>
      </c>
      <c r="R18" s="2" t="s">
        <v>70</v>
      </c>
      <c r="S18" s="1" t="s">
        <v>60</v>
      </c>
      <c r="T18" s="7" t="s">
        <v>59</v>
      </c>
      <c r="U18" s="10" t="s">
        <v>59</v>
      </c>
      <c r="V18" s="6" t="s">
        <v>59</v>
      </c>
    </row>
    <row r="19" spans="1:22" ht="14.25" customHeight="1" x14ac:dyDescent="0.35">
      <c r="A19" s="3">
        <v>18</v>
      </c>
      <c r="B19" s="3" t="s">
        <v>171</v>
      </c>
      <c r="C19" s="3" t="s">
        <v>57</v>
      </c>
      <c r="D19" s="3">
        <v>1.228571429</v>
      </c>
      <c r="E19" s="3">
        <v>0.54695490099999999</v>
      </c>
      <c r="F19" s="3">
        <v>1</v>
      </c>
      <c r="G19" s="2" t="s">
        <v>57</v>
      </c>
      <c r="H19" s="8" t="s">
        <v>58</v>
      </c>
      <c r="I19" s="7" t="s">
        <v>59</v>
      </c>
      <c r="J19" s="6">
        <v>146000000</v>
      </c>
      <c r="K19" s="6" t="s">
        <v>59</v>
      </c>
      <c r="L19" s="3">
        <v>99</v>
      </c>
      <c r="M19" s="3" t="s">
        <v>172</v>
      </c>
      <c r="N19" s="3" t="s">
        <v>70</v>
      </c>
      <c r="O19" s="3">
        <v>6.371428571</v>
      </c>
      <c r="P19" s="3">
        <v>1.3080230770000001</v>
      </c>
      <c r="Q19" s="3">
        <v>7</v>
      </c>
      <c r="R19" s="2" t="s">
        <v>70</v>
      </c>
      <c r="S19" s="1" t="s">
        <v>60</v>
      </c>
      <c r="T19" s="7" t="s">
        <v>59</v>
      </c>
      <c r="U19" s="10" t="s">
        <v>59</v>
      </c>
      <c r="V19" s="6" t="s">
        <v>59</v>
      </c>
    </row>
    <row r="20" spans="1:22" ht="14.25" customHeight="1" x14ac:dyDescent="0.35">
      <c r="A20" s="3">
        <v>19</v>
      </c>
      <c r="B20" s="3" t="s">
        <v>176</v>
      </c>
      <c r="C20" s="3" t="s">
        <v>57</v>
      </c>
      <c r="D20" s="3">
        <v>1.228571429</v>
      </c>
      <c r="E20" s="3">
        <v>0.645605702</v>
      </c>
      <c r="F20" s="3">
        <v>1</v>
      </c>
      <c r="G20" s="2" t="s">
        <v>57</v>
      </c>
      <c r="H20" s="8" t="s">
        <v>58</v>
      </c>
      <c r="I20" s="7" t="s">
        <v>59</v>
      </c>
      <c r="J20" s="6">
        <v>2970000000</v>
      </c>
      <c r="K20" s="6" t="s">
        <v>59</v>
      </c>
      <c r="L20" s="3">
        <v>100</v>
      </c>
      <c r="M20" s="3" t="s">
        <v>177</v>
      </c>
      <c r="N20" s="3" t="s">
        <v>70</v>
      </c>
      <c r="O20" s="3">
        <v>6.4285714289999998</v>
      </c>
      <c r="P20" s="3">
        <v>0.94824029899999995</v>
      </c>
      <c r="Q20" s="3">
        <v>7</v>
      </c>
      <c r="R20" s="2" t="s">
        <v>70</v>
      </c>
      <c r="S20" s="1" t="s">
        <v>60</v>
      </c>
      <c r="T20" s="7" t="s">
        <v>59</v>
      </c>
      <c r="U20" s="10" t="s">
        <v>59</v>
      </c>
      <c r="V20" s="6" t="s">
        <v>59</v>
      </c>
    </row>
    <row r="21" spans="1:22" ht="14.25" customHeight="1" x14ac:dyDescent="0.35">
      <c r="A21" s="3">
        <v>20</v>
      </c>
      <c r="B21" s="3" t="s">
        <v>185</v>
      </c>
      <c r="C21" s="3" t="s">
        <v>57</v>
      </c>
      <c r="D21" s="3">
        <v>1.2571428570000001</v>
      </c>
      <c r="E21" s="3">
        <v>0.56061191099999996</v>
      </c>
      <c r="F21" s="3">
        <v>1</v>
      </c>
      <c r="G21" s="2" t="s">
        <v>57</v>
      </c>
      <c r="H21" s="8" t="s">
        <v>58</v>
      </c>
      <c r="I21" s="7" t="s">
        <v>59</v>
      </c>
      <c r="J21" s="6">
        <v>2550000000</v>
      </c>
      <c r="K21" s="6" t="s">
        <v>59</v>
      </c>
      <c r="L21" s="3">
        <v>101</v>
      </c>
      <c r="M21" s="3" t="s">
        <v>186</v>
      </c>
      <c r="N21" s="3" t="s">
        <v>83</v>
      </c>
      <c r="O21" s="3">
        <v>6.542857143</v>
      </c>
      <c r="P21" s="3">
        <v>0.78000215500000003</v>
      </c>
      <c r="Q21" s="3">
        <v>7</v>
      </c>
      <c r="R21" s="2" t="s">
        <v>70</v>
      </c>
      <c r="S21" s="1" t="s">
        <v>60</v>
      </c>
      <c r="T21" s="7" t="s">
        <v>59</v>
      </c>
      <c r="U21" s="10" t="s">
        <v>59</v>
      </c>
      <c r="V21" s="6" t="s">
        <v>59</v>
      </c>
    </row>
    <row r="22" spans="1:22" ht="14.25" customHeight="1" x14ac:dyDescent="0.35">
      <c r="A22" s="3">
        <v>21</v>
      </c>
      <c r="B22" s="3" t="s">
        <v>709</v>
      </c>
      <c r="C22" s="3" t="s">
        <v>57</v>
      </c>
      <c r="D22" s="3">
        <v>1.2571428570000001</v>
      </c>
      <c r="E22" s="3">
        <v>0.65721592600000001</v>
      </c>
      <c r="F22" s="3">
        <v>1</v>
      </c>
      <c r="G22" s="2" t="s">
        <v>57</v>
      </c>
      <c r="H22" s="9" t="s">
        <v>710</v>
      </c>
      <c r="I22" s="7" t="s">
        <v>59</v>
      </c>
      <c r="J22" s="10" t="s">
        <v>59</v>
      </c>
      <c r="K22" s="6" t="s">
        <v>59</v>
      </c>
      <c r="L22" s="3">
        <v>91</v>
      </c>
      <c r="M22" s="3" t="s">
        <v>732</v>
      </c>
      <c r="N22" s="3" t="s">
        <v>83</v>
      </c>
      <c r="O22" s="3">
        <v>5.914285714</v>
      </c>
      <c r="P22" s="3">
        <v>1.4424535590000001</v>
      </c>
      <c r="Q22" s="3">
        <v>7</v>
      </c>
      <c r="R22" s="2" t="s">
        <v>83</v>
      </c>
      <c r="S22" s="1" t="s">
        <v>60</v>
      </c>
      <c r="T22" s="7" t="s">
        <v>59</v>
      </c>
      <c r="U22" s="10" t="s">
        <v>59</v>
      </c>
      <c r="V22" s="6" t="s">
        <v>59</v>
      </c>
    </row>
    <row r="23" spans="1:22" ht="14.25" customHeight="1" x14ac:dyDescent="0.35">
      <c r="A23" s="3">
        <v>22</v>
      </c>
      <c r="B23" s="3" t="s">
        <v>711</v>
      </c>
      <c r="C23" s="3" t="s">
        <v>57</v>
      </c>
      <c r="D23" s="3">
        <v>1.2571428570000001</v>
      </c>
      <c r="E23" s="3">
        <v>0.65721592600000001</v>
      </c>
      <c r="F23" s="3">
        <v>1</v>
      </c>
      <c r="G23" s="2" t="s">
        <v>57</v>
      </c>
      <c r="H23" s="9" t="s">
        <v>710</v>
      </c>
      <c r="I23" s="7" t="s">
        <v>59</v>
      </c>
      <c r="J23" s="10" t="s">
        <v>59</v>
      </c>
      <c r="K23" s="6" t="s">
        <v>59</v>
      </c>
      <c r="L23" s="3">
        <v>55</v>
      </c>
      <c r="M23" s="3" t="s">
        <v>714</v>
      </c>
      <c r="N23" s="3" t="s">
        <v>57</v>
      </c>
      <c r="O23" s="3">
        <v>2.3428571429999998</v>
      </c>
      <c r="P23" s="3">
        <v>1.2820676580000001</v>
      </c>
      <c r="Q23" s="3">
        <v>2</v>
      </c>
      <c r="R23" s="2" t="s">
        <v>83</v>
      </c>
      <c r="S23" s="1" t="s">
        <v>60</v>
      </c>
      <c r="T23" s="7" t="s">
        <v>59</v>
      </c>
      <c r="U23" s="10" t="s">
        <v>59</v>
      </c>
      <c r="V23" s="6" t="s">
        <v>59</v>
      </c>
    </row>
    <row r="24" spans="1:22" ht="14.25" customHeight="1" x14ac:dyDescent="0.35">
      <c r="A24" s="3">
        <v>56</v>
      </c>
      <c r="B24" s="3" t="s">
        <v>715</v>
      </c>
      <c r="C24" s="3" t="s">
        <v>83</v>
      </c>
      <c r="D24" s="3">
        <v>2.371428571</v>
      </c>
      <c r="E24" s="3">
        <v>1.4159950619999999</v>
      </c>
      <c r="F24" s="3">
        <v>2</v>
      </c>
      <c r="G24" s="2" t="s">
        <v>83</v>
      </c>
      <c r="H24" s="2" t="s">
        <v>60</v>
      </c>
      <c r="I24" s="7" t="s">
        <v>59</v>
      </c>
      <c r="J24" s="10" t="s">
        <v>59</v>
      </c>
      <c r="K24" s="6" t="s">
        <v>59</v>
      </c>
    </row>
    <row r="25" spans="1:22" ht="14.25" customHeight="1" x14ac:dyDescent="0.35">
      <c r="A25" s="3">
        <v>57</v>
      </c>
      <c r="B25" s="3" t="s">
        <v>716</v>
      </c>
      <c r="C25" s="3" t="s">
        <v>57</v>
      </c>
      <c r="D25" s="3">
        <v>2.4285714289999998</v>
      </c>
      <c r="E25" s="3">
        <v>1.266902529</v>
      </c>
      <c r="F25" s="3">
        <v>2</v>
      </c>
      <c r="G25" s="2" t="s">
        <v>83</v>
      </c>
      <c r="H25" s="2" t="s">
        <v>60</v>
      </c>
      <c r="I25" s="7" t="s">
        <v>59</v>
      </c>
      <c r="J25" s="10" t="s">
        <v>59</v>
      </c>
      <c r="K25" s="6" t="s">
        <v>59</v>
      </c>
    </row>
    <row r="26" spans="1:22" ht="14.25" customHeight="1" x14ac:dyDescent="0.35">
      <c r="A26" s="3">
        <v>58</v>
      </c>
      <c r="B26" s="3" t="s">
        <v>717</v>
      </c>
      <c r="C26" s="3" t="s">
        <v>57</v>
      </c>
      <c r="D26" s="3">
        <v>2.7428571430000002</v>
      </c>
      <c r="E26" s="3">
        <v>1.4621269189999999</v>
      </c>
      <c r="F26" s="3">
        <v>3</v>
      </c>
      <c r="G26" s="2" t="s">
        <v>83</v>
      </c>
      <c r="H26" s="2" t="s">
        <v>60</v>
      </c>
      <c r="I26" s="7" t="s">
        <v>59</v>
      </c>
      <c r="J26" s="10" t="s">
        <v>59</v>
      </c>
      <c r="K26" s="6" t="s">
        <v>59</v>
      </c>
    </row>
    <row r="27" spans="1:22" ht="14.25" customHeight="1" x14ac:dyDescent="0.35">
      <c r="A27" s="3">
        <v>59</v>
      </c>
      <c r="B27" s="3" t="s">
        <v>718</v>
      </c>
      <c r="C27" s="3" t="s">
        <v>83</v>
      </c>
      <c r="D27" s="3">
        <v>2.8857142859999998</v>
      </c>
      <c r="E27" s="3">
        <v>1.761874479</v>
      </c>
      <c r="F27" s="3">
        <v>3</v>
      </c>
      <c r="G27" s="2" t="s">
        <v>83</v>
      </c>
      <c r="H27" s="2" t="s">
        <v>60</v>
      </c>
      <c r="I27" s="7" t="s">
        <v>59</v>
      </c>
      <c r="J27" s="10" t="s">
        <v>59</v>
      </c>
      <c r="K27" s="6" t="s">
        <v>59</v>
      </c>
    </row>
    <row r="28" spans="1:22" ht="14.25" customHeight="1" x14ac:dyDescent="0.35">
      <c r="A28" s="3">
        <v>60</v>
      </c>
      <c r="B28" s="3" t="s">
        <v>719</v>
      </c>
      <c r="C28" s="3" t="s">
        <v>83</v>
      </c>
      <c r="D28" s="3">
        <v>2.914285714</v>
      </c>
      <c r="E28" s="3">
        <v>1.291862053</v>
      </c>
      <c r="F28" s="3">
        <v>3</v>
      </c>
      <c r="G28" s="2" t="s">
        <v>83</v>
      </c>
      <c r="H28" s="2" t="s">
        <v>60</v>
      </c>
      <c r="I28" s="7" t="s">
        <v>59</v>
      </c>
      <c r="J28" s="10" t="s">
        <v>59</v>
      </c>
      <c r="K28" s="6" t="s">
        <v>59</v>
      </c>
    </row>
    <row r="29" spans="1:22" ht="14.25" customHeight="1" x14ac:dyDescent="0.35">
      <c r="A29" s="3">
        <v>61</v>
      </c>
      <c r="B29" s="3" t="s">
        <v>720</v>
      </c>
      <c r="C29" s="3" t="s">
        <v>83</v>
      </c>
      <c r="D29" s="3">
        <v>2.9428571429999999</v>
      </c>
      <c r="E29" s="3">
        <v>1.3048068850000001</v>
      </c>
      <c r="F29" s="3">
        <v>3</v>
      </c>
      <c r="G29" s="2" t="s">
        <v>83</v>
      </c>
      <c r="H29" s="2" t="s">
        <v>60</v>
      </c>
      <c r="I29" s="7" t="s">
        <v>59</v>
      </c>
      <c r="J29" s="10" t="s">
        <v>59</v>
      </c>
      <c r="K29" s="6" t="s">
        <v>59</v>
      </c>
    </row>
    <row r="30" spans="1:22" ht="14.25" customHeight="1" x14ac:dyDescent="0.35">
      <c r="A30" s="3">
        <v>62</v>
      </c>
      <c r="B30" s="3" t="s">
        <v>721</v>
      </c>
      <c r="C30" s="3" t="s">
        <v>83</v>
      </c>
      <c r="D30" s="3">
        <v>3.1142857140000002</v>
      </c>
      <c r="E30" s="3">
        <v>1.6228411650000001</v>
      </c>
      <c r="F30" s="3">
        <v>3</v>
      </c>
      <c r="G30" s="2" t="s">
        <v>83</v>
      </c>
      <c r="H30" s="9" t="s">
        <v>710</v>
      </c>
      <c r="I30" s="7" t="s">
        <v>59</v>
      </c>
      <c r="J30" s="10" t="s">
        <v>59</v>
      </c>
      <c r="K30" s="6" t="s">
        <v>59</v>
      </c>
      <c r="L30" s="3">
        <v>90</v>
      </c>
      <c r="M30" s="3" t="s">
        <v>731</v>
      </c>
      <c r="N30" s="3" t="s">
        <v>70</v>
      </c>
      <c r="O30" s="3">
        <v>5.7428571430000002</v>
      </c>
      <c r="P30" s="3">
        <v>1.379319038</v>
      </c>
      <c r="Q30" s="3">
        <v>6</v>
      </c>
      <c r="R30" s="2" t="s">
        <v>83</v>
      </c>
      <c r="S30" s="1" t="s">
        <v>60</v>
      </c>
      <c r="T30" s="7" t="s">
        <v>59</v>
      </c>
      <c r="U30" s="10" t="s">
        <v>59</v>
      </c>
      <c r="V30" s="6" t="s">
        <v>59</v>
      </c>
    </row>
    <row r="31" spans="1:22" ht="14.25" customHeight="1" x14ac:dyDescent="0.35">
      <c r="A31" s="3">
        <v>63</v>
      </c>
      <c r="B31" s="3" t="s">
        <v>190</v>
      </c>
      <c r="C31" s="3" t="s">
        <v>83</v>
      </c>
      <c r="D31" s="3">
        <v>3.1428571430000001</v>
      </c>
      <c r="E31" s="3">
        <v>1.536666697</v>
      </c>
      <c r="F31" s="3">
        <v>4</v>
      </c>
      <c r="G31" s="2" t="s">
        <v>83</v>
      </c>
      <c r="H31" s="8" t="s">
        <v>58</v>
      </c>
      <c r="I31" s="7" t="s">
        <v>59</v>
      </c>
      <c r="J31" s="6">
        <v>2010000000</v>
      </c>
      <c r="K31" s="6" t="s">
        <v>59</v>
      </c>
      <c r="L31" s="3">
        <v>112</v>
      </c>
      <c r="M31" s="3" t="s">
        <v>191</v>
      </c>
      <c r="N31" s="3" t="s">
        <v>70</v>
      </c>
      <c r="O31" s="3">
        <v>6.6857142859999996</v>
      </c>
      <c r="P31" s="3">
        <v>0.58266267999999999</v>
      </c>
      <c r="Q31" s="3">
        <v>7</v>
      </c>
      <c r="R31" s="2" t="s">
        <v>70</v>
      </c>
      <c r="S31" s="1" t="s">
        <v>60</v>
      </c>
      <c r="T31" s="7" t="s">
        <v>59</v>
      </c>
      <c r="U31" s="10" t="s">
        <v>59</v>
      </c>
      <c r="V31" s="6" t="s">
        <v>59</v>
      </c>
    </row>
    <row r="32" spans="1:22" ht="14.25" customHeight="1" x14ac:dyDescent="0.35">
      <c r="A32" s="3">
        <v>64</v>
      </c>
      <c r="B32" s="3" t="s">
        <v>196</v>
      </c>
      <c r="C32" s="3" t="s">
        <v>83</v>
      </c>
      <c r="D32" s="3">
        <v>3.1714285709999999</v>
      </c>
      <c r="E32" s="3">
        <v>1.543215022</v>
      </c>
      <c r="F32" s="3">
        <v>4</v>
      </c>
      <c r="G32" s="2" t="s">
        <v>83</v>
      </c>
      <c r="H32" s="8" t="s">
        <v>58</v>
      </c>
      <c r="I32" s="7" t="s">
        <v>59</v>
      </c>
      <c r="J32" s="11" t="s">
        <v>722</v>
      </c>
      <c r="K32" s="6" t="s">
        <v>59</v>
      </c>
      <c r="L32" s="3">
        <v>113</v>
      </c>
      <c r="M32" s="3" t="s">
        <v>197</v>
      </c>
      <c r="N32" s="3" t="s">
        <v>70</v>
      </c>
      <c r="O32" s="3">
        <v>6.6857142859999996</v>
      </c>
      <c r="P32" s="3">
        <v>0.67612340400000004</v>
      </c>
      <c r="Q32" s="3">
        <v>7</v>
      </c>
      <c r="R32" s="2" t="s">
        <v>70</v>
      </c>
      <c r="S32" s="1" t="s">
        <v>60</v>
      </c>
      <c r="T32" s="7" t="s">
        <v>59</v>
      </c>
      <c r="U32" s="10" t="s">
        <v>59</v>
      </c>
      <c r="V32" s="6" t="s">
        <v>59</v>
      </c>
    </row>
    <row r="33" spans="1:22" ht="14.25" customHeight="1" x14ac:dyDescent="0.35">
      <c r="A33" s="3">
        <v>65</v>
      </c>
      <c r="B33" s="3" t="s">
        <v>201</v>
      </c>
      <c r="C33" s="3" t="s">
        <v>83</v>
      </c>
      <c r="D33" s="3">
        <v>3.228571429</v>
      </c>
      <c r="E33" s="3">
        <v>1.2853407489999999</v>
      </c>
      <c r="F33" s="3">
        <v>4</v>
      </c>
      <c r="G33" s="2" t="s">
        <v>83</v>
      </c>
      <c r="H33" s="8" t="s">
        <v>58</v>
      </c>
      <c r="I33" s="7" t="s">
        <v>59</v>
      </c>
      <c r="J33" s="12">
        <v>253000000</v>
      </c>
      <c r="K33" s="6" t="s">
        <v>59</v>
      </c>
      <c r="L33" s="3">
        <v>114</v>
      </c>
      <c r="M33" s="3" t="s">
        <v>202</v>
      </c>
      <c r="N33" s="3" t="s">
        <v>70</v>
      </c>
      <c r="O33" s="3">
        <v>6.6857142859999996</v>
      </c>
      <c r="P33" s="3">
        <v>1.078436465</v>
      </c>
      <c r="Q33" s="3">
        <v>7</v>
      </c>
      <c r="R33" s="2" t="s">
        <v>70</v>
      </c>
      <c r="S33" s="1" t="s">
        <v>60</v>
      </c>
      <c r="T33" s="7" t="s">
        <v>59</v>
      </c>
      <c r="U33" s="10" t="s">
        <v>59</v>
      </c>
      <c r="V33" s="6" t="s">
        <v>59</v>
      </c>
    </row>
    <row r="34" spans="1:22" ht="14.25" customHeight="1" x14ac:dyDescent="0.35">
      <c r="A34" s="3">
        <v>66</v>
      </c>
      <c r="B34" s="3" t="s">
        <v>206</v>
      </c>
      <c r="C34" s="3" t="s">
        <v>83</v>
      </c>
      <c r="D34" s="3">
        <v>3.3142857139999999</v>
      </c>
      <c r="E34" s="3">
        <v>1.18250553</v>
      </c>
      <c r="F34" s="3">
        <v>4</v>
      </c>
      <c r="G34" s="2" t="s">
        <v>83</v>
      </c>
      <c r="H34" s="8" t="s">
        <v>58</v>
      </c>
      <c r="I34" s="7" t="s">
        <v>59</v>
      </c>
      <c r="J34" s="6">
        <v>3870000000</v>
      </c>
      <c r="K34" s="6" t="s">
        <v>59</v>
      </c>
      <c r="L34" s="3">
        <v>115</v>
      </c>
      <c r="M34" s="3" t="s">
        <v>207</v>
      </c>
      <c r="N34" s="3" t="s">
        <v>70</v>
      </c>
      <c r="O34" s="3">
        <v>6.6857142859999996</v>
      </c>
      <c r="P34" s="3">
        <v>1.078436465</v>
      </c>
      <c r="Q34" s="3">
        <v>7</v>
      </c>
      <c r="R34" s="2" t="s">
        <v>70</v>
      </c>
      <c r="S34" s="1" t="s">
        <v>60</v>
      </c>
      <c r="T34" s="7" t="s">
        <v>59</v>
      </c>
      <c r="U34" s="10" t="s">
        <v>59</v>
      </c>
      <c r="V34" s="6" t="s">
        <v>59</v>
      </c>
    </row>
    <row r="35" spans="1:22" ht="14.25" customHeight="1" x14ac:dyDescent="0.35">
      <c r="A35" s="3">
        <v>67</v>
      </c>
      <c r="B35" s="3" t="s">
        <v>211</v>
      </c>
      <c r="C35" s="3" t="s">
        <v>83</v>
      </c>
      <c r="D35" s="3">
        <v>3.371428571</v>
      </c>
      <c r="E35" s="3">
        <v>1.5546082219999999</v>
      </c>
      <c r="F35" s="3">
        <v>4</v>
      </c>
      <c r="G35" s="2" t="s">
        <v>83</v>
      </c>
      <c r="H35" s="8" t="s">
        <v>58</v>
      </c>
      <c r="I35" s="6">
        <v>4</v>
      </c>
      <c r="J35" s="6">
        <v>19800000</v>
      </c>
      <c r="K35" s="6" t="s">
        <v>59</v>
      </c>
      <c r="L35" s="3">
        <v>116</v>
      </c>
      <c r="M35" s="3" t="s">
        <v>212</v>
      </c>
      <c r="N35" s="3" t="s">
        <v>70</v>
      </c>
      <c r="O35" s="3">
        <v>6.7142857139999998</v>
      </c>
      <c r="P35" s="3">
        <v>0.57247802800000003</v>
      </c>
      <c r="Q35" s="3">
        <v>7</v>
      </c>
      <c r="R35" s="2" t="s">
        <v>70</v>
      </c>
      <c r="S35" s="1" t="s">
        <v>60</v>
      </c>
      <c r="T35" s="7" t="s">
        <v>59</v>
      </c>
      <c r="U35" s="10" t="s">
        <v>59</v>
      </c>
      <c r="V35" s="6" t="s">
        <v>59</v>
      </c>
    </row>
    <row r="36" spans="1:22" ht="14.25" customHeight="1" x14ac:dyDescent="0.35">
      <c r="A36" s="3">
        <v>68</v>
      </c>
      <c r="B36" s="3" t="s">
        <v>217</v>
      </c>
      <c r="C36" s="3" t="s">
        <v>83</v>
      </c>
      <c r="D36" s="3">
        <v>3.4285714289999998</v>
      </c>
      <c r="E36" s="3">
        <v>1.420143205</v>
      </c>
      <c r="F36" s="3">
        <v>4</v>
      </c>
      <c r="G36" s="2" t="s">
        <v>83</v>
      </c>
      <c r="H36" s="8" t="s">
        <v>58</v>
      </c>
      <c r="I36" s="7" t="s">
        <v>59</v>
      </c>
      <c r="J36" s="6">
        <v>4610000000</v>
      </c>
      <c r="K36" s="6" t="s">
        <v>59</v>
      </c>
      <c r="L36" s="3">
        <v>117</v>
      </c>
      <c r="M36" s="3" t="s">
        <v>218</v>
      </c>
      <c r="N36" s="3" t="s">
        <v>70</v>
      </c>
      <c r="O36" s="3">
        <v>6.7428571430000002</v>
      </c>
      <c r="P36" s="3">
        <v>0.56061191099999996</v>
      </c>
      <c r="Q36" s="3">
        <v>7</v>
      </c>
      <c r="R36" s="2" t="s">
        <v>70</v>
      </c>
      <c r="S36" s="1" t="s">
        <v>60</v>
      </c>
      <c r="T36" s="7" t="s">
        <v>59</v>
      </c>
      <c r="U36" s="10" t="s">
        <v>59</v>
      </c>
      <c r="V36" s="6" t="s">
        <v>59</v>
      </c>
    </row>
    <row r="37" spans="1:22" ht="14.25" customHeight="1" x14ac:dyDescent="0.35">
      <c r="A37" s="3">
        <v>69</v>
      </c>
      <c r="B37" s="3" t="s">
        <v>225</v>
      </c>
      <c r="C37" s="3" t="s">
        <v>83</v>
      </c>
      <c r="D37" s="3">
        <v>3.457142857</v>
      </c>
      <c r="E37" s="3">
        <v>1.5967403769999999</v>
      </c>
      <c r="F37" s="3">
        <v>4</v>
      </c>
      <c r="G37" s="2" t="s">
        <v>83</v>
      </c>
      <c r="H37" s="8" t="s">
        <v>58</v>
      </c>
      <c r="I37" s="7" t="s">
        <v>59</v>
      </c>
      <c r="J37" s="6">
        <v>2680000000</v>
      </c>
      <c r="K37" s="6" t="s">
        <v>59</v>
      </c>
      <c r="L37" s="3">
        <v>118</v>
      </c>
      <c r="M37" s="3" t="s">
        <v>226</v>
      </c>
      <c r="N37" s="3" t="s">
        <v>70</v>
      </c>
      <c r="O37" s="3">
        <v>6.7428571430000002</v>
      </c>
      <c r="P37" s="3">
        <v>0.61082668900000003</v>
      </c>
      <c r="Q37" s="3">
        <v>7</v>
      </c>
      <c r="R37" s="2" t="s">
        <v>70</v>
      </c>
      <c r="S37" s="1" t="s">
        <v>60</v>
      </c>
      <c r="T37" s="7" t="s">
        <v>59</v>
      </c>
      <c r="U37" s="10" t="s">
        <v>59</v>
      </c>
      <c r="V37" s="6" t="s">
        <v>59</v>
      </c>
    </row>
    <row r="38" spans="1:22" ht="14.25" customHeight="1" x14ac:dyDescent="0.35">
      <c r="A38" s="3">
        <v>70</v>
      </c>
      <c r="B38" s="3" t="s">
        <v>230</v>
      </c>
      <c r="C38" s="3" t="s">
        <v>83</v>
      </c>
      <c r="D38" s="3">
        <v>3.457142857</v>
      </c>
      <c r="E38" s="3">
        <v>1.7036786690000001</v>
      </c>
      <c r="F38" s="3">
        <v>4</v>
      </c>
      <c r="G38" s="2" t="s">
        <v>83</v>
      </c>
      <c r="H38" s="8" t="s">
        <v>58</v>
      </c>
      <c r="I38" s="7" t="s">
        <v>59</v>
      </c>
      <c r="J38" s="6">
        <v>59600000</v>
      </c>
      <c r="K38" s="6" t="s">
        <v>59</v>
      </c>
      <c r="L38" s="3">
        <v>119</v>
      </c>
      <c r="M38" s="3" t="s">
        <v>231</v>
      </c>
      <c r="N38" s="3" t="s">
        <v>70</v>
      </c>
      <c r="O38" s="3">
        <v>6.7428571430000002</v>
      </c>
      <c r="P38" s="3">
        <v>0.88593111999999996</v>
      </c>
      <c r="Q38" s="3">
        <v>7</v>
      </c>
      <c r="R38" s="2" t="s">
        <v>70</v>
      </c>
      <c r="S38" s="1" t="s">
        <v>60</v>
      </c>
      <c r="T38" s="7" t="s">
        <v>59</v>
      </c>
      <c r="U38" s="10" t="s">
        <v>59</v>
      </c>
      <c r="V38" s="6" t="s">
        <v>59</v>
      </c>
    </row>
    <row r="39" spans="1:22" ht="14.25" customHeight="1" x14ac:dyDescent="0.35">
      <c r="A39" s="3">
        <v>71</v>
      </c>
      <c r="B39" s="3" t="s">
        <v>236</v>
      </c>
      <c r="C39" s="3" t="s">
        <v>83</v>
      </c>
      <c r="D39" s="3">
        <v>3.6571428570000002</v>
      </c>
      <c r="E39" s="3">
        <v>1.2353341330000001</v>
      </c>
      <c r="F39" s="3">
        <v>4</v>
      </c>
      <c r="G39" s="2" t="s">
        <v>83</v>
      </c>
      <c r="H39" s="8" t="s">
        <v>58</v>
      </c>
      <c r="I39" s="7" t="s">
        <v>59</v>
      </c>
      <c r="J39" s="6">
        <v>1570000000</v>
      </c>
      <c r="K39" s="6" t="s">
        <v>59</v>
      </c>
      <c r="L39" s="3">
        <v>120</v>
      </c>
      <c r="M39" s="3" t="s">
        <v>237</v>
      </c>
      <c r="N39" s="3" t="s">
        <v>70</v>
      </c>
      <c r="O39" s="3">
        <v>6.7714285710000004</v>
      </c>
      <c r="P39" s="3">
        <v>0.645605702</v>
      </c>
      <c r="Q39" s="3">
        <v>7</v>
      </c>
      <c r="R39" s="2" t="s">
        <v>70</v>
      </c>
      <c r="S39" s="1" t="s">
        <v>60</v>
      </c>
      <c r="T39" s="7" t="s">
        <v>59</v>
      </c>
      <c r="U39" s="10" t="s">
        <v>59</v>
      </c>
      <c r="V39" s="6" t="s">
        <v>59</v>
      </c>
    </row>
    <row r="40" spans="1:22" ht="14.25" customHeight="1" x14ac:dyDescent="0.35">
      <c r="A40" s="3">
        <v>72</v>
      </c>
      <c r="B40" s="3" t="s">
        <v>242</v>
      </c>
      <c r="C40" s="3" t="s">
        <v>83</v>
      </c>
      <c r="D40" s="3">
        <v>3.6571428570000002</v>
      </c>
      <c r="E40" s="3">
        <v>1.2820676580000001</v>
      </c>
      <c r="F40" s="3">
        <v>4</v>
      </c>
      <c r="G40" s="2" t="s">
        <v>83</v>
      </c>
      <c r="H40" s="8" t="s">
        <v>58</v>
      </c>
      <c r="I40" s="7" t="s">
        <v>59</v>
      </c>
      <c r="J40" s="6">
        <v>109000000</v>
      </c>
      <c r="K40" s="6" t="s">
        <v>59</v>
      </c>
      <c r="L40" s="3">
        <v>121</v>
      </c>
      <c r="M40" s="3" t="s">
        <v>243</v>
      </c>
      <c r="N40" s="3" t="s">
        <v>70</v>
      </c>
      <c r="O40" s="3">
        <v>6.7714285710000004</v>
      </c>
      <c r="P40" s="3">
        <v>1.031438581</v>
      </c>
      <c r="Q40" s="3">
        <v>7</v>
      </c>
      <c r="R40" s="2" t="s">
        <v>70</v>
      </c>
      <c r="S40" s="1" t="s">
        <v>60</v>
      </c>
      <c r="T40" s="7" t="s">
        <v>59</v>
      </c>
      <c r="U40" s="10" t="s">
        <v>59</v>
      </c>
      <c r="V40" s="6" t="s">
        <v>59</v>
      </c>
    </row>
    <row r="41" spans="1:22" ht="14.25" customHeight="1" x14ac:dyDescent="0.35">
      <c r="A41" s="3">
        <v>73</v>
      </c>
      <c r="B41" s="3" t="s">
        <v>248</v>
      </c>
      <c r="C41" s="3" t="s">
        <v>83</v>
      </c>
      <c r="D41" s="3">
        <v>3.8</v>
      </c>
      <c r="E41" s="3">
        <v>1.9372509330000001</v>
      </c>
      <c r="F41" s="3">
        <v>4</v>
      </c>
      <c r="G41" s="2" t="s">
        <v>83</v>
      </c>
      <c r="H41" s="8" t="s">
        <v>58</v>
      </c>
      <c r="I41" s="7" t="s">
        <v>59</v>
      </c>
      <c r="J41" s="6">
        <v>49600000</v>
      </c>
      <c r="K41" s="6" t="s">
        <v>59</v>
      </c>
      <c r="L41" s="3">
        <v>23</v>
      </c>
      <c r="M41" s="3" t="s">
        <v>249</v>
      </c>
      <c r="N41" s="3" t="s">
        <v>57</v>
      </c>
      <c r="O41" s="3">
        <v>1.2571428570000001</v>
      </c>
      <c r="P41" s="3">
        <v>0.70054000800000005</v>
      </c>
      <c r="Q41" s="3">
        <v>1</v>
      </c>
      <c r="R41" s="2" t="s">
        <v>57</v>
      </c>
      <c r="S41" s="1" t="s">
        <v>60</v>
      </c>
      <c r="T41" s="7" t="s">
        <v>59</v>
      </c>
      <c r="U41" s="10" t="s">
        <v>59</v>
      </c>
      <c r="V41" s="6" t="s">
        <v>59</v>
      </c>
    </row>
    <row r="42" spans="1:22" ht="14.25" customHeight="1" x14ac:dyDescent="0.35">
      <c r="A42" s="3">
        <v>74</v>
      </c>
      <c r="B42" s="3" t="s">
        <v>254</v>
      </c>
      <c r="C42" s="3" t="s">
        <v>83</v>
      </c>
      <c r="D42" s="3">
        <v>3.8285714290000001</v>
      </c>
      <c r="E42" s="3">
        <v>1.5993696239999999</v>
      </c>
      <c r="F42" s="3">
        <v>4</v>
      </c>
      <c r="G42" s="2" t="s">
        <v>83</v>
      </c>
      <c r="H42" s="8" t="s">
        <v>58</v>
      </c>
      <c r="I42" s="7" t="s">
        <v>59</v>
      </c>
      <c r="J42" s="6">
        <v>2290000000</v>
      </c>
      <c r="K42" s="6" t="s">
        <v>59</v>
      </c>
      <c r="L42" s="3">
        <v>24</v>
      </c>
      <c r="M42" s="3" t="s">
        <v>255</v>
      </c>
      <c r="N42" s="3" t="s">
        <v>57</v>
      </c>
      <c r="O42" s="3">
        <v>1.2571428570000001</v>
      </c>
      <c r="P42" s="3">
        <v>0.91853006400000003</v>
      </c>
      <c r="Q42" s="3">
        <v>1</v>
      </c>
      <c r="R42" s="2" t="s">
        <v>57</v>
      </c>
      <c r="S42" s="1" t="s">
        <v>60</v>
      </c>
      <c r="T42" s="7" t="s">
        <v>59</v>
      </c>
      <c r="U42" s="10" t="s">
        <v>59</v>
      </c>
      <c r="V42" s="6" t="s">
        <v>59</v>
      </c>
    </row>
    <row r="43" spans="1:22" ht="14.25" customHeight="1" x14ac:dyDescent="0.35">
      <c r="A43" s="3">
        <v>75</v>
      </c>
      <c r="B43" s="3" t="s">
        <v>259</v>
      </c>
      <c r="C43" s="3" t="s">
        <v>83</v>
      </c>
      <c r="D43" s="3">
        <v>3.9714285710000001</v>
      </c>
      <c r="E43" s="3">
        <v>1.3169866290000001</v>
      </c>
      <c r="F43" s="3">
        <v>4</v>
      </c>
      <c r="G43" s="2" t="s">
        <v>83</v>
      </c>
      <c r="H43" s="8" t="s">
        <v>58</v>
      </c>
      <c r="I43" s="6">
        <v>163</v>
      </c>
      <c r="J43" s="6">
        <v>2680000000</v>
      </c>
      <c r="K43" s="6" t="s">
        <v>59</v>
      </c>
      <c r="L43" s="3">
        <v>25</v>
      </c>
      <c r="M43" s="3" t="s">
        <v>260</v>
      </c>
      <c r="N43" s="3" t="s">
        <v>57</v>
      </c>
      <c r="O43" s="3">
        <v>1.2571428570000001</v>
      </c>
      <c r="P43" s="3">
        <v>1.038745203</v>
      </c>
      <c r="Q43" s="3">
        <v>1</v>
      </c>
      <c r="R43" s="2" t="s">
        <v>57</v>
      </c>
      <c r="S43" s="1" t="s">
        <v>60</v>
      </c>
      <c r="T43" s="7" t="s">
        <v>59</v>
      </c>
      <c r="U43" s="10" t="s">
        <v>59</v>
      </c>
      <c r="V43" s="6" t="s">
        <v>59</v>
      </c>
    </row>
    <row r="44" spans="1:22" ht="14.25" customHeight="1" x14ac:dyDescent="0.35">
      <c r="A44" s="3">
        <v>76</v>
      </c>
      <c r="B44" s="3" t="s">
        <v>264</v>
      </c>
      <c r="C44" s="3" t="s">
        <v>83</v>
      </c>
      <c r="D44" s="3">
        <v>4.0571428569999997</v>
      </c>
      <c r="E44" s="3">
        <v>2.0138178130000002</v>
      </c>
      <c r="F44" s="3">
        <v>4</v>
      </c>
      <c r="G44" s="2" t="s">
        <v>83</v>
      </c>
      <c r="H44" s="8" t="s">
        <v>58</v>
      </c>
      <c r="I44" s="7" t="s">
        <v>59</v>
      </c>
      <c r="J44" s="11" t="s">
        <v>723</v>
      </c>
      <c r="K44" s="6" t="s">
        <v>59</v>
      </c>
      <c r="L44" s="3">
        <v>26</v>
      </c>
      <c r="M44" s="3" t="s">
        <v>265</v>
      </c>
      <c r="N44" s="3" t="s">
        <v>57</v>
      </c>
      <c r="O44" s="3">
        <v>1.2571428570000001</v>
      </c>
      <c r="P44" s="3">
        <v>1.0666841739999999</v>
      </c>
      <c r="Q44" s="3">
        <v>1</v>
      </c>
      <c r="R44" s="2" t="s">
        <v>57</v>
      </c>
      <c r="S44" s="1" t="s">
        <v>60</v>
      </c>
      <c r="T44" s="7" t="s">
        <v>59</v>
      </c>
      <c r="U44" s="10" t="s">
        <v>59</v>
      </c>
      <c r="V44" s="6" t="s">
        <v>59</v>
      </c>
    </row>
    <row r="45" spans="1:22" ht="14.25" customHeight="1" x14ac:dyDescent="0.35">
      <c r="A45" s="3">
        <v>77</v>
      </c>
      <c r="B45" s="3" t="s">
        <v>269</v>
      </c>
      <c r="C45" s="3" t="s">
        <v>83</v>
      </c>
      <c r="D45" s="3">
        <v>4.1142857140000002</v>
      </c>
      <c r="E45" s="3">
        <v>1.0224373579999999</v>
      </c>
      <c r="F45" s="3">
        <v>4</v>
      </c>
      <c r="G45" s="2" t="s">
        <v>83</v>
      </c>
      <c r="H45" s="8" t="s">
        <v>58</v>
      </c>
      <c r="I45" s="7" t="s">
        <v>59</v>
      </c>
      <c r="J45" s="6">
        <v>2900000000</v>
      </c>
      <c r="K45" s="6" t="s">
        <v>59</v>
      </c>
      <c r="L45" s="3">
        <v>27</v>
      </c>
      <c r="M45" s="3" t="s">
        <v>270</v>
      </c>
      <c r="N45" s="3" t="s">
        <v>57</v>
      </c>
      <c r="O45" s="3">
        <v>1.2857142859999999</v>
      </c>
      <c r="P45" s="3">
        <v>0.62173517</v>
      </c>
      <c r="Q45" s="3">
        <v>1</v>
      </c>
      <c r="R45" s="2" t="s">
        <v>57</v>
      </c>
      <c r="S45" s="1" t="s">
        <v>60</v>
      </c>
      <c r="T45" s="7" t="s">
        <v>59</v>
      </c>
      <c r="U45" s="10" t="s">
        <v>59</v>
      </c>
      <c r="V45" s="6" t="s">
        <v>59</v>
      </c>
    </row>
    <row r="46" spans="1:22" ht="14.25" customHeight="1" x14ac:dyDescent="0.35">
      <c r="A46" s="3">
        <v>78</v>
      </c>
      <c r="B46" s="3" t="s">
        <v>275</v>
      </c>
      <c r="C46" s="3" t="s">
        <v>83</v>
      </c>
      <c r="D46" s="3">
        <v>4.2285714289999996</v>
      </c>
      <c r="E46" s="3">
        <v>1.6818357319999999</v>
      </c>
      <c r="F46" s="3">
        <v>4</v>
      </c>
      <c r="G46" s="2" t="s">
        <v>83</v>
      </c>
      <c r="H46" s="8" t="s">
        <v>58</v>
      </c>
      <c r="I46" s="7" t="s">
        <v>59</v>
      </c>
      <c r="J46" s="6">
        <v>753000000</v>
      </c>
      <c r="K46" s="6" t="s">
        <v>59</v>
      </c>
      <c r="L46" s="3">
        <v>28</v>
      </c>
      <c r="M46" s="3" t="s">
        <v>276</v>
      </c>
      <c r="N46" s="3" t="s">
        <v>57</v>
      </c>
      <c r="O46" s="3">
        <v>1.3142857139999999</v>
      </c>
      <c r="P46" s="3">
        <v>0.67612340400000004</v>
      </c>
      <c r="Q46" s="3">
        <v>1</v>
      </c>
      <c r="R46" s="2" t="s">
        <v>57</v>
      </c>
      <c r="S46" s="1" t="s">
        <v>60</v>
      </c>
      <c r="T46" s="7" t="s">
        <v>59</v>
      </c>
      <c r="U46" s="10" t="s">
        <v>59</v>
      </c>
      <c r="V46" s="6" t="s">
        <v>59</v>
      </c>
    </row>
    <row r="47" spans="1:22" ht="14.25" customHeight="1" x14ac:dyDescent="0.35">
      <c r="A47" s="3">
        <v>79</v>
      </c>
      <c r="B47" s="3" t="s">
        <v>280</v>
      </c>
      <c r="C47" s="3" t="s">
        <v>70</v>
      </c>
      <c r="D47" s="3">
        <v>4.7142857139999998</v>
      </c>
      <c r="E47" s="3">
        <v>1.600945099</v>
      </c>
      <c r="F47" s="3">
        <v>4</v>
      </c>
      <c r="G47" s="2" t="s">
        <v>83</v>
      </c>
      <c r="H47" s="8" t="s">
        <v>58</v>
      </c>
      <c r="I47" s="7" t="s">
        <v>59</v>
      </c>
      <c r="J47" s="6">
        <v>60300000</v>
      </c>
      <c r="K47" s="6" t="s">
        <v>59</v>
      </c>
      <c r="L47" s="3">
        <v>29</v>
      </c>
      <c r="M47" s="3" t="s">
        <v>281</v>
      </c>
      <c r="N47" s="3" t="s">
        <v>57</v>
      </c>
      <c r="O47" s="3">
        <v>1.342857143</v>
      </c>
      <c r="P47" s="3">
        <v>0.76477052099999998</v>
      </c>
      <c r="Q47" s="3">
        <v>1</v>
      </c>
      <c r="R47" s="2" t="s">
        <v>57</v>
      </c>
      <c r="S47" s="1" t="s">
        <v>60</v>
      </c>
      <c r="T47" s="7" t="s">
        <v>59</v>
      </c>
      <c r="U47" s="10" t="s">
        <v>59</v>
      </c>
      <c r="V47" s="6" t="s">
        <v>59</v>
      </c>
    </row>
    <row r="48" spans="1:22" ht="14.25" customHeight="1" x14ac:dyDescent="0.35">
      <c r="A48" s="3">
        <v>80</v>
      </c>
      <c r="B48" s="3" t="s">
        <v>284</v>
      </c>
      <c r="C48" s="3" t="s">
        <v>83</v>
      </c>
      <c r="D48" s="3">
        <v>4.7428571430000002</v>
      </c>
      <c r="E48" s="3">
        <v>1.038745203</v>
      </c>
      <c r="F48" s="3">
        <v>4</v>
      </c>
      <c r="G48" s="2" t="s">
        <v>83</v>
      </c>
      <c r="H48" s="8" t="s">
        <v>58</v>
      </c>
      <c r="I48" s="7" t="s">
        <v>59</v>
      </c>
      <c r="J48" s="6">
        <v>5070000000</v>
      </c>
      <c r="K48" s="6" t="s">
        <v>59</v>
      </c>
      <c r="L48" s="3">
        <v>30</v>
      </c>
      <c r="M48" s="3" t="s">
        <v>285</v>
      </c>
      <c r="N48" s="3" t="s">
        <v>57</v>
      </c>
      <c r="O48" s="3">
        <v>1.342857143</v>
      </c>
      <c r="P48" s="3">
        <v>1.1099246700000001</v>
      </c>
      <c r="Q48" s="3">
        <v>1</v>
      </c>
      <c r="R48" s="2" t="s">
        <v>57</v>
      </c>
      <c r="S48" s="1" t="s">
        <v>60</v>
      </c>
      <c r="T48" s="7" t="s">
        <v>59</v>
      </c>
      <c r="U48" s="10" t="s">
        <v>59</v>
      </c>
      <c r="V48" s="6" t="s">
        <v>59</v>
      </c>
    </row>
    <row r="49" spans="1:22" ht="14.25" customHeight="1" x14ac:dyDescent="0.35">
      <c r="A49" s="3">
        <v>81</v>
      </c>
      <c r="B49" s="3" t="s">
        <v>290</v>
      </c>
      <c r="C49" s="3" t="s">
        <v>83</v>
      </c>
      <c r="D49" s="3">
        <v>4.7428571430000002</v>
      </c>
      <c r="E49" s="3">
        <v>1.421326165</v>
      </c>
      <c r="F49" s="3">
        <v>4</v>
      </c>
      <c r="G49" s="2" t="s">
        <v>83</v>
      </c>
      <c r="H49" s="8" t="s">
        <v>58</v>
      </c>
      <c r="I49" s="7" t="s">
        <v>59</v>
      </c>
      <c r="J49" s="6">
        <v>1940000000</v>
      </c>
      <c r="K49" s="6" t="s">
        <v>59</v>
      </c>
      <c r="L49" s="3">
        <v>31</v>
      </c>
      <c r="M49" s="3" t="s">
        <v>291</v>
      </c>
      <c r="N49" s="3" t="s">
        <v>57</v>
      </c>
      <c r="O49" s="3">
        <v>1.371428571</v>
      </c>
      <c r="P49" s="3">
        <v>0.73106345900000003</v>
      </c>
      <c r="Q49" s="3">
        <v>1</v>
      </c>
      <c r="R49" s="2" t="s">
        <v>57</v>
      </c>
      <c r="S49" s="1" t="s">
        <v>60</v>
      </c>
      <c r="T49" s="7" t="s">
        <v>59</v>
      </c>
      <c r="U49" s="10" t="s">
        <v>59</v>
      </c>
      <c r="V49" s="6" t="s">
        <v>59</v>
      </c>
    </row>
    <row r="50" spans="1:22" ht="14.25" customHeight="1" x14ac:dyDescent="0.35">
      <c r="A50" s="3">
        <v>82</v>
      </c>
      <c r="B50" s="3" t="s">
        <v>296</v>
      </c>
      <c r="C50" s="3" t="s">
        <v>83</v>
      </c>
      <c r="D50" s="3">
        <v>4.7428571430000002</v>
      </c>
      <c r="E50" s="3">
        <v>1.66879416</v>
      </c>
      <c r="F50" s="3">
        <v>4</v>
      </c>
      <c r="G50" s="2" t="s">
        <v>83</v>
      </c>
      <c r="H50" s="8" t="s">
        <v>58</v>
      </c>
      <c r="I50" s="6">
        <v>51</v>
      </c>
      <c r="J50" s="6">
        <v>118000000</v>
      </c>
      <c r="K50" s="6" t="s">
        <v>59</v>
      </c>
      <c r="L50" s="3">
        <v>32</v>
      </c>
      <c r="M50" s="3" t="s">
        <v>297</v>
      </c>
      <c r="N50" s="3" t="s">
        <v>57</v>
      </c>
      <c r="O50" s="3">
        <v>1.4</v>
      </c>
      <c r="P50" s="3">
        <v>0.69451633599999996</v>
      </c>
      <c r="Q50" s="3">
        <v>1</v>
      </c>
      <c r="R50" s="2" t="s">
        <v>57</v>
      </c>
      <c r="S50" s="1" t="s">
        <v>60</v>
      </c>
      <c r="T50" s="7" t="s">
        <v>59</v>
      </c>
      <c r="U50" s="10" t="s">
        <v>59</v>
      </c>
      <c r="V50" s="6" t="s">
        <v>59</v>
      </c>
    </row>
    <row r="51" spans="1:22" ht="14.25" customHeight="1" x14ac:dyDescent="0.35">
      <c r="A51" s="3">
        <v>83</v>
      </c>
      <c r="B51" s="3" t="s">
        <v>724</v>
      </c>
      <c r="C51" s="3" t="s">
        <v>83</v>
      </c>
      <c r="D51" s="3">
        <v>4.8</v>
      </c>
      <c r="E51" s="3">
        <v>1.9220087530000001</v>
      </c>
      <c r="F51" s="3">
        <v>5</v>
      </c>
      <c r="G51" s="2" t="s">
        <v>83</v>
      </c>
      <c r="H51" s="9" t="s">
        <v>710</v>
      </c>
      <c r="I51" s="7" t="s">
        <v>59</v>
      </c>
      <c r="J51" s="10" t="s">
        <v>59</v>
      </c>
      <c r="K51" s="6" t="s">
        <v>59</v>
      </c>
      <c r="L51" s="3">
        <v>54</v>
      </c>
      <c r="M51" s="3" t="s">
        <v>713</v>
      </c>
      <c r="N51" s="3" t="s">
        <v>57</v>
      </c>
      <c r="O51" s="3">
        <v>2.1714285709999999</v>
      </c>
      <c r="P51" s="3">
        <v>1.484938388</v>
      </c>
      <c r="Q51" s="3">
        <v>2</v>
      </c>
      <c r="R51" s="2" t="s">
        <v>83</v>
      </c>
      <c r="S51" s="1" t="s">
        <v>60</v>
      </c>
      <c r="T51" s="7" t="s">
        <v>59</v>
      </c>
      <c r="U51" s="10" t="s">
        <v>59</v>
      </c>
      <c r="V51" s="6" t="s">
        <v>59</v>
      </c>
    </row>
    <row r="52" spans="1:22" ht="14.25" customHeight="1" x14ac:dyDescent="0.35">
      <c r="A52" s="3">
        <v>84</v>
      </c>
      <c r="B52" s="3" t="s">
        <v>725</v>
      </c>
      <c r="C52" s="3" t="s">
        <v>83</v>
      </c>
      <c r="D52" s="3">
        <v>4.914285714</v>
      </c>
      <c r="E52" s="3">
        <v>1.2688908670000001</v>
      </c>
      <c r="F52" s="3">
        <v>5</v>
      </c>
      <c r="G52" s="2" t="s">
        <v>83</v>
      </c>
      <c r="H52" s="2" t="s">
        <v>60</v>
      </c>
      <c r="I52" s="7" t="s">
        <v>59</v>
      </c>
      <c r="J52" s="10" t="s">
        <v>59</v>
      </c>
      <c r="K52" s="6" t="s">
        <v>59</v>
      </c>
    </row>
    <row r="53" spans="1:22" ht="14.25" customHeight="1" x14ac:dyDescent="0.35">
      <c r="A53" s="3">
        <v>85</v>
      </c>
      <c r="B53" s="3" t="s">
        <v>726</v>
      </c>
      <c r="C53" s="3" t="s">
        <v>83</v>
      </c>
      <c r="D53" s="3">
        <v>4.9428571430000003</v>
      </c>
      <c r="E53" s="3">
        <v>1.9695155740000001</v>
      </c>
      <c r="F53" s="3">
        <v>5</v>
      </c>
      <c r="G53" s="2" t="s">
        <v>83</v>
      </c>
      <c r="H53" s="2" t="s">
        <v>60</v>
      </c>
      <c r="I53" s="7" t="s">
        <v>59</v>
      </c>
      <c r="J53" s="10" t="s">
        <v>59</v>
      </c>
      <c r="K53" s="6" t="s">
        <v>59</v>
      </c>
    </row>
    <row r="54" spans="1:22" ht="14.25" customHeight="1" x14ac:dyDescent="0.35">
      <c r="A54" s="3">
        <v>86</v>
      </c>
      <c r="B54" s="3" t="s">
        <v>727</v>
      </c>
      <c r="C54" s="3" t="s">
        <v>83</v>
      </c>
      <c r="D54" s="3">
        <v>4.9714285709999997</v>
      </c>
      <c r="E54" s="3">
        <v>1.9171933269999999</v>
      </c>
      <c r="F54" s="3">
        <v>5</v>
      </c>
      <c r="G54" s="2" t="s">
        <v>83</v>
      </c>
      <c r="H54" s="2" t="s">
        <v>60</v>
      </c>
      <c r="I54" s="7" t="s">
        <v>59</v>
      </c>
      <c r="J54" s="10" t="s">
        <v>59</v>
      </c>
      <c r="K54" s="6" t="s">
        <v>59</v>
      </c>
    </row>
    <row r="55" spans="1:22" ht="14.25" customHeight="1" x14ac:dyDescent="0.35">
      <c r="A55" s="3">
        <v>87</v>
      </c>
      <c r="B55" s="3" t="s">
        <v>728</v>
      </c>
      <c r="C55" s="3" t="s">
        <v>83</v>
      </c>
      <c r="D55" s="3">
        <v>5.2</v>
      </c>
      <c r="E55" s="3">
        <v>1.549193338</v>
      </c>
      <c r="F55" s="3">
        <v>5</v>
      </c>
      <c r="G55" s="2" t="s">
        <v>83</v>
      </c>
      <c r="H55" s="2" t="s">
        <v>60</v>
      </c>
      <c r="I55" s="7" t="s">
        <v>59</v>
      </c>
      <c r="J55" s="10" t="s">
        <v>59</v>
      </c>
      <c r="K55" s="6" t="s">
        <v>59</v>
      </c>
    </row>
    <row r="56" spans="1:22" ht="14.25" customHeight="1" x14ac:dyDescent="0.35">
      <c r="A56" s="3">
        <v>88</v>
      </c>
      <c r="B56" s="3" t="s">
        <v>729</v>
      </c>
      <c r="C56" s="3" t="s">
        <v>83</v>
      </c>
      <c r="D56" s="3">
        <v>5.3142857140000004</v>
      </c>
      <c r="E56" s="3">
        <v>1.567527626</v>
      </c>
      <c r="F56" s="3">
        <v>6</v>
      </c>
      <c r="G56" s="2" t="s">
        <v>83</v>
      </c>
      <c r="H56" s="2" t="s">
        <v>60</v>
      </c>
      <c r="I56" s="7" t="s">
        <v>59</v>
      </c>
      <c r="J56" s="10" t="s">
        <v>59</v>
      </c>
      <c r="K56" s="6" t="s">
        <v>59</v>
      </c>
    </row>
    <row r="57" spans="1:22" ht="14.25" customHeight="1" x14ac:dyDescent="0.35">
      <c r="A57" s="3">
        <v>122</v>
      </c>
      <c r="B57" s="3" t="s">
        <v>733</v>
      </c>
      <c r="C57" s="3" t="s">
        <v>70</v>
      </c>
      <c r="D57" s="3">
        <v>6.8</v>
      </c>
      <c r="E57" s="3">
        <v>0.47278897199999997</v>
      </c>
      <c r="F57" s="3">
        <v>7</v>
      </c>
      <c r="G57" s="2" t="s">
        <v>70</v>
      </c>
      <c r="H57" s="9" t="s">
        <v>710</v>
      </c>
      <c r="I57" s="7" t="s">
        <v>59</v>
      </c>
      <c r="J57" s="10" t="s">
        <v>59</v>
      </c>
      <c r="K57" s="6" t="s">
        <v>59</v>
      </c>
      <c r="L57" s="3">
        <v>89</v>
      </c>
      <c r="M57" s="3" t="s">
        <v>730</v>
      </c>
      <c r="N57" s="3" t="s">
        <v>83</v>
      </c>
      <c r="O57" s="3">
        <v>5.628571429</v>
      </c>
      <c r="P57" s="3">
        <v>1.4366160050000001</v>
      </c>
      <c r="Q57" s="3">
        <v>6</v>
      </c>
      <c r="R57" s="2" t="s">
        <v>83</v>
      </c>
      <c r="S57" s="1" t="s">
        <v>60</v>
      </c>
      <c r="T57" s="7" t="s">
        <v>59</v>
      </c>
      <c r="U57" s="10" t="s">
        <v>59</v>
      </c>
      <c r="V57" s="6" t="s">
        <v>59</v>
      </c>
    </row>
    <row r="58" spans="1:22" ht="14.25" customHeight="1" x14ac:dyDescent="0.35">
      <c r="A58" s="3">
        <v>123</v>
      </c>
      <c r="B58" s="3" t="s">
        <v>734</v>
      </c>
      <c r="C58" s="3" t="s">
        <v>70</v>
      </c>
      <c r="D58" s="3">
        <v>6.8</v>
      </c>
      <c r="E58" s="3">
        <v>0.58410313400000002</v>
      </c>
      <c r="F58" s="3">
        <v>7</v>
      </c>
      <c r="G58" s="2" t="s">
        <v>70</v>
      </c>
      <c r="H58" s="9" t="s">
        <v>710</v>
      </c>
      <c r="I58" s="7" t="s">
        <v>59</v>
      </c>
      <c r="J58" s="10" t="s">
        <v>59</v>
      </c>
      <c r="K58" s="6" t="s">
        <v>59</v>
      </c>
      <c r="L58" s="3">
        <v>53</v>
      </c>
      <c r="M58" s="3" t="s">
        <v>712</v>
      </c>
      <c r="N58" s="3" t="s">
        <v>83</v>
      </c>
      <c r="O58" s="3">
        <v>2.1714285709999999</v>
      </c>
      <c r="P58" s="3">
        <v>1.294461375</v>
      </c>
      <c r="Q58" s="3">
        <v>2</v>
      </c>
      <c r="R58" s="2" t="s">
        <v>83</v>
      </c>
      <c r="S58" s="1" t="s">
        <v>60</v>
      </c>
      <c r="T58" s="7" t="s">
        <v>59</v>
      </c>
      <c r="U58" s="10" t="s">
        <v>59</v>
      </c>
      <c r="V58" s="6" t="s">
        <v>59</v>
      </c>
    </row>
    <row r="59" spans="1:22" ht="14.25" customHeight="1" x14ac:dyDescent="0.35">
      <c r="A59" s="3">
        <v>124</v>
      </c>
      <c r="B59" s="3" t="s">
        <v>302</v>
      </c>
      <c r="C59" s="3" t="s">
        <v>70</v>
      </c>
      <c r="D59" s="3">
        <v>6.8285714290000001</v>
      </c>
      <c r="E59" s="3">
        <v>0.38238526</v>
      </c>
      <c r="F59" s="3">
        <v>7</v>
      </c>
      <c r="G59" s="2" t="s">
        <v>70</v>
      </c>
      <c r="H59" s="8" t="s">
        <v>58</v>
      </c>
      <c r="I59" s="6">
        <v>58</v>
      </c>
      <c r="J59" s="6">
        <v>1310000000</v>
      </c>
      <c r="K59" s="6" t="s">
        <v>59</v>
      </c>
      <c r="L59" s="3">
        <v>43</v>
      </c>
      <c r="M59" s="3" t="s">
        <v>303</v>
      </c>
      <c r="N59" s="3" t="s">
        <v>57</v>
      </c>
      <c r="O59" s="3">
        <v>1.571428571</v>
      </c>
      <c r="P59" s="3">
        <v>0.88403201600000003</v>
      </c>
      <c r="Q59" s="3">
        <v>1</v>
      </c>
      <c r="R59" s="2" t="s">
        <v>57</v>
      </c>
      <c r="S59" s="1" t="s">
        <v>60</v>
      </c>
      <c r="T59" s="7" t="s">
        <v>59</v>
      </c>
      <c r="U59" s="10" t="s">
        <v>59</v>
      </c>
      <c r="V59" s="6" t="s">
        <v>59</v>
      </c>
    </row>
    <row r="60" spans="1:22" ht="14.25" customHeight="1" x14ac:dyDescent="0.35">
      <c r="A60" s="3">
        <v>125</v>
      </c>
      <c r="B60" s="3" t="s">
        <v>307</v>
      </c>
      <c r="C60" s="3" t="s">
        <v>70</v>
      </c>
      <c r="D60" s="3">
        <v>6.8285714290000001</v>
      </c>
      <c r="E60" s="3">
        <v>0.38238526</v>
      </c>
      <c r="F60" s="3">
        <v>7</v>
      </c>
      <c r="G60" s="2" t="s">
        <v>70</v>
      </c>
      <c r="H60" s="8" t="s">
        <v>58</v>
      </c>
      <c r="I60" s="7" t="s">
        <v>59</v>
      </c>
      <c r="J60" s="6">
        <v>4810000000</v>
      </c>
      <c r="K60" s="6" t="s">
        <v>59</v>
      </c>
      <c r="L60" s="3">
        <v>44</v>
      </c>
      <c r="M60" s="3" t="s">
        <v>308</v>
      </c>
      <c r="N60" s="3" t="s">
        <v>57</v>
      </c>
      <c r="O60" s="3">
        <v>1.628571429</v>
      </c>
      <c r="P60" s="3">
        <v>1.2387307139999999</v>
      </c>
      <c r="Q60" s="3">
        <v>1</v>
      </c>
      <c r="R60" s="2" t="s">
        <v>57</v>
      </c>
      <c r="S60" s="1" t="s">
        <v>60</v>
      </c>
      <c r="T60" s="7" t="s">
        <v>59</v>
      </c>
      <c r="U60" s="10" t="s">
        <v>59</v>
      </c>
      <c r="V60" s="6" t="s">
        <v>59</v>
      </c>
    </row>
    <row r="61" spans="1:22" ht="14.25" customHeight="1" x14ac:dyDescent="0.35">
      <c r="A61" s="3">
        <v>126</v>
      </c>
      <c r="B61" s="3" t="s">
        <v>312</v>
      </c>
      <c r="C61" s="3" t="s">
        <v>70</v>
      </c>
      <c r="D61" s="3">
        <v>6.8285714290000001</v>
      </c>
      <c r="E61" s="3">
        <v>0.45281565400000001</v>
      </c>
      <c r="F61" s="3">
        <v>7</v>
      </c>
      <c r="G61" s="2" t="s">
        <v>70</v>
      </c>
      <c r="H61" s="8" t="s">
        <v>58</v>
      </c>
      <c r="I61" s="7" t="s">
        <v>59</v>
      </c>
      <c r="J61" s="6">
        <v>1800000000</v>
      </c>
      <c r="K61" s="6" t="s">
        <v>59</v>
      </c>
      <c r="L61" s="3">
        <v>45</v>
      </c>
      <c r="M61" s="3" t="s">
        <v>313</v>
      </c>
      <c r="N61" s="3" t="s">
        <v>57</v>
      </c>
      <c r="O61" s="3">
        <v>1.657142857</v>
      </c>
      <c r="P61" s="3">
        <v>0.96840855299999995</v>
      </c>
      <c r="Q61" s="3">
        <v>1</v>
      </c>
      <c r="R61" s="2" t="s">
        <v>57</v>
      </c>
      <c r="S61" s="1" t="s">
        <v>60</v>
      </c>
      <c r="T61" s="7" t="s">
        <v>59</v>
      </c>
      <c r="U61" s="10" t="s">
        <v>59</v>
      </c>
      <c r="V61" s="6" t="s">
        <v>59</v>
      </c>
    </row>
    <row r="62" spans="1:22" ht="14.25" customHeight="1" x14ac:dyDescent="0.35">
      <c r="A62" s="3">
        <v>127</v>
      </c>
      <c r="B62" s="3" t="s">
        <v>318</v>
      </c>
      <c r="C62" s="3" t="s">
        <v>70</v>
      </c>
      <c r="D62" s="3">
        <v>6.8285714290000001</v>
      </c>
      <c r="E62" s="3">
        <v>0.45281565400000001</v>
      </c>
      <c r="F62" s="3">
        <v>7</v>
      </c>
      <c r="G62" s="2" t="s">
        <v>70</v>
      </c>
      <c r="H62" s="8" t="s">
        <v>58</v>
      </c>
      <c r="I62" s="7" t="s">
        <v>59</v>
      </c>
      <c r="J62" s="6">
        <v>2090000000</v>
      </c>
      <c r="K62" s="6" t="s">
        <v>59</v>
      </c>
      <c r="L62" s="3">
        <v>46</v>
      </c>
      <c r="M62" s="3" t="s">
        <v>319</v>
      </c>
      <c r="N62" s="3" t="s">
        <v>57</v>
      </c>
      <c r="O62" s="3">
        <v>1.657142857</v>
      </c>
      <c r="P62" s="3">
        <v>1.0273568930000001</v>
      </c>
      <c r="Q62" s="3">
        <v>1</v>
      </c>
      <c r="R62" s="2" t="s">
        <v>57</v>
      </c>
      <c r="S62" s="1" t="s">
        <v>60</v>
      </c>
      <c r="T62" s="7" t="s">
        <v>59</v>
      </c>
      <c r="U62" s="10" t="s">
        <v>59</v>
      </c>
      <c r="V62" s="6" t="s">
        <v>59</v>
      </c>
    </row>
    <row r="63" spans="1:22" ht="14.25" customHeight="1" x14ac:dyDescent="0.35">
      <c r="A63" s="3">
        <v>128</v>
      </c>
      <c r="B63" s="3" t="s">
        <v>323</v>
      </c>
      <c r="C63" s="3" t="s">
        <v>70</v>
      </c>
      <c r="D63" s="3">
        <v>6.8285714290000001</v>
      </c>
      <c r="E63" s="3">
        <v>0.45281565400000001</v>
      </c>
      <c r="F63" s="3">
        <v>7</v>
      </c>
      <c r="G63" s="2" t="s">
        <v>70</v>
      </c>
      <c r="H63" s="8" t="s">
        <v>58</v>
      </c>
      <c r="I63" s="7" t="s">
        <v>59</v>
      </c>
      <c r="J63" s="6">
        <v>4040000000</v>
      </c>
      <c r="K63" s="6" t="s">
        <v>59</v>
      </c>
      <c r="L63" s="3">
        <v>47</v>
      </c>
      <c r="M63" s="3" t="s">
        <v>324</v>
      </c>
      <c r="N63" s="3" t="s">
        <v>57</v>
      </c>
      <c r="O63" s="3">
        <v>1.7428571429999999</v>
      </c>
      <c r="P63" s="3">
        <v>0.91853006400000003</v>
      </c>
      <c r="Q63" s="3">
        <v>1</v>
      </c>
      <c r="R63" s="2" t="s">
        <v>57</v>
      </c>
      <c r="S63" s="1" t="s">
        <v>60</v>
      </c>
      <c r="T63" s="7" t="s">
        <v>59</v>
      </c>
      <c r="U63" s="10" t="s">
        <v>59</v>
      </c>
      <c r="V63" s="6" t="s">
        <v>59</v>
      </c>
    </row>
    <row r="64" spans="1:22" ht="14.25" customHeight="1" x14ac:dyDescent="0.35">
      <c r="A64" s="3">
        <v>129</v>
      </c>
      <c r="B64" s="3" t="s">
        <v>330</v>
      </c>
      <c r="C64" s="3" t="s">
        <v>70</v>
      </c>
      <c r="D64" s="3">
        <v>6.8285714290000001</v>
      </c>
      <c r="E64" s="3">
        <v>0.51367844600000001</v>
      </c>
      <c r="F64" s="3">
        <v>7</v>
      </c>
      <c r="G64" s="2" t="s">
        <v>70</v>
      </c>
      <c r="H64" s="8" t="s">
        <v>58</v>
      </c>
      <c r="I64" s="2"/>
      <c r="J64" s="11">
        <v>36900000</v>
      </c>
      <c r="K64" s="6" t="s">
        <v>59</v>
      </c>
      <c r="L64" s="3">
        <v>48</v>
      </c>
      <c r="M64" s="3" t="s">
        <v>331</v>
      </c>
      <c r="N64" s="3" t="s">
        <v>57</v>
      </c>
      <c r="O64" s="3">
        <v>1.7428571429999999</v>
      </c>
      <c r="P64" s="3">
        <v>1.093909802</v>
      </c>
      <c r="Q64" s="3">
        <v>1</v>
      </c>
      <c r="R64" s="2" t="s">
        <v>57</v>
      </c>
      <c r="S64" s="1" t="s">
        <v>60</v>
      </c>
      <c r="T64" s="7" t="s">
        <v>59</v>
      </c>
      <c r="U64" s="10" t="s">
        <v>59</v>
      </c>
      <c r="V64" s="6" t="s">
        <v>59</v>
      </c>
    </row>
    <row r="65" spans="1:22" ht="14.25" customHeight="1" x14ac:dyDescent="0.35">
      <c r="A65" s="3">
        <v>130</v>
      </c>
      <c r="B65" s="3" t="s">
        <v>337</v>
      </c>
      <c r="C65" s="3" t="s">
        <v>70</v>
      </c>
      <c r="D65" s="3">
        <v>6.8571428570000004</v>
      </c>
      <c r="E65" s="3">
        <v>0.35503580099999998</v>
      </c>
      <c r="F65" s="3">
        <v>7</v>
      </c>
      <c r="G65" s="2" t="s">
        <v>70</v>
      </c>
      <c r="H65" s="8" t="s">
        <v>58</v>
      </c>
      <c r="I65" s="7" t="s">
        <v>59</v>
      </c>
      <c r="J65" s="6">
        <v>1940000000</v>
      </c>
      <c r="K65" s="6" t="s">
        <v>59</v>
      </c>
      <c r="L65" s="3">
        <v>49</v>
      </c>
      <c r="M65" s="3" t="s">
        <v>338</v>
      </c>
      <c r="N65" s="3" t="s">
        <v>83</v>
      </c>
      <c r="O65" s="3">
        <v>1.8571428569999999</v>
      </c>
      <c r="P65" s="3">
        <v>1.115211854</v>
      </c>
      <c r="Q65" s="3">
        <v>1</v>
      </c>
      <c r="R65" s="2" t="s">
        <v>57</v>
      </c>
      <c r="S65" s="1" t="s">
        <v>60</v>
      </c>
      <c r="T65" s="7" t="s">
        <v>59</v>
      </c>
      <c r="U65" s="10" t="s">
        <v>59</v>
      </c>
      <c r="V65" s="6" t="s">
        <v>59</v>
      </c>
    </row>
    <row r="66" spans="1:22" ht="14.25" customHeight="1" x14ac:dyDescent="0.35">
      <c r="A66" s="3">
        <v>131</v>
      </c>
      <c r="B66" s="3" t="s">
        <v>342</v>
      </c>
      <c r="C66" s="3" t="s">
        <v>70</v>
      </c>
      <c r="D66" s="3">
        <v>6.8571428570000004</v>
      </c>
      <c r="E66" s="3">
        <v>0.35503580099999998</v>
      </c>
      <c r="F66" s="3">
        <v>7</v>
      </c>
      <c r="G66" s="2" t="s">
        <v>70</v>
      </c>
      <c r="H66" s="8" t="s">
        <v>58</v>
      </c>
      <c r="I66" s="7" t="s">
        <v>59</v>
      </c>
      <c r="J66" s="6">
        <v>2320000000</v>
      </c>
      <c r="K66" s="6" t="s">
        <v>59</v>
      </c>
      <c r="L66" s="3">
        <v>50</v>
      </c>
      <c r="M66" s="3" t="s">
        <v>343</v>
      </c>
      <c r="N66" s="3" t="s">
        <v>57</v>
      </c>
      <c r="O66" s="3">
        <v>1.8571428569999999</v>
      </c>
      <c r="P66" s="3">
        <v>1.3750477459999999</v>
      </c>
      <c r="Q66" s="3">
        <v>1</v>
      </c>
      <c r="R66" s="2" t="s">
        <v>57</v>
      </c>
      <c r="S66" s="1" t="s">
        <v>60</v>
      </c>
      <c r="T66" s="7" t="s">
        <v>59</v>
      </c>
      <c r="U66" s="10" t="s">
        <v>59</v>
      </c>
      <c r="V66" s="6" t="s">
        <v>59</v>
      </c>
    </row>
    <row r="67" spans="1:22" ht="14.25" customHeight="1" x14ac:dyDescent="0.35">
      <c r="A67" s="3">
        <v>132</v>
      </c>
      <c r="B67" s="3" t="s">
        <v>347</v>
      </c>
      <c r="C67" s="3" t="s">
        <v>70</v>
      </c>
      <c r="D67" s="3">
        <v>6.8571428570000004</v>
      </c>
      <c r="E67" s="3">
        <v>0.42996970800000001</v>
      </c>
      <c r="F67" s="3">
        <v>7</v>
      </c>
      <c r="G67" s="2" t="s">
        <v>70</v>
      </c>
      <c r="H67" s="8" t="s">
        <v>58</v>
      </c>
      <c r="I67" s="6">
        <v>153</v>
      </c>
      <c r="J67" s="6">
        <v>2590000000</v>
      </c>
      <c r="K67" s="6" t="s">
        <v>59</v>
      </c>
      <c r="L67" s="3">
        <v>51</v>
      </c>
      <c r="M67" s="3" t="s">
        <v>348</v>
      </c>
      <c r="N67" s="3" t="s">
        <v>83</v>
      </c>
      <c r="O67" s="3">
        <v>1.9714285709999999</v>
      </c>
      <c r="P67" s="3">
        <v>1.224401758</v>
      </c>
      <c r="Q67" s="3">
        <v>1</v>
      </c>
      <c r="R67" s="2" t="s">
        <v>57</v>
      </c>
      <c r="S67" s="1" t="s">
        <v>60</v>
      </c>
      <c r="T67" s="7" t="s">
        <v>59</v>
      </c>
      <c r="U67" s="10" t="s">
        <v>59</v>
      </c>
      <c r="V67" s="6" t="s">
        <v>59</v>
      </c>
    </row>
    <row r="68" spans="1:22" ht="14.25" customHeight="1" x14ac:dyDescent="0.35">
      <c r="A68" s="3">
        <v>133</v>
      </c>
      <c r="B68" s="3" t="s">
        <v>354</v>
      </c>
      <c r="C68" s="3" t="s">
        <v>70</v>
      </c>
      <c r="D68" s="3">
        <v>6.8571428570000004</v>
      </c>
      <c r="E68" s="3">
        <v>0.42996970800000001</v>
      </c>
      <c r="F68" s="3">
        <v>7</v>
      </c>
      <c r="G68" s="2" t="s">
        <v>70</v>
      </c>
      <c r="H68" s="8" t="s">
        <v>58</v>
      </c>
      <c r="I68" s="7" t="s">
        <v>59</v>
      </c>
      <c r="J68" s="6">
        <v>2400000000</v>
      </c>
      <c r="K68" s="6" t="s">
        <v>59</v>
      </c>
      <c r="L68" s="3">
        <v>52</v>
      </c>
      <c r="M68" s="3" t="s">
        <v>355</v>
      </c>
      <c r="N68" s="3" t="s">
        <v>83</v>
      </c>
      <c r="O68" s="3">
        <v>2.1428571430000001</v>
      </c>
      <c r="P68" s="3">
        <v>1.4580982199999999</v>
      </c>
      <c r="Q68" s="3">
        <v>1</v>
      </c>
      <c r="R68" s="2" t="s">
        <v>83</v>
      </c>
      <c r="S68" s="1" t="s">
        <v>60</v>
      </c>
      <c r="T68" s="7" t="s">
        <v>59</v>
      </c>
      <c r="U68" s="10" t="s">
        <v>59</v>
      </c>
      <c r="V68" s="6" t="s">
        <v>59</v>
      </c>
    </row>
    <row r="69" spans="1:22" ht="14.25" customHeight="1" x14ac:dyDescent="0.35">
      <c r="A69" s="3">
        <v>134</v>
      </c>
      <c r="B69" s="3" t="s">
        <v>360</v>
      </c>
      <c r="C69" s="3" t="s">
        <v>70</v>
      </c>
      <c r="D69" s="3">
        <v>6.8857142859999998</v>
      </c>
      <c r="E69" s="3">
        <v>0.322802851</v>
      </c>
      <c r="F69" s="3">
        <v>7</v>
      </c>
      <c r="G69" s="2" t="s">
        <v>70</v>
      </c>
      <c r="H69" s="8" t="s">
        <v>58</v>
      </c>
      <c r="I69" s="7" t="s">
        <v>59</v>
      </c>
      <c r="J69" s="6">
        <v>2250000000</v>
      </c>
      <c r="K69" s="6" t="s">
        <v>59</v>
      </c>
      <c r="L69" s="3">
        <v>102</v>
      </c>
      <c r="M69" s="3" t="s">
        <v>361</v>
      </c>
      <c r="N69" s="3" t="s">
        <v>83</v>
      </c>
      <c r="O69" s="3">
        <v>6.542857143</v>
      </c>
      <c r="P69" s="3">
        <v>0.78000215500000003</v>
      </c>
      <c r="Q69" s="3">
        <v>7</v>
      </c>
      <c r="R69" s="2" t="s">
        <v>70</v>
      </c>
      <c r="S69" s="1" t="s">
        <v>60</v>
      </c>
      <c r="T69" s="7" t="s">
        <v>59</v>
      </c>
      <c r="U69" s="10" t="s">
        <v>59</v>
      </c>
      <c r="V69" s="6" t="s">
        <v>59</v>
      </c>
    </row>
    <row r="70" spans="1:22" ht="14.25" customHeight="1" x14ac:dyDescent="0.35">
      <c r="A70" s="3">
        <v>135</v>
      </c>
      <c r="B70" s="3" t="s">
        <v>366</v>
      </c>
      <c r="C70" s="3" t="s">
        <v>70</v>
      </c>
      <c r="D70" s="3">
        <v>6.8857142859999998</v>
      </c>
      <c r="E70" s="3">
        <v>0.322802851</v>
      </c>
      <c r="F70" s="3">
        <v>7</v>
      </c>
      <c r="G70" s="2" t="s">
        <v>70</v>
      </c>
      <c r="H70" s="8" t="s">
        <v>58</v>
      </c>
      <c r="I70" s="7" t="s">
        <v>59</v>
      </c>
      <c r="J70" s="6">
        <v>48000000</v>
      </c>
      <c r="K70" s="6" t="s">
        <v>59</v>
      </c>
      <c r="L70" s="3">
        <v>103</v>
      </c>
      <c r="M70" s="3" t="s">
        <v>367</v>
      </c>
      <c r="N70" s="3" t="s">
        <v>70</v>
      </c>
      <c r="O70" s="3">
        <v>6.542857143</v>
      </c>
      <c r="P70" s="3">
        <v>0.81683957500000004</v>
      </c>
      <c r="Q70" s="3">
        <v>7</v>
      </c>
      <c r="R70" s="2" t="s">
        <v>70</v>
      </c>
      <c r="S70" s="1" t="s">
        <v>60</v>
      </c>
      <c r="T70" s="7" t="s">
        <v>59</v>
      </c>
      <c r="U70" s="10" t="s">
        <v>59</v>
      </c>
      <c r="V70" s="6" t="s">
        <v>59</v>
      </c>
    </row>
    <row r="71" spans="1:22" ht="14.25" customHeight="1" x14ac:dyDescent="0.35">
      <c r="A71" s="3">
        <v>136</v>
      </c>
      <c r="B71" s="3" t="s">
        <v>370</v>
      </c>
      <c r="C71" s="3" t="s">
        <v>70</v>
      </c>
      <c r="D71" s="3">
        <v>6.8857142859999998</v>
      </c>
      <c r="E71" s="3">
        <v>0.322802851</v>
      </c>
      <c r="F71" s="3">
        <v>7</v>
      </c>
      <c r="G71" s="2" t="s">
        <v>70</v>
      </c>
      <c r="H71" s="8" t="s">
        <v>58</v>
      </c>
      <c r="I71" s="7" t="s">
        <v>59</v>
      </c>
      <c r="J71" s="6">
        <v>3100000000</v>
      </c>
      <c r="K71" s="6" t="s">
        <v>59</v>
      </c>
      <c r="L71" s="3">
        <v>104</v>
      </c>
      <c r="M71" s="3" t="s">
        <v>371</v>
      </c>
      <c r="N71" s="3" t="s">
        <v>70</v>
      </c>
      <c r="O71" s="3">
        <v>6.542857143</v>
      </c>
      <c r="P71" s="3">
        <v>0.85208592299999997</v>
      </c>
      <c r="Q71" s="3">
        <v>7</v>
      </c>
      <c r="R71" s="2" t="s">
        <v>70</v>
      </c>
      <c r="S71" s="1" t="s">
        <v>60</v>
      </c>
      <c r="T71" s="7" t="s">
        <v>59</v>
      </c>
      <c r="U71" s="10" t="s">
        <v>59</v>
      </c>
      <c r="V71" s="6" t="s">
        <v>59</v>
      </c>
    </row>
    <row r="72" spans="1:22" ht="14.25" customHeight="1" x14ac:dyDescent="0.35">
      <c r="A72" s="3">
        <v>137</v>
      </c>
      <c r="B72" s="3" t="s">
        <v>375</v>
      </c>
      <c r="C72" s="3" t="s">
        <v>70</v>
      </c>
      <c r="D72" s="3">
        <v>6.8857142859999998</v>
      </c>
      <c r="E72" s="3">
        <v>0.40376380499999998</v>
      </c>
      <c r="F72" s="3">
        <v>7</v>
      </c>
      <c r="G72" s="2" t="s">
        <v>70</v>
      </c>
      <c r="H72" s="8" t="s">
        <v>58</v>
      </c>
      <c r="I72" s="7" t="s">
        <v>59</v>
      </c>
      <c r="J72" s="6">
        <v>4220000000</v>
      </c>
      <c r="K72" s="6" t="s">
        <v>59</v>
      </c>
      <c r="L72" s="3">
        <v>105</v>
      </c>
      <c r="M72" s="3" t="s">
        <v>376</v>
      </c>
      <c r="N72" s="3" t="s">
        <v>70</v>
      </c>
      <c r="O72" s="3">
        <v>6.5714285710000002</v>
      </c>
      <c r="P72" s="3">
        <v>0.73906595600000002</v>
      </c>
      <c r="Q72" s="3">
        <v>7</v>
      </c>
      <c r="R72" s="2" t="s">
        <v>70</v>
      </c>
      <c r="S72" s="1" t="s">
        <v>60</v>
      </c>
      <c r="T72" s="7" t="s">
        <v>59</v>
      </c>
      <c r="U72" s="10" t="s">
        <v>59</v>
      </c>
      <c r="V72" s="6" t="s">
        <v>59</v>
      </c>
    </row>
    <row r="73" spans="1:22" ht="14.25" customHeight="1" x14ac:dyDescent="0.35">
      <c r="A73" s="3">
        <v>138</v>
      </c>
      <c r="B73" s="3" t="s">
        <v>383</v>
      </c>
      <c r="C73" s="3" t="s">
        <v>70</v>
      </c>
      <c r="D73" s="3">
        <v>6.914285714</v>
      </c>
      <c r="E73" s="3">
        <v>0.28402864100000003</v>
      </c>
      <c r="F73" s="3">
        <v>7</v>
      </c>
      <c r="G73" s="2" t="s">
        <v>70</v>
      </c>
      <c r="H73" s="8" t="s">
        <v>58</v>
      </c>
      <c r="I73" s="6">
        <v>3187</v>
      </c>
      <c r="J73" s="6">
        <v>4380000000</v>
      </c>
      <c r="K73" s="6" t="s">
        <v>59</v>
      </c>
      <c r="L73" s="3">
        <v>106</v>
      </c>
      <c r="M73" s="3" t="s">
        <v>384</v>
      </c>
      <c r="N73" s="3" t="s">
        <v>70</v>
      </c>
      <c r="O73" s="3">
        <v>6.5714285710000002</v>
      </c>
      <c r="P73" s="3">
        <v>1.1449560560000001</v>
      </c>
      <c r="Q73" s="3">
        <v>7</v>
      </c>
      <c r="R73" s="2" t="s">
        <v>70</v>
      </c>
      <c r="S73" s="1" t="s">
        <v>60</v>
      </c>
      <c r="T73" s="7" t="s">
        <v>59</v>
      </c>
      <c r="U73" s="10" t="s">
        <v>59</v>
      </c>
      <c r="V73" s="6" t="s">
        <v>59</v>
      </c>
    </row>
    <row r="74" spans="1:22" ht="14.25" customHeight="1" x14ac:dyDescent="0.35">
      <c r="A74" s="3">
        <v>139</v>
      </c>
      <c r="B74" s="3" t="s">
        <v>389</v>
      </c>
      <c r="C74" s="3" t="s">
        <v>70</v>
      </c>
      <c r="D74" s="3">
        <v>6.914285714</v>
      </c>
      <c r="E74" s="3">
        <v>0.28402864100000003</v>
      </c>
      <c r="F74" s="3">
        <v>7</v>
      </c>
      <c r="G74" s="2" t="s">
        <v>70</v>
      </c>
      <c r="H74" s="8" t="s">
        <v>58</v>
      </c>
      <c r="I74" s="6">
        <v>451</v>
      </c>
      <c r="J74" s="6">
        <v>3310000000</v>
      </c>
      <c r="K74" s="6" t="s">
        <v>59</v>
      </c>
      <c r="L74" s="3">
        <v>107</v>
      </c>
      <c r="M74" s="3" t="s">
        <v>390</v>
      </c>
      <c r="N74" s="3" t="s">
        <v>70</v>
      </c>
      <c r="O74" s="3">
        <v>6.6</v>
      </c>
      <c r="P74" s="3">
        <v>1.1167178799999999</v>
      </c>
      <c r="Q74" s="3">
        <v>7</v>
      </c>
      <c r="R74" s="2" t="s">
        <v>70</v>
      </c>
      <c r="S74" s="1" t="s">
        <v>60</v>
      </c>
      <c r="T74" s="7" t="s">
        <v>59</v>
      </c>
      <c r="U74" s="10" t="s">
        <v>59</v>
      </c>
      <c r="V74" s="6" t="s">
        <v>59</v>
      </c>
    </row>
    <row r="75" spans="1:22" ht="14.25" customHeight="1" x14ac:dyDescent="0.35">
      <c r="A75" s="3">
        <v>140</v>
      </c>
      <c r="B75" s="3" t="s">
        <v>394</v>
      </c>
      <c r="C75" s="3" t="s">
        <v>70</v>
      </c>
      <c r="D75" s="3">
        <v>6.914285714</v>
      </c>
      <c r="E75" s="3">
        <v>0.28402864100000003</v>
      </c>
      <c r="F75" s="3">
        <v>7</v>
      </c>
      <c r="G75" s="2" t="s">
        <v>70</v>
      </c>
      <c r="H75" s="8" t="s">
        <v>58</v>
      </c>
      <c r="I75" s="7" t="s">
        <v>59</v>
      </c>
      <c r="J75" s="6">
        <v>17000000</v>
      </c>
      <c r="K75" s="6" t="s">
        <v>59</v>
      </c>
      <c r="L75" s="3">
        <v>108</v>
      </c>
      <c r="M75" s="3" t="s">
        <v>395</v>
      </c>
      <c r="N75" s="3" t="s">
        <v>70</v>
      </c>
      <c r="O75" s="3">
        <v>6.628571429</v>
      </c>
      <c r="P75" s="3">
        <v>0.77024496799999997</v>
      </c>
      <c r="Q75" s="3">
        <v>7</v>
      </c>
      <c r="R75" s="2" t="s">
        <v>70</v>
      </c>
      <c r="S75" s="1" t="s">
        <v>60</v>
      </c>
      <c r="T75" s="7" t="s">
        <v>59</v>
      </c>
      <c r="U75" s="10" t="s">
        <v>59</v>
      </c>
      <c r="V75" s="6" t="s">
        <v>59</v>
      </c>
    </row>
    <row r="76" spans="1:22" ht="14.25" customHeight="1" x14ac:dyDescent="0.35">
      <c r="A76" s="3">
        <v>141</v>
      </c>
      <c r="B76" s="3" t="s">
        <v>400</v>
      </c>
      <c r="C76" s="3" t="s">
        <v>70</v>
      </c>
      <c r="D76" s="3">
        <v>6.914285714</v>
      </c>
      <c r="E76" s="3">
        <v>0.28402864100000003</v>
      </c>
      <c r="F76" s="3">
        <v>7</v>
      </c>
      <c r="G76" s="2" t="s">
        <v>70</v>
      </c>
      <c r="H76" s="8" t="s">
        <v>58</v>
      </c>
      <c r="I76" s="7" t="s">
        <v>59</v>
      </c>
      <c r="J76" s="6">
        <v>2230000000</v>
      </c>
      <c r="K76" s="6" t="s">
        <v>59</v>
      </c>
      <c r="L76" s="3">
        <v>109</v>
      </c>
      <c r="M76" s="3" t="s">
        <v>401</v>
      </c>
      <c r="N76" s="3" t="s">
        <v>70</v>
      </c>
      <c r="O76" s="3">
        <v>6.6571428570000002</v>
      </c>
      <c r="P76" s="3">
        <v>0.80230759600000001</v>
      </c>
      <c r="Q76" s="3">
        <v>7</v>
      </c>
      <c r="R76" s="2" t="s">
        <v>70</v>
      </c>
      <c r="S76" s="1" t="s">
        <v>60</v>
      </c>
      <c r="T76" s="7" t="s">
        <v>59</v>
      </c>
      <c r="U76" s="10" t="s">
        <v>59</v>
      </c>
      <c r="V76" s="6" t="s">
        <v>59</v>
      </c>
    </row>
    <row r="77" spans="1:22" ht="14.25" customHeight="1" x14ac:dyDescent="0.35">
      <c r="A77" s="3">
        <v>142</v>
      </c>
      <c r="B77" s="3" t="s">
        <v>405</v>
      </c>
      <c r="C77" s="3" t="s">
        <v>70</v>
      </c>
      <c r="D77" s="3">
        <v>6.9428571430000003</v>
      </c>
      <c r="E77" s="3">
        <v>0.23550410799999999</v>
      </c>
      <c r="F77" s="3">
        <v>7</v>
      </c>
      <c r="G77" s="2" t="s">
        <v>70</v>
      </c>
      <c r="H77" s="8" t="s">
        <v>58</v>
      </c>
      <c r="I77" s="7" t="s">
        <v>59</v>
      </c>
      <c r="J77" s="6">
        <v>1470000000</v>
      </c>
      <c r="K77" s="6" t="s">
        <v>59</v>
      </c>
      <c r="L77" s="3">
        <v>110</v>
      </c>
      <c r="M77" s="3" t="s">
        <v>406</v>
      </c>
      <c r="N77" s="3" t="s">
        <v>70</v>
      </c>
      <c r="O77" s="3">
        <v>6.6571428570000002</v>
      </c>
      <c r="P77" s="3">
        <v>0.96840855299999995</v>
      </c>
      <c r="Q77" s="3">
        <v>7</v>
      </c>
      <c r="R77" s="2" t="s">
        <v>70</v>
      </c>
      <c r="S77" s="1" t="s">
        <v>60</v>
      </c>
      <c r="T77" s="7" t="s">
        <v>59</v>
      </c>
      <c r="U77" s="10" t="s">
        <v>59</v>
      </c>
      <c r="V77" s="6" t="s">
        <v>59</v>
      </c>
    </row>
    <row r="78" spans="1:22" ht="14.25" customHeight="1" x14ac:dyDescent="0.35">
      <c r="A78" s="3">
        <v>143</v>
      </c>
      <c r="B78" s="3" t="s">
        <v>411</v>
      </c>
      <c r="C78" s="3" t="s">
        <v>70</v>
      </c>
      <c r="D78" s="3">
        <v>6.9428571430000003</v>
      </c>
      <c r="E78" s="3">
        <v>0.23550410799999999</v>
      </c>
      <c r="F78" s="3">
        <v>7</v>
      </c>
      <c r="G78" s="2" t="s">
        <v>70</v>
      </c>
      <c r="H78" s="8" t="s">
        <v>58</v>
      </c>
      <c r="I78" s="7" t="s">
        <v>59</v>
      </c>
      <c r="J78" s="6">
        <v>124000000</v>
      </c>
      <c r="K78" s="6" t="s">
        <v>59</v>
      </c>
      <c r="L78" s="3">
        <v>111</v>
      </c>
      <c r="M78" s="3" t="s">
        <v>412</v>
      </c>
      <c r="N78" s="3" t="s">
        <v>70</v>
      </c>
      <c r="O78" s="3">
        <v>6.6571428570000002</v>
      </c>
      <c r="P78" s="3">
        <v>1.0831016769999999</v>
      </c>
      <c r="Q78" s="3">
        <v>7</v>
      </c>
      <c r="R78" s="2" t="s">
        <v>70</v>
      </c>
      <c r="S78" s="1" t="s">
        <v>60</v>
      </c>
      <c r="T78" s="7" t="s">
        <v>59</v>
      </c>
      <c r="U78" s="10" t="s">
        <v>59</v>
      </c>
      <c r="V78" s="6" t="s">
        <v>59</v>
      </c>
    </row>
    <row r="79" spans="1:22" ht="14.25" customHeight="1" x14ac:dyDescent="0.35"/>
    <row r="80" spans="1:22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H1:I1">
    <cfRule type="containsText" dxfId="11" priority="1" operator="containsText" text="xx">
      <formula>NOT(ISERROR(SEARCH(("xx"),(H1))))</formula>
    </cfRule>
  </conditionalFormatting>
  <conditionalFormatting sqref="S1:T1">
    <cfRule type="containsText" dxfId="10" priority="2" operator="containsText" text="xx">
      <formula>NOT(ISERROR(SEARCH(("xx"),(S1))))</formula>
    </cfRule>
  </conditionalFormatting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baseColWidth="10" defaultColWidth="14.453125" defaultRowHeight="15" customHeight="1" x14ac:dyDescent="0.35"/>
  <cols>
    <col min="1" max="1" width="10.7265625" customWidth="1"/>
    <col min="2" max="2" width="23.08984375" customWidth="1"/>
    <col min="3" max="10" width="10.7265625" customWidth="1"/>
    <col min="11" max="11" width="10.81640625" customWidth="1"/>
    <col min="12" max="12" width="10.7265625" customWidth="1"/>
    <col min="13" max="13" width="23.453125" customWidth="1"/>
    <col min="14" max="26" width="10.7265625" customWidth="1"/>
  </cols>
  <sheetData>
    <row r="1" spans="1:22" ht="14.25" customHeight="1" x14ac:dyDescent="0.35">
      <c r="A1" s="3" t="s">
        <v>19</v>
      </c>
      <c r="B1" s="3" t="s">
        <v>20</v>
      </c>
      <c r="C1" s="3" t="s">
        <v>21</v>
      </c>
      <c r="D1" s="2" t="s">
        <v>22</v>
      </c>
      <c r="E1" s="2" t="s">
        <v>23</v>
      </c>
      <c r="F1" s="3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3" t="s">
        <v>32</v>
      </c>
      <c r="O1" s="2" t="s">
        <v>33</v>
      </c>
      <c r="P1" s="2" t="s">
        <v>34</v>
      </c>
      <c r="Q1" s="3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3" t="s">
        <v>40</v>
      </c>
    </row>
    <row r="2" spans="1:22" ht="14.25" customHeight="1" x14ac:dyDescent="0.35">
      <c r="A2" s="3">
        <v>1</v>
      </c>
      <c r="B2" s="3" t="s">
        <v>417</v>
      </c>
      <c r="C2" s="3" t="s">
        <v>59</v>
      </c>
      <c r="D2" s="3">
        <v>1.375</v>
      </c>
      <c r="E2" s="3" t="s">
        <v>59</v>
      </c>
      <c r="F2" s="3" t="s">
        <v>59</v>
      </c>
      <c r="G2" s="3" t="s">
        <v>70</v>
      </c>
      <c r="H2" s="13" t="s">
        <v>418</v>
      </c>
      <c r="I2" s="3" t="s">
        <v>59</v>
      </c>
      <c r="J2" s="3" t="s">
        <v>59</v>
      </c>
      <c r="K2" s="2" t="s">
        <v>419</v>
      </c>
      <c r="L2" s="3">
        <v>1</v>
      </c>
      <c r="M2" s="3" t="s">
        <v>420</v>
      </c>
      <c r="N2" s="3" t="s">
        <v>59</v>
      </c>
      <c r="O2" s="3" t="s">
        <v>59</v>
      </c>
      <c r="P2" s="3" t="s">
        <v>59</v>
      </c>
      <c r="Q2" s="3" t="s">
        <v>59</v>
      </c>
      <c r="R2" s="3" t="s">
        <v>59</v>
      </c>
      <c r="S2" s="1" t="s">
        <v>60</v>
      </c>
      <c r="T2" s="3" t="s">
        <v>59</v>
      </c>
      <c r="U2" s="3" t="s">
        <v>59</v>
      </c>
      <c r="V2" s="2" t="s">
        <v>421</v>
      </c>
    </row>
    <row r="3" spans="1:22" ht="14.25" customHeight="1" x14ac:dyDescent="0.35">
      <c r="A3" s="3">
        <v>2</v>
      </c>
      <c r="B3" s="2" t="s">
        <v>428</v>
      </c>
      <c r="C3" s="2" t="s">
        <v>59</v>
      </c>
      <c r="D3" s="2">
        <v>1.4</v>
      </c>
      <c r="E3" s="3" t="s">
        <v>59</v>
      </c>
      <c r="F3" s="3" t="s">
        <v>59</v>
      </c>
      <c r="G3" s="3" t="s">
        <v>70</v>
      </c>
      <c r="H3" s="13" t="s">
        <v>418</v>
      </c>
      <c r="I3" s="3" t="s">
        <v>59</v>
      </c>
      <c r="J3" s="3" t="s">
        <v>59</v>
      </c>
      <c r="K3" s="2" t="s">
        <v>419</v>
      </c>
      <c r="L3" s="3">
        <v>2</v>
      </c>
      <c r="M3" s="3" t="s">
        <v>429</v>
      </c>
      <c r="N3" s="2" t="s">
        <v>59</v>
      </c>
      <c r="O3" s="3" t="s">
        <v>59</v>
      </c>
      <c r="P3" s="3" t="s">
        <v>59</v>
      </c>
      <c r="Q3" s="3" t="s">
        <v>59</v>
      </c>
      <c r="R3" s="3" t="s">
        <v>59</v>
      </c>
      <c r="S3" s="1" t="s">
        <v>60</v>
      </c>
      <c r="T3" s="3" t="s">
        <v>59</v>
      </c>
      <c r="U3" s="3" t="s">
        <v>59</v>
      </c>
      <c r="V3" s="2" t="s">
        <v>421</v>
      </c>
    </row>
    <row r="4" spans="1:22" ht="14.25" customHeight="1" x14ac:dyDescent="0.35">
      <c r="A4" s="3">
        <v>3</v>
      </c>
      <c r="B4" s="3" t="s">
        <v>433</v>
      </c>
      <c r="C4" s="3" t="s">
        <v>59</v>
      </c>
      <c r="D4" s="3">
        <v>1.5249999999999999</v>
      </c>
      <c r="E4" s="3" t="s">
        <v>59</v>
      </c>
      <c r="F4" s="3" t="s">
        <v>59</v>
      </c>
      <c r="G4" s="3" t="s">
        <v>70</v>
      </c>
      <c r="H4" s="13" t="s">
        <v>418</v>
      </c>
      <c r="I4" s="3" t="s">
        <v>59</v>
      </c>
      <c r="J4" s="3" t="s">
        <v>59</v>
      </c>
      <c r="K4" s="2" t="s">
        <v>419</v>
      </c>
      <c r="L4" s="3">
        <v>3</v>
      </c>
      <c r="M4" s="3" t="s">
        <v>434</v>
      </c>
      <c r="N4" s="3" t="s">
        <v>59</v>
      </c>
      <c r="O4" s="3" t="s">
        <v>59</v>
      </c>
      <c r="P4" s="3" t="s">
        <v>59</v>
      </c>
      <c r="Q4" s="3" t="s">
        <v>59</v>
      </c>
      <c r="R4" s="3" t="s">
        <v>59</v>
      </c>
      <c r="S4" s="1" t="s">
        <v>60</v>
      </c>
      <c r="T4" s="3" t="s">
        <v>59</v>
      </c>
      <c r="U4" s="3" t="s">
        <v>59</v>
      </c>
      <c r="V4" s="2" t="s">
        <v>421</v>
      </c>
    </row>
    <row r="5" spans="1:22" ht="14.25" customHeight="1" x14ac:dyDescent="0.35">
      <c r="A5" s="3">
        <v>4</v>
      </c>
      <c r="B5" s="3" t="s">
        <v>439</v>
      </c>
      <c r="C5" s="3" t="s">
        <v>59</v>
      </c>
      <c r="D5" s="3">
        <v>1.675</v>
      </c>
      <c r="E5" s="3" t="s">
        <v>59</v>
      </c>
      <c r="F5" s="3" t="s">
        <v>59</v>
      </c>
      <c r="G5" s="3" t="s">
        <v>70</v>
      </c>
      <c r="H5" s="13" t="s">
        <v>418</v>
      </c>
      <c r="I5" s="3" t="s">
        <v>59</v>
      </c>
      <c r="J5" s="3" t="s">
        <v>59</v>
      </c>
      <c r="K5" s="2" t="s">
        <v>419</v>
      </c>
      <c r="L5" s="3">
        <v>4</v>
      </c>
      <c r="M5" s="3" t="s">
        <v>440</v>
      </c>
      <c r="N5" s="3" t="s">
        <v>59</v>
      </c>
      <c r="O5" s="3" t="s">
        <v>59</v>
      </c>
      <c r="P5" s="3" t="s">
        <v>59</v>
      </c>
      <c r="Q5" s="3" t="s">
        <v>59</v>
      </c>
      <c r="R5" s="3" t="s">
        <v>59</v>
      </c>
      <c r="S5" s="1" t="s">
        <v>60</v>
      </c>
      <c r="T5" s="3" t="s">
        <v>59</v>
      </c>
      <c r="U5" s="3" t="s">
        <v>59</v>
      </c>
      <c r="V5" s="2" t="s">
        <v>421</v>
      </c>
    </row>
    <row r="6" spans="1:22" ht="14.25" customHeight="1" x14ac:dyDescent="0.35">
      <c r="A6" s="3">
        <v>5</v>
      </c>
      <c r="B6" s="3" t="s">
        <v>735</v>
      </c>
      <c r="C6" s="3" t="s">
        <v>59</v>
      </c>
      <c r="D6" s="3">
        <v>1.7</v>
      </c>
      <c r="E6" s="3" t="s">
        <v>59</v>
      </c>
      <c r="F6" s="3" t="s">
        <v>59</v>
      </c>
      <c r="G6" s="3" t="s">
        <v>70</v>
      </c>
      <c r="H6" s="13" t="s">
        <v>418</v>
      </c>
      <c r="I6" s="3" t="s">
        <v>59</v>
      </c>
      <c r="J6" s="3" t="s">
        <v>59</v>
      </c>
      <c r="K6" s="2" t="s">
        <v>419</v>
      </c>
      <c r="L6" s="3">
        <v>5</v>
      </c>
      <c r="M6" s="3" t="s">
        <v>736</v>
      </c>
      <c r="N6" s="3" t="s">
        <v>59</v>
      </c>
      <c r="O6" s="3" t="s">
        <v>59</v>
      </c>
      <c r="P6" s="3" t="s">
        <v>59</v>
      </c>
      <c r="Q6" s="3" t="s">
        <v>59</v>
      </c>
      <c r="R6" s="3" t="s">
        <v>59</v>
      </c>
      <c r="S6" s="1" t="s">
        <v>60</v>
      </c>
      <c r="T6" s="3" t="s">
        <v>59</v>
      </c>
      <c r="U6" s="3" t="s">
        <v>59</v>
      </c>
      <c r="V6" s="2" t="s">
        <v>421</v>
      </c>
    </row>
    <row r="7" spans="1:22" ht="14.25" customHeight="1" x14ac:dyDescent="0.35">
      <c r="A7" s="3">
        <v>6</v>
      </c>
      <c r="B7" s="3" t="s">
        <v>447</v>
      </c>
      <c r="C7" s="3" t="s">
        <v>59</v>
      </c>
      <c r="D7" s="3">
        <v>1.875</v>
      </c>
      <c r="E7" s="3" t="s">
        <v>59</v>
      </c>
      <c r="F7" s="3" t="s">
        <v>59</v>
      </c>
      <c r="G7" s="3" t="s">
        <v>70</v>
      </c>
      <c r="H7" s="13" t="s">
        <v>418</v>
      </c>
      <c r="I7" s="3" t="s">
        <v>59</v>
      </c>
      <c r="J7" s="3" t="s">
        <v>59</v>
      </c>
      <c r="K7" s="2" t="s">
        <v>419</v>
      </c>
      <c r="L7" s="3">
        <v>6</v>
      </c>
      <c r="M7" s="3" t="s">
        <v>448</v>
      </c>
      <c r="N7" s="3" t="s">
        <v>59</v>
      </c>
      <c r="O7" s="3" t="s">
        <v>59</v>
      </c>
      <c r="P7" s="3" t="s">
        <v>59</v>
      </c>
      <c r="Q7" s="3" t="s">
        <v>59</v>
      </c>
      <c r="R7" s="3" t="s">
        <v>59</v>
      </c>
      <c r="S7" s="1" t="s">
        <v>60</v>
      </c>
      <c r="T7" s="3" t="s">
        <v>59</v>
      </c>
      <c r="U7" s="3" t="s">
        <v>59</v>
      </c>
      <c r="V7" s="2" t="s">
        <v>421</v>
      </c>
    </row>
    <row r="8" spans="1:22" ht="14.25" customHeight="1" x14ac:dyDescent="0.35">
      <c r="A8" s="3">
        <v>7</v>
      </c>
      <c r="B8" s="3" t="s">
        <v>453</v>
      </c>
      <c r="C8" s="3" t="s">
        <v>59</v>
      </c>
      <c r="D8" s="3">
        <v>1.9</v>
      </c>
      <c r="E8" s="3" t="s">
        <v>59</v>
      </c>
      <c r="F8" s="3" t="s">
        <v>59</v>
      </c>
      <c r="G8" s="3" t="s">
        <v>70</v>
      </c>
      <c r="H8" s="13" t="s">
        <v>418</v>
      </c>
      <c r="I8" s="3" t="s">
        <v>59</v>
      </c>
      <c r="J8" s="3" t="s">
        <v>59</v>
      </c>
      <c r="K8" s="2" t="s">
        <v>419</v>
      </c>
      <c r="L8" s="3">
        <v>7</v>
      </c>
      <c r="M8" s="3" t="s">
        <v>454</v>
      </c>
      <c r="N8" s="3" t="s">
        <v>59</v>
      </c>
      <c r="O8" s="3" t="s">
        <v>59</v>
      </c>
      <c r="P8" s="3" t="s">
        <v>59</v>
      </c>
      <c r="Q8" s="3" t="s">
        <v>59</v>
      </c>
      <c r="R8" s="3" t="s">
        <v>59</v>
      </c>
      <c r="S8" s="1" t="s">
        <v>60</v>
      </c>
      <c r="T8" s="3" t="s">
        <v>59</v>
      </c>
      <c r="U8" s="3" t="s">
        <v>59</v>
      </c>
      <c r="V8" s="2" t="s">
        <v>421</v>
      </c>
    </row>
    <row r="9" spans="1:22" ht="14.25" customHeight="1" x14ac:dyDescent="0.35">
      <c r="A9" s="3">
        <v>8</v>
      </c>
      <c r="B9" s="3" t="s">
        <v>439</v>
      </c>
      <c r="C9" s="3" t="s">
        <v>59</v>
      </c>
      <c r="D9" s="3">
        <v>2.0249999999999999</v>
      </c>
      <c r="E9" s="3" t="s">
        <v>59</v>
      </c>
      <c r="F9" s="3" t="s">
        <v>59</v>
      </c>
      <c r="G9" s="3" t="s">
        <v>70</v>
      </c>
      <c r="H9" s="13" t="s">
        <v>418</v>
      </c>
      <c r="I9" s="3" t="s">
        <v>59</v>
      </c>
      <c r="J9" s="3" t="s">
        <v>59</v>
      </c>
      <c r="K9" s="2" t="s">
        <v>419</v>
      </c>
      <c r="L9" s="3">
        <v>8</v>
      </c>
      <c r="M9" s="3" t="s">
        <v>440</v>
      </c>
      <c r="N9" s="3" t="s">
        <v>59</v>
      </c>
      <c r="O9" s="3" t="s">
        <v>59</v>
      </c>
      <c r="P9" s="3" t="s">
        <v>59</v>
      </c>
      <c r="Q9" s="3" t="s">
        <v>59</v>
      </c>
      <c r="R9" s="3" t="s">
        <v>59</v>
      </c>
      <c r="S9" s="1" t="s">
        <v>60</v>
      </c>
      <c r="T9" s="3" t="s">
        <v>59</v>
      </c>
      <c r="U9" s="3" t="s">
        <v>59</v>
      </c>
      <c r="V9" s="2" t="s">
        <v>421</v>
      </c>
    </row>
    <row r="10" spans="1:22" ht="14.25" customHeight="1" x14ac:dyDescent="0.35">
      <c r="A10" s="3">
        <v>9</v>
      </c>
      <c r="B10" s="3" t="s">
        <v>461</v>
      </c>
      <c r="C10" s="3" t="s">
        <v>59</v>
      </c>
      <c r="D10" s="3">
        <v>2.0750000000000002</v>
      </c>
      <c r="E10" s="3" t="s">
        <v>59</v>
      </c>
      <c r="F10" s="3" t="s">
        <v>59</v>
      </c>
      <c r="G10" s="3" t="s">
        <v>70</v>
      </c>
      <c r="H10" s="13" t="s">
        <v>418</v>
      </c>
      <c r="I10" s="3" t="s">
        <v>59</v>
      </c>
      <c r="J10" s="3" t="s">
        <v>59</v>
      </c>
      <c r="K10" s="2" t="s">
        <v>419</v>
      </c>
      <c r="L10" s="3">
        <v>9</v>
      </c>
      <c r="M10" s="3" t="s">
        <v>462</v>
      </c>
      <c r="N10" s="3" t="s">
        <v>59</v>
      </c>
      <c r="O10" s="3" t="s">
        <v>59</v>
      </c>
      <c r="P10" s="3" t="s">
        <v>59</v>
      </c>
      <c r="Q10" s="3" t="s">
        <v>59</v>
      </c>
      <c r="R10" s="3" t="s">
        <v>59</v>
      </c>
      <c r="S10" s="1" t="s">
        <v>60</v>
      </c>
      <c r="T10" s="3" t="s">
        <v>59</v>
      </c>
      <c r="U10" s="3" t="s">
        <v>59</v>
      </c>
      <c r="V10" s="2" t="s">
        <v>421</v>
      </c>
    </row>
    <row r="11" spans="1:22" ht="14.25" customHeight="1" x14ac:dyDescent="0.35">
      <c r="A11" s="3">
        <v>10</v>
      </c>
      <c r="B11" s="3" t="s">
        <v>466</v>
      </c>
      <c r="C11" s="3" t="s">
        <v>59</v>
      </c>
      <c r="D11" s="3">
        <v>2.15</v>
      </c>
      <c r="E11" s="3" t="s">
        <v>59</v>
      </c>
      <c r="F11" s="3" t="s">
        <v>59</v>
      </c>
      <c r="G11" s="3" t="s">
        <v>70</v>
      </c>
      <c r="H11" s="13" t="s">
        <v>418</v>
      </c>
      <c r="I11" s="3" t="s">
        <v>59</v>
      </c>
      <c r="J11" s="3" t="s">
        <v>59</v>
      </c>
      <c r="K11" s="2" t="s">
        <v>419</v>
      </c>
      <c r="L11" s="3">
        <v>10</v>
      </c>
      <c r="M11" s="3" t="s">
        <v>467</v>
      </c>
      <c r="N11" s="3" t="s">
        <v>59</v>
      </c>
      <c r="O11" s="3" t="s">
        <v>59</v>
      </c>
      <c r="P11" s="3" t="s">
        <v>59</v>
      </c>
      <c r="Q11" s="3" t="s">
        <v>59</v>
      </c>
      <c r="R11" s="3" t="s">
        <v>59</v>
      </c>
      <c r="S11" s="1" t="s">
        <v>60</v>
      </c>
      <c r="T11" s="3" t="s">
        <v>59</v>
      </c>
      <c r="U11" s="3" t="s">
        <v>59</v>
      </c>
      <c r="V11" s="2" t="s">
        <v>421</v>
      </c>
    </row>
    <row r="12" spans="1:22" ht="14.25" customHeight="1" x14ac:dyDescent="0.35">
      <c r="A12" s="3">
        <v>11</v>
      </c>
      <c r="B12" s="3" t="s">
        <v>471</v>
      </c>
      <c r="C12" s="3" t="s">
        <v>59</v>
      </c>
      <c r="D12" s="3">
        <v>2.2000000000000002</v>
      </c>
      <c r="E12" s="3" t="s">
        <v>59</v>
      </c>
      <c r="F12" s="3" t="s">
        <v>59</v>
      </c>
      <c r="G12" s="3" t="s">
        <v>70</v>
      </c>
      <c r="H12" s="13" t="s">
        <v>418</v>
      </c>
      <c r="I12" s="3" t="s">
        <v>59</v>
      </c>
      <c r="J12" s="3" t="s">
        <v>59</v>
      </c>
      <c r="K12" s="2" t="s">
        <v>419</v>
      </c>
      <c r="L12" s="3">
        <v>11</v>
      </c>
      <c r="M12" s="3" t="s">
        <v>472</v>
      </c>
      <c r="N12" s="3" t="s">
        <v>59</v>
      </c>
      <c r="O12" s="3" t="s">
        <v>59</v>
      </c>
      <c r="P12" s="3" t="s">
        <v>59</v>
      </c>
      <c r="Q12" s="3" t="s">
        <v>59</v>
      </c>
      <c r="R12" s="3" t="s">
        <v>59</v>
      </c>
      <c r="S12" s="1" t="s">
        <v>60</v>
      </c>
      <c r="T12" s="3" t="s">
        <v>59</v>
      </c>
      <c r="U12" s="3" t="s">
        <v>59</v>
      </c>
      <c r="V12" s="2" t="s">
        <v>421</v>
      </c>
    </row>
    <row r="13" spans="1:22" ht="14.25" customHeight="1" x14ac:dyDescent="0.35">
      <c r="A13" s="3">
        <v>12</v>
      </c>
      <c r="B13" s="3" t="s">
        <v>478</v>
      </c>
      <c r="C13" s="3" t="s">
        <v>59</v>
      </c>
      <c r="D13" s="3">
        <v>2.2000000000000002</v>
      </c>
      <c r="E13" s="3" t="s">
        <v>59</v>
      </c>
      <c r="F13" s="3" t="s">
        <v>59</v>
      </c>
      <c r="G13" s="3" t="s">
        <v>70</v>
      </c>
      <c r="H13" s="13" t="s">
        <v>418</v>
      </c>
      <c r="I13" s="3" t="s">
        <v>59</v>
      </c>
      <c r="J13" s="3" t="s">
        <v>59</v>
      </c>
      <c r="K13" s="2" t="s">
        <v>419</v>
      </c>
      <c r="L13" s="3">
        <v>12</v>
      </c>
      <c r="M13" s="3" t="s">
        <v>479</v>
      </c>
      <c r="N13" s="3" t="s">
        <v>59</v>
      </c>
      <c r="O13" s="3" t="s">
        <v>59</v>
      </c>
      <c r="P13" s="3" t="s">
        <v>59</v>
      </c>
      <c r="Q13" s="3" t="s">
        <v>59</v>
      </c>
      <c r="R13" s="3" t="s">
        <v>59</v>
      </c>
      <c r="S13" s="1" t="s">
        <v>60</v>
      </c>
      <c r="T13" s="3" t="s">
        <v>59</v>
      </c>
      <c r="U13" s="3" t="s">
        <v>59</v>
      </c>
      <c r="V13" s="2" t="s">
        <v>421</v>
      </c>
    </row>
    <row r="14" spans="1:22" ht="14.25" customHeight="1" x14ac:dyDescent="0.35">
      <c r="A14" s="3">
        <v>13</v>
      </c>
      <c r="B14" s="3" t="s">
        <v>484</v>
      </c>
      <c r="C14" s="3" t="s">
        <v>59</v>
      </c>
      <c r="D14" s="3">
        <v>2.25</v>
      </c>
      <c r="E14" s="3" t="s">
        <v>59</v>
      </c>
      <c r="F14" s="3" t="s">
        <v>59</v>
      </c>
      <c r="G14" s="3" t="s">
        <v>70</v>
      </c>
      <c r="H14" s="13" t="s">
        <v>418</v>
      </c>
      <c r="I14" s="3" t="s">
        <v>59</v>
      </c>
      <c r="J14" s="3" t="s">
        <v>59</v>
      </c>
      <c r="K14" s="2" t="s">
        <v>419</v>
      </c>
      <c r="L14" s="3">
        <v>13</v>
      </c>
      <c r="M14" s="3" t="s">
        <v>485</v>
      </c>
      <c r="N14" s="3" t="s">
        <v>59</v>
      </c>
      <c r="O14" s="3" t="s">
        <v>59</v>
      </c>
      <c r="P14" s="3" t="s">
        <v>59</v>
      </c>
      <c r="Q14" s="3" t="s">
        <v>59</v>
      </c>
      <c r="R14" s="3" t="s">
        <v>59</v>
      </c>
      <c r="S14" s="1" t="s">
        <v>60</v>
      </c>
      <c r="T14" s="3" t="s">
        <v>59</v>
      </c>
      <c r="U14" s="3" t="s">
        <v>59</v>
      </c>
      <c r="V14" s="2" t="s">
        <v>421</v>
      </c>
    </row>
    <row r="15" spans="1:22" ht="14.25" customHeight="1" x14ac:dyDescent="0.35">
      <c r="A15" s="3">
        <v>14</v>
      </c>
      <c r="B15" s="3" t="s">
        <v>489</v>
      </c>
      <c r="C15" s="3" t="s">
        <v>59</v>
      </c>
      <c r="D15" s="3">
        <v>2.3250000000000002</v>
      </c>
      <c r="E15" s="3" t="s">
        <v>59</v>
      </c>
      <c r="F15" s="3" t="s">
        <v>59</v>
      </c>
      <c r="G15" s="3" t="s">
        <v>70</v>
      </c>
      <c r="H15" s="13" t="s">
        <v>418</v>
      </c>
      <c r="I15" s="3" t="s">
        <v>59</v>
      </c>
      <c r="J15" s="3" t="s">
        <v>59</v>
      </c>
      <c r="K15" s="2" t="s">
        <v>419</v>
      </c>
      <c r="L15" s="3">
        <v>14</v>
      </c>
      <c r="M15" s="3" t="s">
        <v>490</v>
      </c>
      <c r="N15" s="3" t="s">
        <v>59</v>
      </c>
      <c r="O15" s="3" t="s">
        <v>59</v>
      </c>
      <c r="P15" s="3" t="s">
        <v>59</v>
      </c>
      <c r="Q15" s="3" t="s">
        <v>59</v>
      </c>
      <c r="R15" s="3" t="s">
        <v>59</v>
      </c>
      <c r="S15" s="1" t="s">
        <v>60</v>
      </c>
      <c r="T15" s="3" t="s">
        <v>59</v>
      </c>
      <c r="U15" s="3" t="s">
        <v>59</v>
      </c>
      <c r="V15" s="2" t="s">
        <v>421</v>
      </c>
    </row>
    <row r="16" spans="1:22" ht="14.25" customHeight="1" x14ac:dyDescent="0.35">
      <c r="A16" s="3">
        <v>15</v>
      </c>
      <c r="B16" s="3" t="s">
        <v>493</v>
      </c>
      <c r="C16" s="3" t="s">
        <v>59</v>
      </c>
      <c r="D16" s="3">
        <v>2.4500000000000002</v>
      </c>
      <c r="E16" s="3" t="s">
        <v>59</v>
      </c>
      <c r="F16" s="3" t="s">
        <v>59</v>
      </c>
      <c r="G16" s="3" t="s">
        <v>70</v>
      </c>
      <c r="H16" s="13" t="s">
        <v>418</v>
      </c>
      <c r="I16" s="3" t="s">
        <v>59</v>
      </c>
      <c r="J16" s="3" t="s">
        <v>59</v>
      </c>
      <c r="K16" s="2" t="s">
        <v>419</v>
      </c>
      <c r="L16" s="3">
        <v>15</v>
      </c>
      <c r="M16" s="3" t="s">
        <v>494</v>
      </c>
      <c r="N16" s="3" t="s">
        <v>59</v>
      </c>
      <c r="O16" s="3" t="s">
        <v>59</v>
      </c>
      <c r="P16" s="3" t="s">
        <v>59</v>
      </c>
      <c r="Q16" s="3" t="s">
        <v>59</v>
      </c>
      <c r="R16" s="3" t="s">
        <v>59</v>
      </c>
      <c r="S16" s="1" t="s">
        <v>60</v>
      </c>
      <c r="T16" s="3" t="s">
        <v>59</v>
      </c>
      <c r="U16" s="3" t="s">
        <v>59</v>
      </c>
      <c r="V16" s="2" t="s">
        <v>421</v>
      </c>
    </row>
    <row r="17" spans="1:22" ht="14.25" customHeight="1" x14ac:dyDescent="0.35">
      <c r="A17" s="3">
        <v>16</v>
      </c>
      <c r="B17" s="3" t="s">
        <v>498</v>
      </c>
      <c r="C17" s="3" t="s">
        <v>59</v>
      </c>
      <c r="D17" s="3">
        <v>2.5</v>
      </c>
      <c r="E17" s="3" t="s">
        <v>59</v>
      </c>
      <c r="F17" s="3" t="s">
        <v>59</v>
      </c>
      <c r="G17" s="3" t="s">
        <v>70</v>
      </c>
      <c r="H17" s="13" t="s">
        <v>418</v>
      </c>
      <c r="I17" s="3" t="s">
        <v>59</v>
      </c>
      <c r="J17" s="3" t="s">
        <v>59</v>
      </c>
      <c r="K17" s="2" t="s">
        <v>419</v>
      </c>
      <c r="L17" s="3">
        <v>16</v>
      </c>
      <c r="M17" s="3" t="s">
        <v>499</v>
      </c>
      <c r="N17" s="3" t="s">
        <v>59</v>
      </c>
      <c r="O17" s="3" t="s">
        <v>59</v>
      </c>
      <c r="P17" s="3" t="s">
        <v>59</v>
      </c>
      <c r="Q17" s="3" t="s">
        <v>59</v>
      </c>
      <c r="R17" s="3" t="s">
        <v>59</v>
      </c>
      <c r="S17" s="1" t="s">
        <v>60</v>
      </c>
      <c r="T17" s="3" t="s">
        <v>59</v>
      </c>
      <c r="U17" s="3" t="s">
        <v>59</v>
      </c>
      <c r="V17" s="2" t="s">
        <v>421</v>
      </c>
    </row>
    <row r="18" spans="1:22" ht="14.25" customHeight="1" x14ac:dyDescent="0.35">
      <c r="A18" s="3">
        <v>17</v>
      </c>
      <c r="B18" s="3" t="s">
        <v>504</v>
      </c>
      <c r="C18" s="3" t="s">
        <v>59</v>
      </c>
      <c r="D18" s="3">
        <v>2.6749999999999998</v>
      </c>
      <c r="E18" s="3" t="s">
        <v>59</v>
      </c>
      <c r="F18" s="3" t="s">
        <v>59</v>
      </c>
      <c r="G18" s="3" t="s">
        <v>70</v>
      </c>
      <c r="H18" s="13" t="s">
        <v>418</v>
      </c>
      <c r="I18" s="3" t="s">
        <v>59</v>
      </c>
      <c r="J18" s="3" t="s">
        <v>59</v>
      </c>
      <c r="K18" s="2" t="s">
        <v>419</v>
      </c>
      <c r="L18" s="3">
        <v>17</v>
      </c>
      <c r="M18" s="3" t="s">
        <v>505</v>
      </c>
      <c r="N18" s="3" t="s">
        <v>59</v>
      </c>
      <c r="O18" s="3" t="s">
        <v>59</v>
      </c>
      <c r="P18" s="3" t="s">
        <v>59</v>
      </c>
      <c r="Q18" s="3" t="s">
        <v>59</v>
      </c>
      <c r="R18" s="3" t="s">
        <v>59</v>
      </c>
      <c r="S18" s="1" t="s">
        <v>60</v>
      </c>
      <c r="T18" s="3" t="s">
        <v>59</v>
      </c>
      <c r="U18" s="3" t="s">
        <v>59</v>
      </c>
      <c r="V18" s="2" t="s">
        <v>421</v>
      </c>
    </row>
    <row r="19" spans="1:22" ht="14.25" customHeight="1" x14ac:dyDescent="0.35">
      <c r="A19" s="3">
        <v>18</v>
      </c>
      <c r="B19" s="3" t="s">
        <v>508</v>
      </c>
      <c r="C19" s="3" t="s">
        <v>59</v>
      </c>
      <c r="D19" s="3">
        <v>2.7</v>
      </c>
      <c r="E19" s="3" t="s">
        <v>59</v>
      </c>
      <c r="F19" s="3" t="s">
        <v>59</v>
      </c>
      <c r="G19" s="3" t="s">
        <v>70</v>
      </c>
      <c r="H19" s="13" t="s">
        <v>418</v>
      </c>
      <c r="I19" s="3" t="s">
        <v>59</v>
      </c>
      <c r="J19" s="3" t="s">
        <v>59</v>
      </c>
      <c r="K19" s="2" t="s">
        <v>419</v>
      </c>
      <c r="L19" s="3">
        <v>18</v>
      </c>
      <c r="M19" s="3" t="s">
        <v>509</v>
      </c>
      <c r="N19" s="3" t="s">
        <v>59</v>
      </c>
      <c r="O19" s="3" t="s">
        <v>59</v>
      </c>
      <c r="P19" s="3" t="s">
        <v>59</v>
      </c>
      <c r="Q19" s="3" t="s">
        <v>59</v>
      </c>
      <c r="R19" s="3" t="s">
        <v>59</v>
      </c>
      <c r="S19" s="1" t="s">
        <v>60</v>
      </c>
      <c r="T19" s="3" t="s">
        <v>59</v>
      </c>
      <c r="U19" s="3" t="s">
        <v>59</v>
      </c>
      <c r="V19" s="2" t="s">
        <v>421</v>
      </c>
    </row>
    <row r="20" spans="1:22" ht="14.25" customHeight="1" x14ac:dyDescent="0.35">
      <c r="A20" s="3">
        <v>19</v>
      </c>
      <c r="B20" s="3" t="s">
        <v>512</v>
      </c>
      <c r="C20" s="3" t="s">
        <v>59</v>
      </c>
      <c r="D20" s="3">
        <v>2.7749999999999999</v>
      </c>
      <c r="E20" s="3" t="s">
        <v>59</v>
      </c>
      <c r="F20" s="3" t="s">
        <v>59</v>
      </c>
      <c r="G20" s="3" t="s">
        <v>70</v>
      </c>
      <c r="H20" s="13" t="s">
        <v>418</v>
      </c>
      <c r="I20" s="3" t="s">
        <v>59</v>
      </c>
      <c r="J20" s="3" t="s">
        <v>59</v>
      </c>
      <c r="K20" s="2" t="s">
        <v>419</v>
      </c>
      <c r="L20" s="3">
        <v>19</v>
      </c>
      <c r="M20" s="3" t="s">
        <v>513</v>
      </c>
      <c r="N20" s="3" t="s">
        <v>59</v>
      </c>
      <c r="O20" s="3" t="s">
        <v>59</v>
      </c>
      <c r="P20" s="3" t="s">
        <v>59</v>
      </c>
      <c r="Q20" s="3" t="s">
        <v>59</v>
      </c>
      <c r="R20" s="3" t="s">
        <v>59</v>
      </c>
      <c r="S20" s="1" t="s">
        <v>60</v>
      </c>
      <c r="T20" s="3" t="s">
        <v>59</v>
      </c>
      <c r="U20" s="3" t="s">
        <v>59</v>
      </c>
      <c r="V20" s="2" t="s">
        <v>421</v>
      </c>
    </row>
    <row r="21" spans="1:22" ht="14.25" customHeight="1" x14ac:dyDescent="0.35">
      <c r="A21" s="3">
        <v>20</v>
      </c>
      <c r="B21" s="3" t="s">
        <v>518</v>
      </c>
      <c r="C21" s="3" t="s">
        <v>59</v>
      </c>
      <c r="D21" s="3">
        <v>2.9249999999999998</v>
      </c>
      <c r="E21" s="3" t="s">
        <v>59</v>
      </c>
      <c r="F21" s="3" t="s">
        <v>59</v>
      </c>
      <c r="G21" s="3" t="s">
        <v>70</v>
      </c>
      <c r="H21" s="13" t="s">
        <v>418</v>
      </c>
      <c r="I21" s="3" t="s">
        <v>59</v>
      </c>
      <c r="J21" s="3" t="s">
        <v>59</v>
      </c>
      <c r="K21" s="2" t="s">
        <v>419</v>
      </c>
      <c r="L21" s="3">
        <v>20</v>
      </c>
      <c r="M21" s="3" t="s">
        <v>519</v>
      </c>
      <c r="N21" s="3" t="s">
        <v>59</v>
      </c>
      <c r="O21" s="3" t="s">
        <v>59</v>
      </c>
      <c r="P21" s="3" t="s">
        <v>59</v>
      </c>
      <c r="Q21" s="3" t="s">
        <v>59</v>
      </c>
      <c r="R21" s="3" t="s">
        <v>59</v>
      </c>
      <c r="S21" s="1" t="s">
        <v>60</v>
      </c>
      <c r="T21" s="3" t="s">
        <v>59</v>
      </c>
      <c r="U21" s="3" t="s">
        <v>59</v>
      </c>
      <c r="V21" s="2" t="s">
        <v>421</v>
      </c>
    </row>
    <row r="22" spans="1:22" ht="14.25" customHeight="1" x14ac:dyDescent="0.35">
      <c r="A22" s="3">
        <v>21</v>
      </c>
      <c r="B22" s="3" t="s">
        <v>522</v>
      </c>
      <c r="C22" s="3" t="s">
        <v>59</v>
      </c>
      <c r="D22" s="3">
        <v>3</v>
      </c>
      <c r="E22" s="3" t="s">
        <v>59</v>
      </c>
      <c r="F22" s="3" t="s">
        <v>59</v>
      </c>
      <c r="G22" s="3" t="s">
        <v>70</v>
      </c>
      <c r="H22" s="13" t="s">
        <v>418</v>
      </c>
      <c r="I22" s="3" t="s">
        <v>59</v>
      </c>
      <c r="J22" s="3" t="s">
        <v>59</v>
      </c>
      <c r="K22" s="2" t="s">
        <v>419</v>
      </c>
      <c r="L22" s="3">
        <v>21</v>
      </c>
      <c r="M22" s="3" t="s">
        <v>523</v>
      </c>
      <c r="N22" s="3" t="s">
        <v>59</v>
      </c>
      <c r="O22" s="3" t="s">
        <v>59</v>
      </c>
      <c r="P22" s="3" t="s">
        <v>59</v>
      </c>
      <c r="Q22" s="3" t="s">
        <v>59</v>
      </c>
      <c r="R22" s="3" t="s">
        <v>59</v>
      </c>
      <c r="S22" s="1" t="s">
        <v>60</v>
      </c>
      <c r="T22" s="3" t="s">
        <v>59</v>
      </c>
      <c r="U22" s="3" t="s">
        <v>59</v>
      </c>
      <c r="V22" s="2" t="s">
        <v>421</v>
      </c>
    </row>
    <row r="23" spans="1:22" ht="14.25" customHeight="1" x14ac:dyDescent="0.35">
      <c r="A23" s="3">
        <v>22</v>
      </c>
      <c r="B23" s="3" t="s">
        <v>527</v>
      </c>
      <c r="C23" s="3" t="s">
        <v>59</v>
      </c>
      <c r="D23" s="3">
        <v>3.0750000000000002</v>
      </c>
      <c r="E23" s="3" t="s">
        <v>59</v>
      </c>
      <c r="F23" s="3" t="s">
        <v>59</v>
      </c>
      <c r="G23" s="3" t="s">
        <v>70</v>
      </c>
      <c r="H23" s="13" t="s">
        <v>418</v>
      </c>
      <c r="I23" s="3" t="s">
        <v>59</v>
      </c>
      <c r="J23" s="3" t="s">
        <v>59</v>
      </c>
      <c r="K23" s="2" t="s">
        <v>419</v>
      </c>
      <c r="L23" s="3">
        <v>22</v>
      </c>
      <c r="M23" s="3" t="s">
        <v>528</v>
      </c>
      <c r="N23" s="3" t="s">
        <v>59</v>
      </c>
      <c r="O23" s="3" t="s">
        <v>59</v>
      </c>
      <c r="P23" s="3" t="s">
        <v>59</v>
      </c>
      <c r="Q23" s="3" t="s">
        <v>59</v>
      </c>
      <c r="R23" s="3" t="s">
        <v>59</v>
      </c>
      <c r="S23" s="1" t="s">
        <v>60</v>
      </c>
      <c r="T23" s="3" t="s">
        <v>59</v>
      </c>
      <c r="U23" s="3" t="s">
        <v>59</v>
      </c>
      <c r="V23" s="2" t="s">
        <v>421</v>
      </c>
    </row>
    <row r="24" spans="1:22" ht="14.25" customHeight="1" x14ac:dyDescent="0.35">
      <c r="A24" s="3">
        <v>23</v>
      </c>
      <c r="B24" s="3" t="s">
        <v>531</v>
      </c>
      <c r="C24" s="3" t="s">
        <v>59</v>
      </c>
      <c r="D24" s="3">
        <v>3.1</v>
      </c>
      <c r="E24" s="3" t="s">
        <v>59</v>
      </c>
      <c r="F24" s="3" t="s">
        <v>59</v>
      </c>
      <c r="G24" s="3" t="s">
        <v>70</v>
      </c>
      <c r="H24" s="13" t="s">
        <v>418</v>
      </c>
      <c r="I24" s="3" t="s">
        <v>59</v>
      </c>
      <c r="J24" s="3" t="s">
        <v>59</v>
      </c>
      <c r="K24" s="2" t="s">
        <v>419</v>
      </c>
      <c r="L24" s="3">
        <v>23</v>
      </c>
      <c r="M24" s="3" t="s">
        <v>532</v>
      </c>
      <c r="N24" s="3" t="s">
        <v>59</v>
      </c>
      <c r="O24" s="3" t="s">
        <v>59</v>
      </c>
      <c r="P24" s="3" t="s">
        <v>59</v>
      </c>
      <c r="Q24" s="3" t="s">
        <v>59</v>
      </c>
      <c r="R24" s="3" t="s">
        <v>59</v>
      </c>
      <c r="S24" s="1" t="s">
        <v>60</v>
      </c>
      <c r="T24" s="3" t="s">
        <v>59</v>
      </c>
      <c r="U24" s="3" t="s">
        <v>59</v>
      </c>
      <c r="V24" s="2" t="s">
        <v>421</v>
      </c>
    </row>
    <row r="25" spans="1:22" ht="14.25" customHeight="1" x14ac:dyDescent="0.35">
      <c r="A25" s="3">
        <v>24</v>
      </c>
      <c r="B25" s="3" t="s">
        <v>535</v>
      </c>
      <c r="C25" s="3" t="s">
        <v>59</v>
      </c>
      <c r="D25" s="3">
        <v>3.2250000000000001</v>
      </c>
      <c r="E25" s="3" t="s">
        <v>59</v>
      </c>
      <c r="F25" s="3" t="s">
        <v>59</v>
      </c>
      <c r="G25" s="3" t="s">
        <v>70</v>
      </c>
      <c r="H25" s="13" t="s">
        <v>418</v>
      </c>
      <c r="I25" s="3" t="s">
        <v>59</v>
      </c>
      <c r="J25" s="3" t="s">
        <v>59</v>
      </c>
      <c r="K25" s="2" t="s">
        <v>419</v>
      </c>
      <c r="L25" s="3">
        <v>24</v>
      </c>
      <c r="M25" s="3" t="s">
        <v>536</v>
      </c>
      <c r="N25" s="3" t="s">
        <v>59</v>
      </c>
      <c r="O25" s="3" t="s">
        <v>59</v>
      </c>
      <c r="P25" s="3" t="s">
        <v>59</v>
      </c>
      <c r="Q25" s="3" t="s">
        <v>59</v>
      </c>
      <c r="R25" s="3" t="s">
        <v>59</v>
      </c>
      <c r="S25" s="1" t="s">
        <v>60</v>
      </c>
      <c r="T25" s="3" t="s">
        <v>59</v>
      </c>
      <c r="U25" s="3" t="s">
        <v>59</v>
      </c>
      <c r="V25" s="2" t="s">
        <v>421</v>
      </c>
    </row>
    <row r="26" spans="1:22" ht="14.25" customHeight="1" x14ac:dyDescent="0.35">
      <c r="A26" s="3">
        <v>25</v>
      </c>
      <c r="B26" s="3" t="s">
        <v>540</v>
      </c>
      <c r="C26" s="3" t="s">
        <v>59</v>
      </c>
      <c r="D26" s="3">
        <v>3.35</v>
      </c>
      <c r="E26" s="3" t="s">
        <v>59</v>
      </c>
      <c r="F26" s="3" t="s">
        <v>59</v>
      </c>
      <c r="G26" s="3" t="s">
        <v>70</v>
      </c>
      <c r="H26" s="13" t="s">
        <v>418</v>
      </c>
      <c r="I26" s="3" t="s">
        <v>59</v>
      </c>
      <c r="J26" s="3" t="s">
        <v>59</v>
      </c>
      <c r="K26" s="2" t="s">
        <v>419</v>
      </c>
      <c r="L26" s="3">
        <v>25</v>
      </c>
      <c r="M26" s="3" t="s">
        <v>541</v>
      </c>
      <c r="N26" s="3" t="s">
        <v>59</v>
      </c>
      <c r="O26" s="3" t="s">
        <v>59</v>
      </c>
      <c r="P26" s="3" t="s">
        <v>59</v>
      </c>
      <c r="Q26" s="3" t="s">
        <v>59</v>
      </c>
      <c r="R26" s="3" t="s">
        <v>59</v>
      </c>
      <c r="S26" s="1" t="s">
        <v>60</v>
      </c>
      <c r="T26" s="3" t="s">
        <v>59</v>
      </c>
      <c r="U26" s="3" t="s">
        <v>59</v>
      </c>
      <c r="V26" s="2" t="s">
        <v>421</v>
      </c>
    </row>
    <row r="27" spans="1:22" ht="14.25" customHeight="1" x14ac:dyDescent="0.35">
      <c r="A27" s="3">
        <v>26</v>
      </c>
      <c r="B27" s="3" t="s">
        <v>543</v>
      </c>
      <c r="C27" s="3" t="s">
        <v>59</v>
      </c>
      <c r="D27" s="3">
        <v>3.45</v>
      </c>
      <c r="E27" s="3" t="s">
        <v>59</v>
      </c>
      <c r="F27" s="3" t="s">
        <v>59</v>
      </c>
      <c r="G27" s="3" t="s">
        <v>70</v>
      </c>
      <c r="H27" s="13" t="s">
        <v>418</v>
      </c>
      <c r="I27" s="3" t="s">
        <v>59</v>
      </c>
      <c r="J27" s="3" t="s">
        <v>59</v>
      </c>
      <c r="K27" s="2" t="s">
        <v>419</v>
      </c>
      <c r="L27" s="3">
        <v>26</v>
      </c>
      <c r="M27" s="3" t="s">
        <v>544</v>
      </c>
      <c r="N27" s="3" t="s">
        <v>59</v>
      </c>
      <c r="O27" s="3" t="s">
        <v>59</v>
      </c>
      <c r="P27" s="3" t="s">
        <v>59</v>
      </c>
      <c r="Q27" s="3" t="s">
        <v>59</v>
      </c>
      <c r="R27" s="3" t="s">
        <v>59</v>
      </c>
      <c r="S27" s="1" t="s">
        <v>60</v>
      </c>
      <c r="T27" s="3" t="s">
        <v>59</v>
      </c>
      <c r="U27" s="3" t="s">
        <v>59</v>
      </c>
      <c r="V27" s="2" t="s">
        <v>421</v>
      </c>
    </row>
    <row r="28" spans="1:22" ht="14.25" customHeight="1" x14ac:dyDescent="0.35">
      <c r="A28" s="3">
        <v>27</v>
      </c>
      <c r="B28" s="3" t="s">
        <v>549</v>
      </c>
      <c r="C28" s="3" t="s">
        <v>59</v>
      </c>
      <c r="D28" s="3">
        <v>3.55</v>
      </c>
      <c r="E28" s="3" t="s">
        <v>59</v>
      </c>
      <c r="F28" s="3" t="s">
        <v>59</v>
      </c>
      <c r="G28" s="3" t="s">
        <v>70</v>
      </c>
      <c r="H28" s="13" t="s">
        <v>418</v>
      </c>
      <c r="I28" s="3" t="s">
        <v>59</v>
      </c>
      <c r="J28" s="3" t="s">
        <v>59</v>
      </c>
      <c r="K28" s="2" t="s">
        <v>419</v>
      </c>
      <c r="L28" s="3">
        <v>27</v>
      </c>
      <c r="M28" s="3" t="s">
        <v>550</v>
      </c>
      <c r="N28" s="3" t="s">
        <v>59</v>
      </c>
      <c r="O28" s="3" t="s">
        <v>59</v>
      </c>
      <c r="P28" s="3" t="s">
        <v>59</v>
      </c>
      <c r="Q28" s="3" t="s">
        <v>59</v>
      </c>
      <c r="R28" s="3" t="s">
        <v>59</v>
      </c>
      <c r="S28" s="1" t="s">
        <v>60</v>
      </c>
      <c r="T28" s="3" t="s">
        <v>59</v>
      </c>
      <c r="U28" s="3" t="s">
        <v>59</v>
      </c>
      <c r="V28" s="2" t="s">
        <v>421</v>
      </c>
    </row>
    <row r="29" spans="1:22" ht="14.25" customHeight="1" x14ac:dyDescent="0.35">
      <c r="A29" s="3">
        <v>28</v>
      </c>
      <c r="B29" s="3" t="s">
        <v>554</v>
      </c>
      <c r="C29" s="3" t="s">
        <v>59</v>
      </c>
      <c r="D29" s="3">
        <v>3.7749999999999999</v>
      </c>
      <c r="E29" s="3" t="s">
        <v>59</v>
      </c>
      <c r="F29" s="3" t="s">
        <v>59</v>
      </c>
      <c r="G29" s="3" t="s">
        <v>70</v>
      </c>
      <c r="H29" s="13" t="s">
        <v>418</v>
      </c>
      <c r="I29" s="3" t="s">
        <v>59</v>
      </c>
      <c r="J29" s="3" t="s">
        <v>59</v>
      </c>
      <c r="K29" s="2" t="s">
        <v>419</v>
      </c>
      <c r="L29" s="3">
        <v>28</v>
      </c>
      <c r="M29" s="3" t="s">
        <v>555</v>
      </c>
      <c r="N29" s="3" t="s">
        <v>59</v>
      </c>
      <c r="O29" s="3" t="s">
        <v>59</v>
      </c>
      <c r="P29" s="3" t="s">
        <v>59</v>
      </c>
      <c r="Q29" s="3" t="s">
        <v>59</v>
      </c>
      <c r="R29" s="3" t="s">
        <v>59</v>
      </c>
      <c r="S29" s="1" t="s">
        <v>60</v>
      </c>
      <c r="T29" s="3" t="s">
        <v>59</v>
      </c>
      <c r="U29" s="3" t="s">
        <v>59</v>
      </c>
      <c r="V29" s="2" t="s">
        <v>421</v>
      </c>
    </row>
    <row r="30" spans="1:22" ht="14.25" customHeight="1" x14ac:dyDescent="0.35">
      <c r="A30" s="3">
        <v>29</v>
      </c>
      <c r="B30" s="3" t="s">
        <v>559</v>
      </c>
      <c r="C30" s="3" t="s">
        <v>59</v>
      </c>
      <c r="D30" s="3">
        <v>3.875</v>
      </c>
      <c r="E30" s="3" t="s">
        <v>59</v>
      </c>
      <c r="F30" s="3" t="s">
        <v>59</v>
      </c>
      <c r="G30" s="3" t="s">
        <v>70</v>
      </c>
      <c r="H30" s="13" t="s">
        <v>418</v>
      </c>
      <c r="I30" s="3" t="s">
        <v>59</v>
      </c>
      <c r="J30" s="3" t="s">
        <v>59</v>
      </c>
      <c r="K30" s="2" t="s">
        <v>419</v>
      </c>
      <c r="L30" s="3">
        <v>29</v>
      </c>
      <c r="M30" s="3" t="s">
        <v>560</v>
      </c>
      <c r="N30" s="3" t="s">
        <v>59</v>
      </c>
      <c r="O30" s="3" t="s">
        <v>59</v>
      </c>
      <c r="P30" s="3" t="s">
        <v>59</v>
      </c>
      <c r="Q30" s="3" t="s">
        <v>59</v>
      </c>
      <c r="R30" s="3" t="s">
        <v>59</v>
      </c>
      <c r="S30" s="1" t="s">
        <v>60</v>
      </c>
      <c r="T30" s="3" t="s">
        <v>59</v>
      </c>
      <c r="U30" s="3" t="s">
        <v>59</v>
      </c>
      <c r="V30" s="2" t="s">
        <v>421</v>
      </c>
    </row>
    <row r="31" spans="1:22" ht="14.25" customHeight="1" x14ac:dyDescent="0.35">
      <c r="A31" s="3">
        <v>30</v>
      </c>
      <c r="B31" s="3" t="s">
        <v>563</v>
      </c>
      <c r="C31" s="3" t="s">
        <v>59</v>
      </c>
      <c r="D31" s="3">
        <v>3.9249999999999998</v>
      </c>
      <c r="E31" s="3" t="s">
        <v>59</v>
      </c>
      <c r="F31" s="3" t="s">
        <v>59</v>
      </c>
      <c r="G31" s="3" t="s">
        <v>70</v>
      </c>
      <c r="H31" s="13" t="s">
        <v>418</v>
      </c>
      <c r="I31" s="3" t="s">
        <v>59</v>
      </c>
      <c r="J31" s="3" t="s">
        <v>59</v>
      </c>
      <c r="K31" s="2" t="s">
        <v>419</v>
      </c>
      <c r="L31" s="3">
        <v>30</v>
      </c>
      <c r="M31" s="3" t="s">
        <v>564</v>
      </c>
      <c r="N31" s="3" t="s">
        <v>59</v>
      </c>
      <c r="O31" s="3" t="s">
        <v>59</v>
      </c>
      <c r="P31" s="3" t="s">
        <v>59</v>
      </c>
      <c r="Q31" s="3" t="s">
        <v>59</v>
      </c>
      <c r="R31" s="3" t="s">
        <v>59</v>
      </c>
      <c r="S31" s="1" t="s">
        <v>60</v>
      </c>
      <c r="T31" s="3" t="s">
        <v>59</v>
      </c>
      <c r="U31" s="3" t="s">
        <v>59</v>
      </c>
      <c r="V31" s="2" t="s">
        <v>421</v>
      </c>
    </row>
    <row r="32" spans="1:22" ht="14.25" customHeight="1" x14ac:dyDescent="0.35">
      <c r="A32" s="3">
        <v>31</v>
      </c>
      <c r="B32" s="2" t="s">
        <v>568</v>
      </c>
      <c r="C32" s="3" t="s">
        <v>59</v>
      </c>
      <c r="D32" s="2">
        <v>4.05</v>
      </c>
      <c r="E32" s="3" t="s">
        <v>59</v>
      </c>
      <c r="F32" s="3" t="s">
        <v>59</v>
      </c>
      <c r="G32" s="3" t="s">
        <v>57</v>
      </c>
      <c r="H32" s="13" t="s">
        <v>418</v>
      </c>
      <c r="I32" s="3" t="s">
        <v>59</v>
      </c>
      <c r="J32" s="3" t="s">
        <v>59</v>
      </c>
      <c r="K32" s="2" t="s">
        <v>421</v>
      </c>
      <c r="L32" s="3">
        <v>31</v>
      </c>
      <c r="M32" s="3" t="s">
        <v>569</v>
      </c>
      <c r="N32" s="3" t="s">
        <v>59</v>
      </c>
      <c r="O32" s="3" t="s">
        <v>59</v>
      </c>
      <c r="P32" s="3" t="s">
        <v>59</v>
      </c>
      <c r="Q32" s="3" t="s">
        <v>59</v>
      </c>
      <c r="R32" s="3" t="s">
        <v>59</v>
      </c>
      <c r="S32" s="1" t="s">
        <v>60</v>
      </c>
      <c r="T32" s="3" t="s">
        <v>59</v>
      </c>
      <c r="U32" s="3" t="s">
        <v>59</v>
      </c>
      <c r="V32" s="2" t="s">
        <v>419</v>
      </c>
    </row>
    <row r="33" spans="1:22" ht="14.25" customHeight="1" x14ac:dyDescent="0.35">
      <c r="A33" s="3">
        <v>32</v>
      </c>
      <c r="B33" s="3" t="s">
        <v>572</v>
      </c>
      <c r="C33" s="3" t="s">
        <v>59</v>
      </c>
      <c r="D33" s="3">
        <v>4.1500000000000004</v>
      </c>
      <c r="E33" s="3" t="s">
        <v>59</v>
      </c>
      <c r="F33" s="3" t="s">
        <v>59</v>
      </c>
      <c r="G33" s="3" t="s">
        <v>57</v>
      </c>
      <c r="H33" s="13" t="s">
        <v>418</v>
      </c>
      <c r="I33" s="3" t="s">
        <v>59</v>
      </c>
      <c r="J33" s="3" t="s">
        <v>59</v>
      </c>
      <c r="K33" s="2" t="s">
        <v>421</v>
      </c>
      <c r="L33" s="3">
        <v>32</v>
      </c>
      <c r="M33" s="3" t="s">
        <v>573</v>
      </c>
      <c r="N33" s="3" t="s">
        <v>59</v>
      </c>
      <c r="O33" s="3" t="s">
        <v>59</v>
      </c>
      <c r="P33" s="3" t="s">
        <v>59</v>
      </c>
      <c r="Q33" s="3" t="s">
        <v>59</v>
      </c>
      <c r="R33" s="3" t="s">
        <v>59</v>
      </c>
      <c r="S33" s="1" t="s">
        <v>60</v>
      </c>
      <c r="T33" s="3" t="s">
        <v>59</v>
      </c>
      <c r="U33" s="3" t="s">
        <v>59</v>
      </c>
      <c r="V33" s="2" t="s">
        <v>419</v>
      </c>
    </row>
    <row r="34" spans="1:22" ht="14.25" customHeight="1" x14ac:dyDescent="0.35">
      <c r="A34" s="3">
        <v>33</v>
      </c>
      <c r="B34" s="3" t="s">
        <v>575</v>
      </c>
      <c r="C34" s="3" t="s">
        <v>59</v>
      </c>
      <c r="D34" s="3">
        <v>4.25</v>
      </c>
      <c r="E34" s="3" t="s">
        <v>59</v>
      </c>
      <c r="F34" s="3" t="s">
        <v>59</v>
      </c>
      <c r="G34" s="3" t="s">
        <v>57</v>
      </c>
      <c r="H34" s="13" t="s">
        <v>418</v>
      </c>
      <c r="I34" s="3" t="s">
        <v>59</v>
      </c>
      <c r="J34" s="3" t="s">
        <v>59</v>
      </c>
      <c r="K34" s="2" t="s">
        <v>421</v>
      </c>
      <c r="L34" s="3">
        <v>33</v>
      </c>
      <c r="M34" s="3" t="s">
        <v>576</v>
      </c>
      <c r="N34" s="3" t="s">
        <v>59</v>
      </c>
      <c r="O34" s="3" t="s">
        <v>59</v>
      </c>
      <c r="P34" s="3" t="s">
        <v>59</v>
      </c>
      <c r="Q34" s="3" t="s">
        <v>59</v>
      </c>
      <c r="R34" s="3" t="s">
        <v>59</v>
      </c>
      <c r="S34" s="1" t="s">
        <v>60</v>
      </c>
      <c r="T34" s="3" t="s">
        <v>59</v>
      </c>
      <c r="U34" s="3" t="s">
        <v>59</v>
      </c>
      <c r="V34" s="2" t="s">
        <v>419</v>
      </c>
    </row>
    <row r="35" spans="1:22" ht="14.25" customHeight="1" x14ac:dyDescent="0.35">
      <c r="A35" s="3">
        <v>34</v>
      </c>
      <c r="B35" s="3" t="s">
        <v>580</v>
      </c>
      <c r="C35" s="3" t="s">
        <v>59</v>
      </c>
      <c r="D35" s="3">
        <v>4.3499999999999996</v>
      </c>
      <c r="E35" s="3" t="s">
        <v>59</v>
      </c>
      <c r="F35" s="3" t="s">
        <v>59</v>
      </c>
      <c r="G35" s="3" t="s">
        <v>57</v>
      </c>
      <c r="H35" s="13" t="s">
        <v>418</v>
      </c>
      <c r="I35" s="3" t="s">
        <v>59</v>
      </c>
      <c r="J35" s="3" t="s">
        <v>59</v>
      </c>
      <c r="K35" s="2" t="s">
        <v>421</v>
      </c>
      <c r="L35" s="3">
        <v>34</v>
      </c>
      <c r="M35" s="3" t="s">
        <v>581</v>
      </c>
      <c r="N35" s="3" t="s">
        <v>59</v>
      </c>
      <c r="O35" s="3" t="s">
        <v>59</v>
      </c>
      <c r="P35" s="3" t="s">
        <v>59</v>
      </c>
      <c r="Q35" s="3" t="s">
        <v>59</v>
      </c>
      <c r="R35" s="3" t="s">
        <v>59</v>
      </c>
      <c r="S35" s="1" t="s">
        <v>60</v>
      </c>
      <c r="T35" s="3" t="s">
        <v>59</v>
      </c>
      <c r="U35" s="3" t="s">
        <v>59</v>
      </c>
      <c r="V35" s="2" t="s">
        <v>419</v>
      </c>
    </row>
    <row r="36" spans="1:22" ht="14.25" customHeight="1" x14ac:dyDescent="0.35">
      <c r="A36" s="3">
        <v>35</v>
      </c>
      <c r="B36" s="3" t="s">
        <v>586</v>
      </c>
      <c r="C36" s="3" t="s">
        <v>59</v>
      </c>
      <c r="D36" s="3">
        <v>4.45</v>
      </c>
      <c r="E36" s="3" t="s">
        <v>59</v>
      </c>
      <c r="F36" s="3" t="s">
        <v>59</v>
      </c>
      <c r="G36" s="3" t="s">
        <v>57</v>
      </c>
      <c r="H36" s="13" t="s">
        <v>418</v>
      </c>
      <c r="I36" s="3" t="s">
        <v>59</v>
      </c>
      <c r="J36" s="3" t="s">
        <v>59</v>
      </c>
      <c r="K36" s="2" t="s">
        <v>421</v>
      </c>
      <c r="L36" s="3">
        <v>35</v>
      </c>
      <c r="M36" s="3" t="s">
        <v>587</v>
      </c>
      <c r="N36" s="3" t="s">
        <v>59</v>
      </c>
      <c r="O36" s="3" t="s">
        <v>59</v>
      </c>
      <c r="P36" s="3" t="s">
        <v>59</v>
      </c>
      <c r="Q36" s="3" t="s">
        <v>59</v>
      </c>
      <c r="R36" s="3" t="s">
        <v>59</v>
      </c>
      <c r="S36" s="1" t="s">
        <v>60</v>
      </c>
      <c r="T36" s="3" t="s">
        <v>59</v>
      </c>
      <c r="U36" s="3" t="s">
        <v>59</v>
      </c>
      <c r="V36" s="2" t="s">
        <v>419</v>
      </c>
    </row>
    <row r="37" spans="1:22" ht="14.25" customHeight="1" x14ac:dyDescent="0.35">
      <c r="A37" s="3">
        <v>36</v>
      </c>
      <c r="B37" s="3" t="s">
        <v>591</v>
      </c>
      <c r="C37" s="3" t="s">
        <v>59</v>
      </c>
      <c r="D37" s="3">
        <v>4.55</v>
      </c>
      <c r="E37" s="3" t="s">
        <v>59</v>
      </c>
      <c r="F37" s="3" t="s">
        <v>59</v>
      </c>
      <c r="G37" s="3" t="s">
        <v>57</v>
      </c>
      <c r="H37" s="13" t="s">
        <v>418</v>
      </c>
      <c r="I37" s="3" t="s">
        <v>59</v>
      </c>
      <c r="J37" s="3" t="s">
        <v>59</v>
      </c>
      <c r="K37" s="2" t="s">
        <v>421</v>
      </c>
      <c r="L37" s="3">
        <v>36</v>
      </c>
      <c r="M37" s="3" t="s">
        <v>592</v>
      </c>
      <c r="N37" s="3" t="s">
        <v>59</v>
      </c>
      <c r="O37" s="3" t="s">
        <v>59</v>
      </c>
      <c r="P37" s="3" t="s">
        <v>59</v>
      </c>
      <c r="Q37" s="3" t="s">
        <v>59</v>
      </c>
      <c r="R37" s="3" t="s">
        <v>59</v>
      </c>
      <c r="S37" s="1" t="s">
        <v>60</v>
      </c>
      <c r="T37" s="3" t="s">
        <v>59</v>
      </c>
      <c r="U37" s="3" t="s">
        <v>59</v>
      </c>
      <c r="V37" s="2" t="s">
        <v>419</v>
      </c>
    </row>
    <row r="38" spans="1:22" ht="14.25" customHeight="1" x14ac:dyDescent="0.35">
      <c r="A38" s="3">
        <v>37</v>
      </c>
      <c r="B38" s="3" t="s">
        <v>597</v>
      </c>
      <c r="C38" s="3" t="s">
        <v>59</v>
      </c>
      <c r="D38" s="3">
        <v>4.625</v>
      </c>
      <c r="E38" s="3" t="s">
        <v>59</v>
      </c>
      <c r="F38" s="3" t="s">
        <v>59</v>
      </c>
      <c r="G38" s="3" t="s">
        <v>57</v>
      </c>
      <c r="H38" s="13" t="s">
        <v>418</v>
      </c>
      <c r="I38" s="3" t="s">
        <v>59</v>
      </c>
      <c r="J38" s="3" t="s">
        <v>59</v>
      </c>
      <c r="K38" s="2" t="s">
        <v>421</v>
      </c>
      <c r="L38" s="3">
        <v>37</v>
      </c>
      <c r="M38" s="3" t="s">
        <v>598</v>
      </c>
      <c r="N38" s="3" t="s">
        <v>59</v>
      </c>
      <c r="O38" s="3" t="s">
        <v>59</v>
      </c>
      <c r="P38" s="3" t="s">
        <v>59</v>
      </c>
      <c r="Q38" s="3" t="s">
        <v>59</v>
      </c>
      <c r="R38" s="3" t="s">
        <v>59</v>
      </c>
      <c r="S38" s="1" t="s">
        <v>60</v>
      </c>
      <c r="T38" s="3" t="s">
        <v>59</v>
      </c>
      <c r="U38" s="3" t="s">
        <v>59</v>
      </c>
      <c r="V38" s="2" t="s">
        <v>419</v>
      </c>
    </row>
    <row r="39" spans="1:22" ht="14.25" customHeight="1" x14ac:dyDescent="0.35">
      <c r="A39" s="3">
        <v>38</v>
      </c>
      <c r="B39" s="3" t="s">
        <v>600</v>
      </c>
      <c r="C39" s="3" t="s">
        <v>59</v>
      </c>
      <c r="D39" s="3">
        <v>4.75</v>
      </c>
      <c r="E39" s="3" t="s">
        <v>59</v>
      </c>
      <c r="F39" s="3" t="s">
        <v>59</v>
      </c>
      <c r="G39" s="3" t="s">
        <v>57</v>
      </c>
      <c r="H39" s="13" t="s">
        <v>418</v>
      </c>
      <c r="I39" s="3" t="s">
        <v>59</v>
      </c>
      <c r="J39" s="3" t="s">
        <v>59</v>
      </c>
      <c r="K39" s="2" t="s">
        <v>421</v>
      </c>
      <c r="L39" s="3">
        <v>38</v>
      </c>
      <c r="M39" s="3" t="s">
        <v>601</v>
      </c>
      <c r="N39" s="3" t="s">
        <v>59</v>
      </c>
      <c r="O39" s="3" t="s">
        <v>59</v>
      </c>
      <c r="P39" s="3" t="s">
        <v>59</v>
      </c>
      <c r="Q39" s="3" t="s">
        <v>59</v>
      </c>
      <c r="R39" s="3" t="s">
        <v>59</v>
      </c>
      <c r="S39" s="1" t="s">
        <v>60</v>
      </c>
      <c r="T39" s="3" t="s">
        <v>59</v>
      </c>
      <c r="U39" s="3" t="s">
        <v>59</v>
      </c>
      <c r="V39" s="2" t="s">
        <v>419</v>
      </c>
    </row>
    <row r="40" spans="1:22" ht="14.25" customHeight="1" x14ac:dyDescent="0.35">
      <c r="A40" s="3">
        <v>39</v>
      </c>
      <c r="B40" s="3" t="s">
        <v>604</v>
      </c>
      <c r="C40" s="3" t="s">
        <v>59</v>
      </c>
      <c r="D40" s="3">
        <v>4.8499999999999996</v>
      </c>
      <c r="E40" s="3" t="s">
        <v>59</v>
      </c>
      <c r="F40" s="3" t="s">
        <v>59</v>
      </c>
      <c r="G40" s="3" t="s">
        <v>57</v>
      </c>
      <c r="H40" s="13" t="s">
        <v>418</v>
      </c>
      <c r="I40" s="3" t="s">
        <v>59</v>
      </c>
      <c r="J40" s="3" t="s">
        <v>59</v>
      </c>
      <c r="K40" s="2" t="s">
        <v>421</v>
      </c>
      <c r="L40" s="3">
        <v>39</v>
      </c>
      <c r="M40" s="3" t="s">
        <v>605</v>
      </c>
      <c r="N40" s="3" t="s">
        <v>59</v>
      </c>
      <c r="O40" s="3" t="s">
        <v>59</v>
      </c>
      <c r="P40" s="3" t="s">
        <v>59</v>
      </c>
      <c r="Q40" s="3" t="s">
        <v>59</v>
      </c>
      <c r="R40" s="3" t="s">
        <v>59</v>
      </c>
      <c r="S40" s="1" t="s">
        <v>60</v>
      </c>
      <c r="T40" s="3" t="s">
        <v>59</v>
      </c>
      <c r="U40" s="3" t="s">
        <v>59</v>
      </c>
      <c r="V40" s="2" t="s">
        <v>419</v>
      </c>
    </row>
    <row r="41" spans="1:22" ht="14.25" customHeight="1" x14ac:dyDescent="0.35">
      <c r="A41" s="3">
        <v>40</v>
      </c>
      <c r="B41" s="3" t="s">
        <v>610</v>
      </c>
      <c r="C41" s="3" t="s">
        <v>59</v>
      </c>
      <c r="D41" s="3">
        <v>4.95</v>
      </c>
      <c r="E41" s="3" t="s">
        <v>59</v>
      </c>
      <c r="F41" s="3" t="s">
        <v>59</v>
      </c>
      <c r="G41" s="3" t="s">
        <v>57</v>
      </c>
      <c r="H41" s="13" t="s">
        <v>418</v>
      </c>
      <c r="I41" s="3" t="s">
        <v>59</v>
      </c>
      <c r="J41" s="3" t="s">
        <v>59</v>
      </c>
      <c r="K41" s="2" t="s">
        <v>421</v>
      </c>
      <c r="L41" s="3">
        <v>40</v>
      </c>
      <c r="M41" s="3" t="s">
        <v>611</v>
      </c>
      <c r="N41" s="3" t="s">
        <v>59</v>
      </c>
      <c r="O41" s="3" t="s">
        <v>59</v>
      </c>
      <c r="P41" s="3" t="s">
        <v>59</v>
      </c>
      <c r="Q41" s="3" t="s">
        <v>59</v>
      </c>
      <c r="R41" s="3" t="s">
        <v>59</v>
      </c>
      <c r="S41" s="1" t="s">
        <v>60</v>
      </c>
      <c r="T41" s="3" t="s">
        <v>59</v>
      </c>
      <c r="U41" s="3" t="s">
        <v>59</v>
      </c>
      <c r="V41" s="2" t="s">
        <v>419</v>
      </c>
    </row>
    <row r="42" spans="1:22" ht="14.25" customHeight="1" x14ac:dyDescent="0.35">
      <c r="A42" s="3">
        <v>41</v>
      </c>
      <c r="B42" s="3" t="s">
        <v>614</v>
      </c>
      <c r="C42" s="3" t="s">
        <v>59</v>
      </c>
      <c r="D42" s="3">
        <v>5.05</v>
      </c>
      <c r="E42" s="3" t="s">
        <v>59</v>
      </c>
      <c r="F42" s="3" t="s">
        <v>59</v>
      </c>
      <c r="G42" s="3" t="s">
        <v>57</v>
      </c>
      <c r="H42" s="13" t="s">
        <v>418</v>
      </c>
      <c r="I42" s="3" t="s">
        <v>59</v>
      </c>
      <c r="J42" s="3" t="s">
        <v>59</v>
      </c>
      <c r="K42" s="2" t="s">
        <v>421</v>
      </c>
      <c r="L42" s="3">
        <v>41</v>
      </c>
      <c r="M42" s="3" t="s">
        <v>615</v>
      </c>
      <c r="N42" s="3" t="s">
        <v>59</v>
      </c>
      <c r="O42" s="3" t="s">
        <v>59</v>
      </c>
      <c r="P42" s="3" t="s">
        <v>59</v>
      </c>
      <c r="Q42" s="3" t="s">
        <v>59</v>
      </c>
      <c r="R42" s="3" t="s">
        <v>59</v>
      </c>
      <c r="S42" s="1" t="s">
        <v>60</v>
      </c>
      <c r="T42" s="3" t="s">
        <v>59</v>
      </c>
      <c r="U42" s="3" t="s">
        <v>59</v>
      </c>
      <c r="V42" s="2" t="s">
        <v>419</v>
      </c>
    </row>
    <row r="43" spans="1:22" ht="14.25" customHeight="1" x14ac:dyDescent="0.35">
      <c r="A43" s="3">
        <v>42</v>
      </c>
      <c r="B43" s="3" t="s">
        <v>619</v>
      </c>
      <c r="C43" s="3" t="s">
        <v>59</v>
      </c>
      <c r="D43" s="3">
        <v>5.15</v>
      </c>
      <c r="E43" s="3" t="s">
        <v>59</v>
      </c>
      <c r="F43" s="3" t="s">
        <v>59</v>
      </c>
      <c r="G43" s="3" t="s">
        <v>57</v>
      </c>
      <c r="H43" s="13" t="s">
        <v>418</v>
      </c>
      <c r="I43" s="3" t="s">
        <v>59</v>
      </c>
      <c r="J43" s="3" t="s">
        <v>59</v>
      </c>
      <c r="K43" s="2" t="s">
        <v>421</v>
      </c>
      <c r="L43" s="3">
        <v>42</v>
      </c>
      <c r="M43" s="3" t="s">
        <v>620</v>
      </c>
      <c r="N43" s="3" t="s">
        <v>59</v>
      </c>
      <c r="O43" s="3" t="s">
        <v>59</v>
      </c>
      <c r="P43" s="3" t="s">
        <v>59</v>
      </c>
      <c r="Q43" s="3" t="s">
        <v>59</v>
      </c>
      <c r="R43" s="3" t="s">
        <v>59</v>
      </c>
      <c r="S43" s="1" t="s">
        <v>60</v>
      </c>
      <c r="T43" s="3" t="s">
        <v>59</v>
      </c>
      <c r="U43" s="3" t="s">
        <v>59</v>
      </c>
      <c r="V43" s="2" t="s">
        <v>419</v>
      </c>
    </row>
    <row r="44" spans="1:22" ht="14.25" customHeight="1" x14ac:dyDescent="0.35">
      <c r="A44" s="3">
        <v>43</v>
      </c>
      <c r="B44" s="3" t="s">
        <v>626</v>
      </c>
      <c r="C44" s="3" t="s">
        <v>59</v>
      </c>
      <c r="D44" s="3">
        <v>5.2750000000000004</v>
      </c>
      <c r="E44" s="3" t="s">
        <v>59</v>
      </c>
      <c r="F44" s="3" t="s">
        <v>59</v>
      </c>
      <c r="G44" s="3" t="s">
        <v>57</v>
      </c>
      <c r="H44" s="13" t="s">
        <v>418</v>
      </c>
      <c r="I44" s="3" t="s">
        <v>59</v>
      </c>
      <c r="J44" s="3" t="s">
        <v>59</v>
      </c>
      <c r="K44" s="2" t="s">
        <v>421</v>
      </c>
      <c r="L44" s="3">
        <v>43</v>
      </c>
      <c r="M44" s="3" t="s">
        <v>737</v>
      </c>
      <c r="N44" s="3" t="s">
        <v>59</v>
      </c>
      <c r="O44" s="3" t="s">
        <v>59</v>
      </c>
      <c r="P44" s="3" t="s">
        <v>59</v>
      </c>
      <c r="Q44" s="3" t="s">
        <v>59</v>
      </c>
      <c r="R44" s="3" t="s">
        <v>59</v>
      </c>
      <c r="S44" s="1" t="s">
        <v>60</v>
      </c>
      <c r="T44" s="3" t="s">
        <v>59</v>
      </c>
      <c r="U44" s="3" t="s">
        <v>59</v>
      </c>
      <c r="V44" s="2" t="s">
        <v>419</v>
      </c>
    </row>
    <row r="45" spans="1:22" ht="14.25" customHeight="1" x14ac:dyDescent="0.35">
      <c r="A45" s="3">
        <v>44</v>
      </c>
      <c r="B45" s="3" t="s">
        <v>630</v>
      </c>
      <c r="C45" s="3" t="s">
        <v>59</v>
      </c>
      <c r="D45" s="3">
        <v>5.3250000000000002</v>
      </c>
      <c r="E45" s="3" t="s">
        <v>59</v>
      </c>
      <c r="F45" s="3" t="s">
        <v>59</v>
      </c>
      <c r="G45" s="3" t="s">
        <v>57</v>
      </c>
      <c r="H45" s="13" t="s">
        <v>418</v>
      </c>
      <c r="I45" s="3" t="s">
        <v>59</v>
      </c>
      <c r="J45" s="3" t="s">
        <v>59</v>
      </c>
      <c r="K45" s="2" t="s">
        <v>421</v>
      </c>
      <c r="L45" s="3">
        <v>44</v>
      </c>
      <c r="M45" s="3" t="s">
        <v>631</v>
      </c>
      <c r="N45" s="3" t="s">
        <v>59</v>
      </c>
      <c r="O45" s="3" t="s">
        <v>59</v>
      </c>
      <c r="P45" s="3" t="s">
        <v>59</v>
      </c>
      <c r="Q45" s="3" t="s">
        <v>59</v>
      </c>
      <c r="R45" s="3" t="s">
        <v>59</v>
      </c>
      <c r="S45" s="1" t="s">
        <v>60</v>
      </c>
      <c r="T45" s="3" t="s">
        <v>59</v>
      </c>
      <c r="U45" s="3" t="s">
        <v>59</v>
      </c>
      <c r="V45" s="2" t="s">
        <v>419</v>
      </c>
    </row>
    <row r="46" spans="1:22" ht="14.25" customHeight="1" x14ac:dyDescent="0.35">
      <c r="A46" s="3">
        <v>45</v>
      </c>
      <c r="B46" s="3" t="s">
        <v>634</v>
      </c>
      <c r="C46" s="3" t="s">
        <v>59</v>
      </c>
      <c r="D46" s="3">
        <v>5.45</v>
      </c>
      <c r="E46" s="3" t="s">
        <v>59</v>
      </c>
      <c r="F46" s="3" t="s">
        <v>59</v>
      </c>
      <c r="G46" s="3" t="s">
        <v>57</v>
      </c>
      <c r="H46" s="13" t="s">
        <v>418</v>
      </c>
      <c r="I46" s="3" t="s">
        <v>59</v>
      </c>
      <c r="J46" s="3" t="s">
        <v>59</v>
      </c>
      <c r="K46" s="2" t="s">
        <v>421</v>
      </c>
      <c r="L46" s="3">
        <v>45</v>
      </c>
      <c r="M46" s="3" t="s">
        <v>635</v>
      </c>
      <c r="N46" s="3" t="s">
        <v>59</v>
      </c>
      <c r="O46" s="3" t="s">
        <v>59</v>
      </c>
      <c r="P46" s="3" t="s">
        <v>59</v>
      </c>
      <c r="Q46" s="3" t="s">
        <v>59</v>
      </c>
      <c r="R46" s="3" t="s">
        <v>59</v>
      </c>
      <c r="S46" s="1" t="s">
        <v>60</v>
      </c>
      <c r="T46" s="3" t="s">
        <v>59</v>
      </c>
      <c r="U46" s="3" t="s">
        <v>59</v>
      </c>
      <c r="V46" s="2" t="s">
        <v>419</v>
      </c>
    </row>
    <row r="47" spans="1:22" ht="14.25" customHeight="1" x14ac:dyDescent="0.35">
      <c r="A47" s="3">
        <v>46</v>
      </c>
      <c r="B47" s="3" t="s">
        <v>638</v>
      </c>
      <c r="C47" s="3" t="s">
        <v>59</v>
      </c>
      <c r="D47" s="3">
        <v>5.55</v>
      </c>
      <c r="E47" s="3" t="s">
        <v>59</v>
      </c>
      <c r="F47" s="3" t="s">
        <v>59</v>
      </c>
      <c r="G47" s="3" t="s">
        <v>57</v>
      </c>
      <c r="H47" s="13" t="s">
        <v>418</v>
      </c>
      <c r="I47" s="3" t="s">
        <v>59</v>
      </c>
      <c r="J47" s="3" t="s">
        <v>59</v>
      </c>
      <c r="K47" s="2" t="s">
        <v>421</v>
      </c>
      <c r="L47" s="3">
        <v>46</v>
      </c>
      <c r="M47" s="3" t="s">
        <v>639</v>
      </c>
      <c r="N47" s="3" t="s">
        <v>59</v>
      </c>
      <c r="O47" s="3" t="s">
        <v>59</v>
      </c>
      <c r="P47" s="3" t="s">
        <v>59</v>
      </c>
      <c r="Q47" s="3" t="s">
        <v>59</v>
      </c>
      <c r="R47" s="3" t="s">
        <v>59</v>
      </c>
      <c r="S47" s="1" t="s">
        <v>60</v>
      </c>
      <c r="T47" s="3" t="s">
        <v>59</v>
      </c>
      <c r="U47" s="3" t="s">
        <v>59</v>
      </c>
      <c r="V47" s="2" t="s">
        <v>419</v>
      </c>
    </row>
    <row r="48" spans="1:22" ht="14.25" customHeight="1" x14ac:dyDescent="0.35">
      <c r="A48" s="3">
        <v>47</v>
      </c>
      <c r="B48" s="3" t="s">
        <v>645</v>
      </c>
      <c r="C48" s="3" t="s">
        <v>59</v>
      </c>
      <c r="D48" s="3">
        <v>5.625</v>
      </c>
      <c r="E48" s="3" t="s">
        <v>59</v>
      </c>
      <c r="F48" s="3" t="s">
        <v>59</v>
      </c>
      <c r="G48" s="3" t="s">
        <v>57</v>
      </c>
      <c r="H48" s="13" t="s">
        <v>418</v>
      </c>
      <c r="I48" s="3" t="s">
        <v>59</v>
      </c>
      <c r="J48" s="3" t="s">
        <v>59</v>
      </c>
      <c r="K48" s="2" t="s">
        <v>421</v>
      </c>
      <c r="L48" s="3">
        <v>47</v>
      </c>
      <c r="M48" s="3" t="s">
        <v>646</v>
      </c>
      <c r="N48" s="3" t="s">
        <v>59</v>
      </c>
      <c r="O48" s="3" t="s">
        <v>59</v>
      </c>
      <c r="P48" s="3" t="s">
        <v>59</v>
      </c>
      <c r="Q48" s="3" t="s">
        <v>59</v>
      </c>
      <c r="R48" s="3" t="s">
        <v>59</v>
      </c>
      <c r="S48" s="1" t="s">
        <v>60</v>
      </c>
      <c r="T48" s="3" t="s">
        <v>59</v>
      </c>
      <c r="U48" s="3" t="s">
        <v>59</v>
      </c>
      <c r="V48" s="2" t="s">
        <v>419</v>
      </c>
    </row>
    <row r="49" spans="1:22" ht="14.25" customHeight="1" x14ac:dyDescent="0.35">
      <c r="A49" s="3">
        <v>48</v>
      </c>
      <c r="B49" s="3" t="s">
        <v>649</v>
      </c>
      <c r="C49" s="3" t="s">
        <v>59</v>
      </c>
      <c r="D49" s="3">
        <v>5.75</v>
      </c>
      <c r="E49" s="3" t="s">
        <v>59</v>
      </c>
      <c r="F49" s="3" t="s">
        <v>59</v>
      </c>
      <c r="G49" s="3" t="s">
        <v>57</v>
      </c>
      <c r="H49" s="13" t="s">
        <v>418</v>
      </c>
      <c r="I49" s="3" t="s">
        <v>59</v>
      </c>
      <c r="J49" s="3" t="s">
        <v>59</v>
      </c>
      <c r="K49" s="2" t="s">
        <v>421</v>
      </c>
      <c r="L49" s="3">
        <v>48</v>
      </c>
      <c r="M49" s="3" t="s">
        <v>650</v>
      </c>
      <c r="N49" s="3" t="s">
        <v>59</v>
      </c>
      <c r="O49" s="3" t="s">
        <v>59</v>
      </c>
      <c r="P49" s="3" t="s">
        <v>59</v>
      </c>
      <c r="Q49" s="3" t="s">
        <v>59</v>
      </c>
      <c r="R49" s="3" t="s">
        <v>59</v>
      </c>
      <c r="S49" s="1" t="s">
        <v>60</v>
      </c>
      <c r="T49" s="3" t="s">
        <v>59</v>
      </c>
      <c r="U49" s="3" t="s">
        <v>59</v>
      </c>
      <c r="V49" s="2" t="s">
        <v>419</v>
      </c>
    </row>
    <row r="50" spans="1:22" ht="14.25" customHeight="1" x14ac:dyDescent="0.35">
      <c r="A50" s="3">
        <v>49</v>
      </c>
      <c r="B50" s="3" t="s">
        <v>654</v>
      </c>
      <c r="C50" s="3" t="s">
        <v>59</v>
      </c>
      <c r="D50" s="3">
        <v>5.85</v>
      </c>
      <c r="E50" s="3" t="s">
        <v>59</v>
      </c>
      <c r="F50" s="3" t="s">
        <v>59</v>
      </c>
      <c r="G50" s="3" t="s">
        <v>57</v>
      </c>
      <c r="H50" s="13" t="s">
        <v>418</v>
      </c>
      <c r="I50" s="3" t="s">
        <v>59</v>
      </c>
      <c r="J50" s="3" t="s">
        <v>59</v>
      </c>
      <c r="K50" s="2" t="s">
        <v>421</v>
      </c>
      <c r="L50" s="3">
        <v>49</v>
      </c>
      <c r="M50" s="3" t="s">
        <v>655</v>
      </c>
      <c r="N50" s="3" t="s">
        <v>59</v>
      </c>
      <c r="O50" s="3" t="s">
        <v>59</v>
      </c>
      <c r="P50" s="3" t="s">
        <v>59</v>
      </c>
      <c r="Q50" s="3" t="s">
        <v>59</v>
      </c>
      <c r="R50" s="3" t="s">
        <v>59</v>
      </c>
      <c r="S50" s="1" t="s">
        <v>60</v>
      </c>
      <c r="T50" s="3" t="s">
        <v>59</v>
      </c>
      <c r="U50" s="3" t="s">
        <v>59</v>
      </c>
      <c r="V50" s="2" t="s">
        <v>419</v>
      </c>
    </row>
    <row r="51" spans="1:22" ht="14.25" customHeight="1" x14ac:dyDescent="0.35">
      <c r="A51" s="3">
        <v>50</v>
      </c>
      <c r="B51" s="3" t="s">
        <v>659</v>
      </c>
      <c r="C51" s="3" t="s">
        <v>59</v>
      </c>
      <c r="D51" s="3">
        <v>5.9249999999999998</v>
      </c>
      <c r="E51" s="3" t="s">
        <v>59</v>
      </c>
      <c r="F51" s="3" t="s">
        <v>59</v>
      </c>
      <c r="G51" s="3" t="s">
        <v>57</v>
      </c>
      <c r="H51" s="13" t="s">
        <v>418</v>
      </c>
      <c r="I51" s="3" t="s">
        <v>59</v>
      </c>
      <c r="J51" s="3" t="s">
        <v>59</v>
      </c>
      <c r="K51" s="2" t="s">
        <v>421</v>
      </c>
      <c r="L51" s="3">
        <v>50</v>
      </c>
      <c r="M51" s="3" t="s">
        <v>660</v>
      </c>
      <c r="N51" s="3" t="s">
        <v>59</v>
      </c>
      <c r="O51" s="3" t="s">
        <v>59</v>
      </c>
      <c r="P51" s="3" t="s">
        <v>59</v>
      </c>
      <c r="Q51" s="3" t="s">
        <v>59</v>
      </c>
      <c r="R51" s="3" t="s">
        <v>59</v>
      </c>
      <c r="S51" s="1" t="s">
        <v>60</v>
      </c>
      <c r="T51" s="3" t="s">
        <v>59</v>
      </c>
      <c r="U51" s="3" t="s">
        <v>59</v>
      </c>
      <c r="V51" s="2" t="s">
        <v>419</v>
      </c>
    </row>
    <row r="52" spans="1:22" ht="14.25" customHeight="1" x14ac:dyDescent="0.35">
      <c r="A52" s="3">
        <v>51</v>
      </c>
      <c r="B52" s="3" t="s">
        <v>662</v>
      </c>
      <c r="C52" s="3" t="s">
        <v>59</v>
      </c>
      <c r="D52" s="3">
        <v>6.05</v>
      </c>
      <c r="E52" s="3" t="s">
        <v>59</v>
      </c>
      <c r="F52" s="3" t="s">
        <v>59</v>
      </c>
      <c r="G52" s="3" t="s">
        <v>57</v>
      </c>
      <c r="H52" s="13" t="s">
        <v>418</v>
      </c>
      <c r="I52" s="3" t="s">
        <v>59</v>
      </c>
      <c r="J52" s="3" t="s">
        <v>59</v>
      </c>
      <c r="K52" s="2" t="s">
        <v>421</v>
      </c>
      <c r="L52" s="3">
        <v>51</v>
      </c>
      <c r="M52" s="3" t="s">
        <v>663</v>
      </c>
      <c r="N52" s="3" t="s">
        <v>59</v>
      </c>
      <c r="O52" s="3" t="s">
        <v>59</v>
      </c>
      <c r="P52" s="3" t="s">
        <v>59</v>
      </c>
      <c r="Q52" s="3" t="s">
        <v>59</v>
      </c>
      <c r="R52" s="3" t="s">
        <v>59</v>
      </c>
      <c r="S52" s="1" t="s">
        <v>60</v>
      </c>
      <c r="T52" s="3" t="s">
        <v>59</v>
      </c>
      <c r="U52" s="3" t="s">
        <v>59</v>
      </c>
      <c r="V52" s="2" t="s">
        <v>419</v>
      </c>
    </row>
    <row r="53" spans="1:22" ht="14.25" customHeight="1" x14ac:dyDescent="0.35">
      <c r="A53" s="3">
        <v>52</v>
      </c>
      <c r="B53" s="3" t="s">
        <v>668</v>
      </c>
      <c r="C53" s="3" t="s">
        <v>59</v>
      </c>
      <c r="D53" s="3">
        <v>6.15</v>
      </c>
      <c r="E53" s="3" t="s">
        <v>59</v>
      </c>
      <c r="F53" s="3" t="s">
        <v>59</v>
      </c>
      <c r="G53" s="3" t="s">
        <v>57</v>
      </c>
      <c r="H53" s="13" t="s">
        <v>418</v>
      </c>
      <c r="I53" s="3" t="s">
        <v>59</v>
      </c>
      <c r="J53" s="3" t="s">
        <v>59</v>
      </c>
      <c r="K53" s="2" t="s">
        <v>421</v>
      </c>
      <c r="L53" s="3">
        <v>52</v>
      </c>
      <c r="M53" s="3" t="s">
        <v>669</v>
      </c>
      <c r="N53" s="3" t="s">
        <v>59</v>
      </c>
      <c r="O53" s="3" t="s">
        <v>59</v>
      </c>
      <c r="P53" s="3" t="s">
        <v>59</v>
      </c>
      <c r="Q53" s="3" t="s">
        <v>59</v>
      </c>
      <c r="R53" s="3" t="s">
        <v>59</v>
      </c>
      <c r="S53" s="1" t="s">
        <v>60</v>
      </c>
      <c r="T53" s="3" t="s">
        <v>59</v>
      </c>
      <c r="U53" s="3" t="s">
        <v>59</v>
      </c>
      <c r="V53" s="2" t="s">
        <v>419</v>
      </c>
    </row>
    <row r="54" spans="1:22" ht="14.25" customHeight="1" x14ac:dyDescent="0.35">
      <c r="A54" s="3">
        <v>53</v>
      </c>
      <c r="B54" s="3" t="s">
        <v>672</v>
      </c>
      <c r="C54" s="3" t="s">
        <v>59</v>
      </c>
      <c r="D54" s="3">
        <v>6.2</v>
      </c>
      <c r="E54" s="3" t="s">
        <v>59</v>
      </c>
      <c r="F54" s="3" t="s">
        <v>59</v>
      </c>
      <c r="G54" s="3" t="s">
        <v>57</v>
      </c>
      <c r="H54" s="13" t="s">
        <v>418</v>
      </c>
      <c r="I54" s="3" t="s">
        <v>59</v>
      </c>
      <c r="J54" s="3" t="s">
        <v>59</v>
      </c>
      <c r="K54" s="2" t="s">
        <v>421</v>
      </c>
      <c r="L54" s="3">
        <v>53</v>
      </c>
      <c r="M54" s="3" t="s">
        <v>673</v>
      </c>
      <c r="N54" s="3" t="s">
        <v>59</v>
      </c>
      <c r="O54" s="3" t="s">
        <v>59</v>
      </c>
      <c r="P54" s="3" t="s">
        <v>59</v>
      </c>
      <c r="Q54" s="3" t="s">
        <v>59</v>
      </c>
      <c r="R54" s="3" t="s">
        <v>59</v>
      </c>
      <c r="S54" s="1" t="s">
        <v>60</v>
      </c>
      <c r="T54" s="3" t="s">
        <v>59</v>
      </c>
      <c r="U54" s="3" t="s">
        <v>59</v>
      </c>
      <c r="V54" s="2" t="s">
        <v>419</v>
      </c>
    </row>
    <row r="55" spans="1:22" ht="14.25" customHeight="1" x14ac:dyDescent="0.35">
      <c r="A55" s="3">
        <v>54</v>
      </c>
      <c r="B55" s="3" t="s">
        <v>676</v>
      </c>
      <c r="C55" s="3" t="s">
        <v>59</v>
      </c>
      <c r="D55" s="3">
        <v>6.2249999999999996</v>
      </c>
      <c r="E55" s="3" t="s">
        <v>59</v>
      </c>
      <c r="F55" s="3" t="s">
        <v>59</v>
      </c>
      <c r="G55" s="3" t="s">
        <v>57</v>
      </c>
      <c r="H55" s="13" t="s">
        <v>418</v>
      </c>
      <c r="I55" s="3" t="s">
        <v>59</v>
      </c>
      <c r="J55" s="3" t="s">
        <v>59</v>
      </c>
      <c r="K55" s="2" t="s">
        <v>421</v>
      </c>
      <c r="L55" s="3">
        <v>54</v>
      </c>
      <c r="M55" s="3" t="s">
        <v>677</v>
      </c>
      <c r="N55" s="3" t="s">
        <v>59</v>
      </c>
      <c r="O55" s="3" t="s">
        <v>59</v>
      </c>
      <c r="P55" s="3" t="s">
        <v>59</v>
      </c>
      <c r="Q55" s="3" t="s">
        <v>59</v>
      </c>
      <c r="R55" s="3" t="s">
        <v>59</v>
      </c>
      <c r="S55" s="1" t="s">
        <v>60</v>
      </c>
      <c r="T55" s="3" t="s">
        <v>59</v>
      </c>
      <c r="U55" s="3" t="s">
        <v>59</v>
      </c>
      <c r="V55" s="2" t="s">
        <v>419</v>
      </c>
    </row>
    <row r="56" spans="1:22" ht="14.25" customHeight="1" x14ac:dyDescent="0.35">
      <c r="A56" s="3">
        <v>55</v>
      </c>
      <c r="B56" s="3" t="s">
        <v>681</v>
      </c>
      <c r="C56" s="3" t="s">
        <v>59</v>
      </c>
      <c r="D56" s="3">
        <v>6.25</v>
      </c>
      <c r="E56" s="3" t="s">
        <v>59</v>
      </c>
      <c r="F56" s="3" t="s">
        <v>59</v>
      </c>
      <c r="G56" s="3" t="s">
        <v>57</v>
      </c>
      <c r="H56" s="13" t="s">
        <v>418</v>
      </c>
      <c r="I56" s="3" t="s">
        <v>59</v>
      </c>
      <c r="J56" s="3" t="s">
        <v>59</v>
      </c>
      <c r="K56" s="2" t="s">
        <v>421</v>
      </c>
      <c r="L56" s="3">
        <v>55</v>
      </c>
      <c r="M56" s="3" t="s">
        <v>682</v>
      </c>
      <c r="N56" s="3" t="s">
        <v>59</v>
      </c>
      <c r="O56" s="3" t="s">
        <v>59</v>
      </c>
      <c r="P56" s="3" t="s">
        <v>59</v>
      </c>
      <c r="Q56" s="3" t="s">
        <v>59</v>
      </c>
      <c r="R56" s="3" t="s">
        <v>59</v>
      </c>
      <c r="S56" s="1" t="s">
        <v>60</v>
      </c>
      <c r="T56" s="3" t="s">
        <v>59</v>
      </c>
      <c r="U56" s="3" t="s">
        <v>59</v>
      </c>
      <c r="V56" s="2" t="s">
        <v>419</v>
      </c>
    </row>
    <row r="57" spans="1:22" ht="14.25" customHeight="1" x14ac:dyDescent="0.35">
      <c r="A57" s="3">
        <v>56</v>
      </c>
      <c r="B57" s="3" t="s">
        <v>685</v>
      </c>
      <c r="C57" s="3" t="s">
        <v>59</v>
      </c>
      <c r="D57" s="3">
        <v>6.3250000000000002</v>
      </c>
      <c r="E57" s="3" t="s">
        <v>59</v>
      </c>
      <c r="F57" s="3" t="s">
        <v>59</v>
      </c>
      <c r="G57" s="3" t="s">
        <v>57</v>
      </c>
      <c r="H57" s="13" t="s">
        <v>418</v>
      </c>
      <c r="I57" s="3" t="s">
        <v>59</v>
      </c>
      <c r="J57" s="3" t="s">
        <v>59</v>
      </c>
      <c r="K57" s="2" t="s">
        <v>421</v>
      </c>
      <c r="L57" s="3">
        <v>56</v>
      </c>
      <c r="M57" s="3" t="s">
        <v>686</v>
      </c>
      <c r="N57" s="3" t="s">
        <v>59</v>
      </c>
      <c r="O57" s="3" t="s">
        <v>59</v>
      </c>
      <c r="P57" s="3" t="s">
        <v>59</v>
      </c>
      <c r="Q57" s="3" t="s">
        <v>59</v>
      </c>
      <c r="R57" s="3" t="s">
        <v>59</v>
      </c>
      <c r="S57" s="1" t="s">
        <v>60</v>
      </c>
      <c r="T57" s="3" t="s">
        <v>59</v>
      </c>
      <c r="U57" s="3" t="s">
        <v>59</v>
      </c>
      <c r="V57" s="2" t="s">
        <v>419</v>
      </c>
    </row>
    <row r="58" spans="1:22" ht="14.25" customHeight="1" x14ac:dyDescent="0.35">
      <c r="A58" s="3">
        <v>57</v>
      </c>
      <c r="B58" s="3" t="s">
        <v>692</v>
      </c>
      <c r="C58" s="3" t="s">
        <v>59</v>
      </c>
      <c r="D58" s="3">
        <v>6.375</v>
      </c>
      <c r="E58" s="3" t="s">
        <v>59</v>
      </c>
      <c r="F58" s="3" t="s">
        <v>59</v>
      </c>
      <c r="G58" s="3" t="s">
        <v>57</v>
      </c>
      <c r="H58" s="13" t="s">
        <v>418</v>
      </c>
      <c r="I58" s="3" t="s">
        <v>59</v>
      </c>
      <c r="J58" s="3" t="s">
        <v>59</v>
      </c>
      <c r="K58" s="2" t="s">
        <v>421</v>
      </c>
      <c r="L58" s="3">
        <v>57</v>
      </c>
      <c r="M58" s="3" t="s">
        <v>693</v>
      </c>
      <c r="N58" s="3" t="s">
        <v>59</v>
      </c>
      <c r="O58" s="3" t="s">
        <v>59</v>
      </c>
      <c r="P58" s="3" t="s">
        <v>59</v>
      </c>
      <c r="Q58" s="3" t="s">
        <v>59</v>
      </c>
      <c r="R58" s="3" t="s">
        <v>59</v>
      </c>
      <c r="S58" s="1" t="s">
        <v>60</v>
      </c>
      <c r="T58" s="3" t="s">
        <v>59</v>
      </c>
      <c r="U58" s="3" t="s">
        <v>59</v>
      </c>
      <c r="V58" s="2" t="s">
        <v>419</v>
      </c>
    </row>
    <row r="59" spans="1:22" ht="14.25" customHeight="1" x14ac:dyDescent="0.35">
      <c r="A59" s="3">
        <v>58</v>
      </c>
      <c r="B59" s="3" t="s">
        <v>696</v>
      </c>
      <c r="C59" s="3" t="s">
        <v>59</v>
      </c>
      <c r="D59" s="3">
        <v>6.4</v>
      </c>
      <c r="E59" s="3" t="s">
        <v>59</v>
      </c>
      <c r="F59" s="3" t="s">
        <v>59</v>
      </c>
      <c r="G59" s="3" t="s">
        <v>57</v>
      </c>
      <c r="H59" s="13" t="s">
        <v>418</v>
      </c>
      <c r="I59" s="3" t="s">
        <v>59</v>
      </c>
      <c r="J59" s="3" t="s">
        <v>59</v>
      </c>
      <c r="K59" s="2" t="s">
        <v>421</v>
      </c>
      <c r="L59" s="3">
        <v>58</v>
      </c>
      <c r="M59" s="3" t="s">
        <v>697</v>
      </c>
      <c r="N59" s="3" t="s">
        <v>59</v>
      </c>
      <c r="O59" s="3" t="s">
        <v>59</v>
      </c>
      <c r="P59" s="3" t="s">
        <v>59</v>
      </c>
      <c r="Q59" s="3" t="s">
        <v>59</v>
      </c>
      <c r="R59" s="3" t="s">
        <v>59</v>
      </c>
      <c r="S59" s="1" t="s">
        <v>60</v>
      </c>
      <c r="T59" s="3" t="s">
        <v>59</v>
      </c>
      <c r="U59" s="3" t="s">
        <v>59</v>
      </c>
      <c r="V59" s="2" t="s">
        <v>419</v>
      </c>
    </row>
    <row r="60" spans="1:22" ht="14.25" customHeight="1" x14ac:dyDescent="0.35">
      <c r="A60" s="3">
        <v>59</v>
      </c>
      <c r="B60" s="3" t="s">
        <v>703</v>
      </c>
      <c r="C60" s="3" t="s">
        <v>59</v>
      </c>
      <c r="D60" s="3">
        <v>6.5750000000000002</v>
      </c>
      <c r="E60" s="3" t="s">
        <v>59</v>
      </c>
      <c r="F60" s="3" t="s">
        <v>59</v>
      </c>
      <c r="G60" s="3" t="s">
        <v>57</v>
      </c>
      <c r="H60" s="13" t="s">
        <v>418</v>
      </c>
      <c r="I60" s="3" t="s">
        <v>59</v>
      </c>
      <c r="J60" s="3" t="s">
        <v>59</v>
      </c>
      <c r="K60" s="2" t="s">
        <v>421</v>
      </c>
      <c r="L60" s="3">
        <v>59</v>
      </c>
      <c r="M60" s="3" t="s">
        <v>704</v>
      </c>
      <c r="N60" s="3" t="s">
        <v>59</v>
      </c>
      <c r="O60" s="3" t="s">
        <v>59</v>
      </c>
      <c r="P60" s="3" t="s">
        <v>59</v>
      </c>
      <c r="Q60" s="3" t="s">
        <v>59</v>
      </c>
      <c r="R60" s="3" t="s">
        <v>59</v>
      </c>
      <c r="S60" s="1" t="s">
        <v>60</v>
      </c>
      <c r="T60" s="3" t="s">
        <v>59</v>
      </c>
      <c r="U60" s="3" t="s">
        <v>59</v>
      </c>
      <c r="V60" s="2" t="s">
        <v>419</v>
      </c>
    </row>
    <row r="61" spans="1:22" ht="14.25" customHeight="1" x14ac:dyDescent="0.35">
      <c r="A61" s="3">
        <v>60</v>
      </c>
      <c r="B61" s="2" t="s">
        <v>707</v>
      </c>
      <c r="C61" s="2" t="s">
        <v>59</v>
      </c>
      <c r="D61" s="2">
        <v>6.7</v>
      </c>
      <c r="E61" s="3" t="s">
        <v>59</v>
      </c>
      <c r="F61" s="3" t="s">
        <v>59</v>
      </c>
      <c r="G61" s="3" t="s">
        <v>57</v>
      </c>
      <c r="H61" s="13" t="s">
        <v>418</v>
      </c>
      <c r="I61" s="3" t="s">
        <v>59</v>
      </c>
      <c r="J61" s="3" t="s">
        <v>59</v>
      </c>
      <c r="K61" s="2" t="s">
        <v>421</v>
      </c>
      <c r="L61" s="3">
        <v>60</v>
      </c>
      <c r="M61" s="3" t="s">
        <v>708</v>
      </c>
      <c r="N61" s="2" t="s">
        <v>59</v>
      </c>
      <c r="O61" s="3" t="s">
        <v>59</v>
      </c>
      <c r="P61" s="3" t="s">
        <v>59</v>
      </c>
      <c r="Q61" s="3" t="s">
        <v>59</v>
      </c>
      <c r="R61" s="3" t="s">
        <v>59</v>
      </c>
      <c r="S61" s="1" t="s">
        <v>60</v>
      </c>
      <c r="T61" s="3" t="s">
        <v>59</v>
      </c>
      <c r="U61" s="3" t="s">
        <v>59</v>
      </c>
      <c r="V61" s="2" t="s">
        <v>419</v>
      </c>
    </row>
    <row r="62" spans="1:22" ht="14.25" customHeight="1" x14ac:dyDescent="0.35">
      <c r="A62" s="3">
        <v>61</v>
      </c>
      <c r="B62" s="3" t="s">
        <v>738</v>
      </c>
      <c r="C62" s="3" t="s">
        <v>59</v>
      </c>
      <c r="D62" s="3">
        <v>1.5249999999999999</v>
      </c>
      <c r="E62" s="3" t="s">
        <v>59</v>
      </c>
      <c r="F62" s="3" t="s">
        <v>59</v>
      </c>
      <c r="G62" s="3" t="s">
        <v>59</v>
      </c>
      <c r="H62" s="3">
        <v>1</v>
      </c>
      <c r="I62" s="3" t="s">
        <v>59</v>
      </c>
      <c r="J62" s="3" t="s">
        <v>59</v>
      </c>
      <c r="K62" s="2"/>
      <c r="L62" s="3">
        <v>61</v>
      </c>
      <c r="S62" s="1"/>
    </row>
    <row r="63" spans="1:22" ht="14.25" customHeight="1" x14ac:dyDescent="0.35">
      <c r="A63" s="3">
        <v>62</v>
      </c>
      <c r="B63" s="3" t="s">
        <v>739</v>
      </c>
      <c r="C63" s="3" t="s">
        <v>59</v>
      </c>
      <c r="D63" s="3">
        <v>1.825</v>
      </c>
      <c r="E63" s="3" t="s">
        <v>59</v>
      </c>
      <c r="F63" s="3" t="s">
        <v>59</v>
      </c>
      <c r="G63" s="3" t="s">
        <v>59</v>
      </c>
      <c r="H63" s="3">
        <v>1</v>
      </c>
      <c r="I63" s="3" t="s">
        <v>59</v>
      </c>
      <c r="J63" s="3" t="s">
        <v>59</v>
      </c>
      <c r="K63" s="2"/>
      <c r="L63" s="3">
        <v>62</v>
      </c>
      <c r="S63" s="1"/>
    </row>
    <row r="64" spans="1:22" ht="14.25" customHeight="1" x14ac:dyDescent="0.35">
      <c r="A64" s="3">
        <v>63</v>
      </c>
      <c r="B64" s="3" t="s">
        <v>740</v>
      </c>
      <c r="C64" s="3" t="s">
        <v>59</v>
      </c>
      <c r="D64" s="3">
        <v>1.875</v>
      </c>
      <c r="E64" s="3" t="s">
        <v>59</v>
      </c>
      <c r="F64" s="3" t="s">
        <v>59</v>
      </c>
      <c r="G64" s="3" t="s">
        <v>59</v>
      </c>
      <c r="H64" s="3">
        <v>1</v>
      </c>
      <c r="I64" s="3" t="s">
        <v>59</v>
      </c>
      <c r="J64" s="3" t="s">
        <v>59</v>
      </c>
      <c r="K64" s="2"/>
      <c r="L64" s="3">
        <v>63</v>
      </c>
      <c r="S64" s="1"/>
    </row>
    <row r="65" spans="1:19" ht="14.25" customHeight="1" x14ac:dyDescent="0.35">
      <c r="A65" s="3">
        <v>64</v>
      </c>
      <c r="B65" s="3" t="s">
        <v>741</v>
      </c>
      <c r="C65" s="3" t="s">
        <v>59</v>
      </c>
      <c r="D65" s="3">
        <v>1.925</v>
      </c>
      <c r="E65" s="3" t="s">
        <v>59</v>
      </c>
      <c r="F65" s="3" t="s">
        <v>59</v>
      </c>
      <c r="G65" s="3" t="s">
        <v>59</v>
      </c>
      <c r="H65" s="3">
        <v>1</v>
      </c>
      <c r="I65" s="3" t="s">
        <v>59</v>
      </c>
      <c r="J65" s="3" t="s">
        <v>59</v>
      </c>
      <c r="K65" s="2"/>
      <c r="L65" s="3">
        <v>64</v>
      </c>
      <c r="S65" s="1"/>
    </row>
    <row r="66" spans="1:19" ht="14.25" customHeight="1" x14ac:dyDescent="0.35">
      <c r="A66" s="3">
        <v>65</v>
      </c>
      <c r="B66" s="3" t="s">
        <v>742</v>
      </c>
      <c r="C66" s="3" t="s">
        <v>59</v>
      </c>
      <c r="D66" s="3">
        <v>2.0499999999999998</v>
      </c>
      <c r="E66" s="3" t="s">
        <v>59</v>
      </c>
      <c r="F66" s="3" t="s">
        <v>59</v>
      </c>
      <c r="G66" s="3" t="s">
        <v>59</v>
      </c>
      <c r="H66" s="3">
        <v>1</v>
      </c>
      <c r="I66" s="3" t="s">
        <v>59</v>
      </c>
      <c r="J66" s="3" t="s">
        <v>59</v>
      </c>
      <c r="K66" s="2"/>
      <c r="L66" s="3">
        <v>65</v>
      </c>
      <c r="S66" s="1"/>
    </row>
    <row r="67" spans="1:19" ht="14.25" customHeight="1" x14ac:dyDescent="0.35">
      <c r="A67" s="3">
        <v>66</v>
      </c>
      <c r="B67" s="3" t="s">
        <v>743</v>
      </c>
      <c r="C67" s="3" t="s">
        <v>59</v>
      </c>
      <c r="D67" s="3">
        <v>2.125</v>
      </c>
      <c r="E67" s="3" t="s">
        <v>59</v>
      </c>
      <c r="F67" s="3" t="s">
        <v>59</v>
      </c>
      <c r="G67" s="3" t="s">
        <v>59</v>
      </c>
      <c r="H67" s="3">
        <v>1</v>
      </c>
      <c r="I67" s="3" t="s">
        <v>59</v>
      </c>
      <c r="J67" s="3" t="s">
        <v>59</v>
      </c>
      <c r="K67" s="2"/>
      <c r="L67" s="3">
        <v>66</v>
      </c>
      <c r="S67" s="1"/>
    </row>
    <row r="68" spans="1:19" ht="14.25" customHeight="1" x14ac:dyDescent="0.35">
      <c r="A68" s="3">
        <v>67</v>
      </c>
      <c r="B68" s="3" t="s">
        <v>744</v>
      </c>
      <c r="C68" s="3" t="s">
        <v>59</v>
      </c>
      <c r="D68" s="3">
        <v>2.1749999999999998</v>
      </c>
      <c r="E68" s="3" t="s">
        <v>59</v>
      </c>
      <c r="F68" s="3" t="s">
        <v>59</v>
      </c>
      <c r="G68" s="3" t="s">
        <v>59</v>
      </c>
      <c r="H68" s="3">
        <v>1</v>
      </c>
      <c r="I68" s="3" t="s">
        <v>59</v>
      </c>
      <c r="J68" s="3" t="s">
        <v>59</v>
      </c>
      <c r="K68" s="2"/>
      <c r="L68" s="3">
        <v>67</v>
      </c>
      <c r="S68" s="1"/>
    </row>
    <row r="69" spans="1:19" ht="14.25" customHeight="1" x14ac:dyDescent="0.35">
      <c r="A69" s="3">
        <v>68</v>
      </c>
      <c r="B69" s="3" t="s">
        <v>745</v>
      </c>
      <c r="C69" s="3" t="s">
        <v>59</v>
      </c>
      <c r="D69" s="3">
        <v>2.2000000000000002</v>
      </c>
      <c r="E69" s="3" t="s">
        <v>59</v>
      </c>
      <c r="F69" s="3" t="s">
        <v>59</v>
      </c>
      <c r="G69" s="3" t="s">
        <v>59</v>
      </c>
      <c r="H69" s="3">
        <v>1</v>
      </c>
      <c r="I69" s="3" t="s">
        <v>59</v>
      </c>
      <c r="J69" s="3" t="s">
        <v>59</v>
      </c>
      <c r="K69" s="2"/>
      <c r="L69" s="3">
        <v>68</v>
      </c>
      <c r="S69" s="1"/>
    </row>
    <row r="70" spans="1:19" ht="14.25" customHeight="1" x14ac:dyDescent="0.35">
      <c r="A70" s="3">
        <v>69</v>
      </c>
      <c r="B70" s="3" t="s">
        <v>746</v>
      </c>
      <c r="C70" s="3" t="s">
        <v>59</v>
      </c>
      <c r="D70" s="3">
        <v>2.25</v>
      </c>
      <c r="E70" s="3" t="s">
        <v>59</v>
      </c>
      <c r="F70" s="3" t="s">
        <v>59</v>
      </c>
      <c r="G70" s="3" t="s">
        <v>59</v>
      </c>
      <c r="H70" s="3">
        <v>1</v>
      </c>
      <c r="I70" s="3" t="s">
        <v>59</v>
      </c>
      <c r="J70" s="3" t="s">
        <v>59</v>
      </c>
      <c r="K70" s="2"/>
      <c r="L70" s="3">
        <v>69</v>
      </c>
      <c r="S70" s="1"/>
    </row>
    <row r="71" spans="1:19" ht="14.25" customHeight="1" x14ac:dyDescent="0.35">
      <c r="A71" s="3">
        <v>70</v>
      </c>
      <c r="B71" s="3" t="s">
        <v>747</v>
      </c>
      <c r="C71" s="3" t="s">
        <v>59</v>
      </c>
      <c r="D71" s="3">
        <v>2.2999999999999998</v>
      </c>
      <c r="E71" s="3" t="s">
        <v>59</v>
      </c>
      <c r="F71" s="3" t="s">
        <v>59</v>
      </c>
      <c r="G71" s="3" t="s">
        <v>59</v>
      </c>
      <c r="H71" s="3">
        <v>1</v>
      </c>
      <c r="I71" s="3" t="s">
        <v>59</v>
      </c>
      <c r="J71" s="3" t="s">
        <v>59</v>
      </c>
      <c r="K71" s="2"/>
      <c r="L71" s="3">
        <v>70</v>
      </c>
      <c r="S71" s="1"/>
    </row>
    <row r="72" spans="1:19" ht="14.25" customHeight="1" x14ac:dyDescent="0.35">
      <c r="A72" s="3">
        <v>71</v>
      </c>
      <c r="B72" s="3" t="s">
        <v>748</v>
      </c>
      <c r="C72" s="3" t="s">
        <v>59</v>
      </c>
      <c r="D72" s="3">
        <v>2.4</v>
      </c>
      <c r="E72" s="3" t="s">
        <v>59</v>
      </c>
      <c r="F72" s="3" t="s">
        <v>59</v>
      </c>
      <c r="G72" s="3" t="s">
        <v>59</v>
      </c>
      <c r="H72" s="3">
        <v>1</v>
      </c>
      <c r="I72" s="3" t="s">
        <v>59</v>
      </c>
      <c r="J72" s="3" t="s">
        <v>59</v>
      </c>
      <c r="K72" s="2"/>
      <c r="L72" s="3">
        <v>71</v>
      </c>
      <c r="S72" s="1"/>
    </row>
    <row r="73" spans="1:19" ht="14.25" customHeight="1" x14ac:dyDescent="0.35">
      <c r="A73" s="3">
        <v>72</v>
      </c>
      <c r="B73" s="3" t="s">
        <v>749</v>
      </c>
      <c r="C73" s="3" t="s">
        <v>59</v>
      </c>
      <c r="D73" s="3">
        <v>2.5</v>
      </c>
      <c r="E73" s="3" t="s">
        <v>59</v>
      </c>
      <c r="F73" s="3" t="s">
        <v>59</v>
      </c>
      <c r="G73" s="3" t="s">
        <v>59</v>
      </c>
      <c r="H73" s="3">
        <v>1</v>
      </c>
      <c r="I73" s="3" t="s">
        <v>59</v>
      </c>
      <c r="J73" s="3" t="s">
        <v>59</v>
      </c>
      <c r="K73" s="2"/>
      <c r="L73" s="3">
        <v>72</v>
      </c>
      <c r="S73" s="1"/>
    </row>
    <row r="74" spans="1:19" ht="14.25" customHeight="1" x14ac:dyDescent="0.35">
      <c r="A74" s="3">
        <v>73</v>
      </c>
      <c r="B74" s="3" t="s">
        <v>443</v>
      </c>
      <c r="C74" s="3" t="s">
        <v>59</v>
      </c>
      <c r="D74" s="3">
        <v>2.65</v>
      </c>
      <c r="E74" s="3" t="s">
        <v>59</v>
      </c>
      <c r="F74" s="3" t="s">
        <v>59</v>
      </c>
      <c r="G74" s="3" t="s">
        <v>59</v>
      </c>
      <c r="H74" s="3">
        <v>1</v>
      </c>
      <c r="I74" s="3" t="s">
        <v>59</v>
      </c>
      <c r="J74" s="3" t="s">
        <v>59</v>
      </c>
      <c r="K74" s="2"/>
      <c r="L74" s="3">
        <v>73</v>
      </c>
      <c r="S74" s="1"/>
    </row>
    <row r="75" spans="1:19" ht="14.25" customHeight="1" x14ac:dyDescent="0.35">
      <c r="A75" s="3">
        <v>74</v>
      </c>
      <c r="B75" s="3" t="s">
        <v>750</v>
      </c>
      <c r="C75" s="3" t="s">
        <v>59</v>
      </c>
      <c r="D75" s="3">
        <v>2.6749999999999998</v>
      </c>
      <c r="E75" s="3" t="s">
        <v>59</v>
      </c>
      <c r="F75" s="3" t="s">
        <v>59</v>
      </c>
      <c r="G75" s="3" t="s">
        <v>59</v>
      </c>
      <c r="H75" s="3">
        <v>1</v>
      </c>
      <c r="I75" s="3" t="s">
        <v>59</v>
      </c>
      <c r="J75" s="3" t="s">
        <v>59</v>
      </c>
      <c r="K75" s="2"/>
      <c r="L75" s="3">
        <v>74</v>
      </c>
      <c r="S75" s="1"/>
    </row>
    <row r="76" spans="1:19" ht="14.25" customHeight="1" x14ac:dyDescent="0.35">
      <c r="A76" s="3">
        <v>75</v>
      </c>
      <c r="B76" s="3" t="s">
        <v>751</v>
      </c>
      <c r="C76" s="3" t="s">
        <v>59</v>
      </c>
      <c r="D76" s="3">
        <v>2.77</v>
      </c>
      <c r="E76" s="3" t="s">
        <v>59</v>
      </c>
      <c r="F76" s="3" t="s">
        <v>59</v>
      </c>
      <c r="G76" s="3" t="s">
        <v>59</v>
      </c>
      <c r="H76" s="3">
        <v>1</v>
      </c>
      <c r="I76" s="3" t="s">
        <v>59</v>
      </c>
      <c r="J76" s="3" t="s">
        <v>59</v>
      </c>
      <c r="K76" s="2"/>
      <c r="L76" s="3">
        <v>75</v>
      </c>
      <c r="S76" s="1"/>
    </row>
    <row r="77" spans="1:19" ht="14.25" customHeight="1" x14ac:dyDescent="0.35">
      <c r="A77" s="3">
        <v>76</v>
      </c>
      <c r="B77" s="3" t="s">
        <v>752</v>
      </c>
      <c r="C77" s="3" t="s">
        <v>59</v>
      </c>
      <c r="D77" s="3">
        <v>2.8</v>
      </c>
      <c r="E77" s="3" t="s">
        <v>59</v>
      </c>
      <c r="F77" s="3" t="s">
        <v>59</v>
      </c>
      <c r="G77" s="3" t="s">
        <v>59</v>
      </c>
      <c r="H77" s="3">
        <v>1</v>
      </c>
      <c r="I77" s="3" t="s">
        <v>59</v>
      </c>
      <c r="J77" s="3" t="s">
        <v>59</v>
      </c>
      <c r="K77" s="2"/>
      <c r="L77" s="3">
        <v>76</v>
      </c>
      <c r="S77" s="1"/>
    </row>
    <row r="78" spans="1:19" ht="14.25" customHeight="1" x14ac:dyDescent="0.35">
      <c r="A78" s="3">
        <v>77</v>
      </c>
      <c r="B78" s="3" t="s">
        <v>753</v>
      </c>
      <c r="C78" s="3" t="s">
        <v>59</v>
      </c>
      <c r="D78" s="3">
        <v>3</v>
      </c>
      <c r="E78" s="3" t="s">
        <v>59</v>
      </c>
      <c r="F78" s="3" t="s">
        <v>59</v>
      </c>
      <c r="G78" s="3" t="s">
        <v>59</v>
      </c>
      <c r="H78" s="3">
        <v>1</v>
      </c>
      <c r="I78" s="3" t="s">
        <v>59</v>
      </c>
      <c r="J78" s="3" t="s">
        <v>59</v>
      </c>
      <c r="K78" s="2"/>
      <c r="L78" s="3">
        <v>77</v>
      </c>
      <c r="S78" s="1"/>
    </row>
    <row r="79" spans="1:19" ht="14.25" customHeight="1" x14ac:dyDescent="0.35">
      <c r="A79" s="3">
        <v>78</v>
      </c>
      <c r="B79" s="3" t="s">
        <v>754</v>
      </c>
      <c r="C79" s="3" t="s">
        <v>59</v>
      </c>
      <c r="D79" s="3">
        <v>3.0249999999999999</v>
      </c>
      <c r="E79" s="3" t="s">
        <v>59</v>
      </c>
      <c r="F79" s="3" t="s">
        <v>59</v>
      </c>
      <c r="G79" s="3" t="s">
        <v>59</v>
      </c>
      <c r="H79" s="3">
        <v>1</v>
      </c>
      <c r="I79" s="3" t="s">
        <v>59</v>
      </c>
      <c r="J79" s="3" t="s">
        <v>59</v>
      </c>
      <c r="K79" s="2"/>
      <c r="L79" s="3">
        <v>78</v>
      </c>
      <c r="S79" s="1"/>
    </row>
    <row r="80" spans="1:19" ht="14.25" customHeight="1" x14ac:dyDescent="0.35">
      <c r="A80" s="3">
        <v>79</v>
      </c>
      <c r="B80" s="3" t="s">
        <v>755</v>
      </c>
      <c r="C80" s="3" t="s">
        <v>59</v>
      </c>
      <c r="D80" s="3">
        <v>3.1</v>
      </c>
      <c r="E80" s="3" t="s">
        <v>59</v>
      </c>
      <c r="F80" s="3" t="s">
        <v>59</v>
      </c>
      <c r="G80" s="3" t="s">
        <v>59</v>
      </c>
      <c r="H80" s="3">
        <v>1</v>
      </c>
      <c r="I80" s="3" t="s">
        <v>59</v>
      </c>
      <c r="J80" s="3" t="s">
        <v>59</v>
      </c>
      <c r="K80" s="2"/>
      <c r="L80" s="3">
        <v>79</v>
      </c>
      <c r="S80" s="1"/>
    </row>
    <row r="81" spans="1:19" ht="14.25" customHeight="1" x14ac:dyDescent="0.35">
      <c r="A81" s="3">
        <v>80</v>
      </c>
      <c r="B81" s="3" t="s">
        <v>756</v>
      </c>
      <c r="C81" s="3" t="s">
        <v>59</v>
      </c>
      <c r="D81" s="3">
        <v>3.1749999999999998</v>
      </c>
      <c r="E81" s="3" t="s">
        <v>59</v>
      </c>
      <c r="F81" s="3" t="s">
        <v>59</v>
      </c>
      <c r="G81" s="3" t="s">
        <v>59</v>
      </c>
      <c r="H81" s="3">
        <v>1</v>
      </c>
      <c r="I81" s="3" t="s">
        <v>59</v>
      </c>
      <c r="J81" s="3" t="s">
        <v>59</v>
      </c>
      <c r="K81" s="2"/>
      <c r="L81" s="3">
        <v>80</v>
      </c>
      <c r="S81" s="1"/>
    </row>
    <row r="82" spans="1:19" ht="14.25" customHeight="1" x14ac:dyDescent="0.35">
      <c r="A82" s="3">
        <v>81</v>
      </c>
      <c r="B82" s="3" t="s">
        <v>757</v>
      </c>
      <c r="C82" s="3" t="s">
        <v>59</v>
      </c>
      <c r="D82" s="3">
        <v>3.3</v>
      </c>
      <c r="E82" s="3" t="s">
        <v>59</v>
      </c>
      <c r="F82" s="3" t="s">
        <v>59</v>
      </c>
      <c r="G82" s="3" t="s">
        <v>59</v>
      </c>
      <c r="H82" s="3">
        <v>1</v>
      </c>
      <c r="I82" s="3" t="s">
        <v>59</v>
      </c>
      <c r="J82" s="3" t="s">
        <v>59</v>
      </c>
      <c r="K82" s="2"/>
      <c r="L82" s="3">
        <v>81</v>
      </c>
      <c r="S82" s="1"/>
    </row>
    <row r="83" spans="1:19" ht="14.25" customHeight="1" x14ac:dyDescent="0.35">
      <c r="A83" s="3">
        <v>82</v>
      </c>
      <c r="B83" s="3" t="s">
        <v>758</v>
      </c>
      <c r="C83" s="3" t="s">
        <v>59</v>
      </c>
      <c r="D83" s="3">
        <v>3.4249999999999998</v>
      </c>
      <c r="E83" s="3" t="s">
        <v>59</v>
      </c>
      <c r="F83" s="3" t="s">
        <v>59</v>
      </c>
      <c r="G83" s="3" t="s">
        <v>59</v>
      </c>
      <c r="H83" s="3">
        <v>1</v>
      </c>
      <c r="I83" s="3" t="s">
        <v>59</v>
      </c>
      <c r="J83" s="3" t="s">
        <v>59</v>
      </c>
      <c r="K83" s="2"/>
      <c r="L83" s="3">
        <v>82</v>
      </c>
      <c r="S83" s="1"/>
    </row>
    <row r="84" spans="1:19" ht="14.25" customHeight="1" x14ac:dyDescent="0.35">
      <c r="A84" s="3">
        <v>83</v>
      </c>
      <c r="B84" s="3" t="s">
        <v>759</v>
      </c>
      <c r="C84" s="3" t="s">
        <v>59</v>
      </c>
      <c r="D84" s="3">
        <v>3.5</v>
      </c>
      <c r="E84" s="3" t="s">
        <v>59</v>
      </c>
      <c r="F84" s="3" t="s">
        <v>59</v>
      </c>
      <c r="G84" s="3" t="s">
        <v>59</v>
      </c>
      <c r="H84" s="3">
        <v>1</v>
      </c>
      <c r="I84" s="3" t="s">
        <v>59</v>
      </c>
      <c r="J84" s="3" t="s">
        <v>59</v>
      </c>
      <c r="K84" s="2"/>
      <c r="L84" s="3">
        <v>83</v>
      </c>
      <c r="S84" s="1"/>
    </row>
    <row r="85" spans="1:19" ht="14.25" customHeight="1" x14ac:dyDescent="0.35">
      <c r="A85" s="3">
        <v>84</v>
      </c>
      <c r="B85" s="3" t="s">
        <v>760</v>
      </c>
      <c r="C85" s="3" t="s">
        <v>59</v>
      </c>
      <c r="D85" s="3">
        <v>3.625</v>
      </c>
      <c r="E85" s="3" t="s">
        <v>59</v>
      </c>
      <c r="F85" s="3" t="s">
        <v>59</v>
      </c>
      <c r="G85" s="3" t="s">
        <v>59</v>
      </c>
      <c r="H85" s="3">
        <v>1</v>
      </c>
      <c r="I85" s="3" t="s">
        <v>59</v>
      </c>
      <c r="J85" s="3" t="s">
        <v>59</v>
      </c>
      <c r="K85" s="2"/>
      <c r="L85" s="3">
        <v>84</v>
      </c>
      <c r="S85" s="1"/>
    </row>
    <row r="86" spans="1:19" ht="14.25" customHeight="1" x14ac:dyDescent="0.35">
      <c r="A86" s="3">
        <v>85</v>
      </c>
      <c r="B86" s="3" t="s">
        <v>761</v>
      </c>
      <c r="C86" s="3" t="s">
        <v>59</v>
      </c>
      <c r="D86" s="3">
        <v>3.7</v>
      </c>
      <c r="E86" s="3" t="s">
        <v>59</v>
      </c>
      <c r="F86" s="3" t="s">
        <v>59</v>
      </c>
      <c r="G86" s="3" t="s">
        <v>59</v>
      </c>
      <c r="H86" s="3">
        <v>1</v>
      </c>
      <c r="I86" s="3" t="s">
        <v>59</v>
      </c>
      <c r="J86" s="3" t="s">
        <v>59</v>
      </c>
      <c r="K86" s="2"/>
      <c r="L86" s="3">
        <v>85</v>
      </c>
      <c r="S86" s="1"/>
    </row>
    <row r="87" spans="1:19" ht="14.25" customHeight="1" x14ac:dyDescent="0.35">
      <c r="A87" s="3">
        <v>86</v>
      </c>
      <c r="B87" s="3" t="s">
        <v>762</v>
      </c>
      <c r="C87" s="3" t="s">
        <v>59</v>
      </c>
      <c r="D87" s="3">
        <v>3.8</v>
      </c>
      <c r="E87" s="3" t="s">
        <v>59</v>
      </c>
      <c r="F87" s="3" t="s">
        <v>59</v>
      </c>
      <c r="G87" s="3" t="s">
        <v>59</v>
      </c>
      <c r="H87" s="3">
        <v>1</v>
      </c>
      <c r="I87" s="3" t="s">
        <v>59</v>
      </c>
      <c r="J87" s="3" t="s">
        <v>59</v>
      </c>
      <c r="K87" s="2"/>
      <c r="L87" s="3">
        <v>86</v>
      </c>
      <c r="S87" s="1"/>
    </row>
    <row r="88" spans="1:19" ht="14.25" customHeight="1" x14ac:dyDescent="0.35">
      <c r="A88" s="3">
        <v>87</v>
      </c>
      <c r="B88" s="3" t="s">
        <v>763</v>
      </c>
      <c r="C88" s="3" t="s">
        <v>59</v>
      </c>
      <c r="D88" s="3">
        <v>3.9</v>
      </c>
      <c r="E88" s="3" t="s">
        <v>59</v>
      </c>
      <c r="F88" s="3" t="s">
        <v>59</v>
      </c>
      <c r="G88" s="3" t="s">
        <v>59</v>
      </c>
      <c r="H88" s="3">
        <v>1</v>
      </c>
      <c r="I88" s="3" t="s">
        <v>59</v>
      </c>
      <c r="J88" s="3" t="s">
        <v>59</v>
      </c>
      <c r="K88" s="2"/>
      <c r="L88" s="3">
        <v>87</v>
      </c>
      <c r="S88" s="1"/>
    </row>
    <row r="89" spans="1:19" ht="14.25" customHeight="1" x14ac:dyDescent="0.35">
      <c r="A89" s="3">
        <v>88</v>
      </c>
      <c r="B89" s="3" t="s">
        <v>764</v>
      </c>
      <c r="C89" s="3" t="s">
        <v>59</v>
      </c>
      <c r="D89" s="3">
        <v>3.9750000000000001</v>
      </c>
      <c r="E89" s="3" t="s">
        <v>59</v>
      </c>
      <c r="F89" s="3" t="s">
        <v>59</v>
      </c>
      <c r="G89" s="3" t="s">
        <v>59</v>
      </c>
      <c r="H89" s="3">
        <v>1</v>
      </c>
      <c r="I89" s="3" t="s">
        <v>59</v>
      </c>
      <c r="J89" s="3" t="s">
        <v>59</v>
      </c>
      <c r="K89" s="2"/>
      <c r="L89" s="3">
        <v>88</v>
      </c>
      <c r="S89" s="1"/>
    </row>
    <row r="90" spans="1:19" ht="14.25" customHeight="1" x14ac:dyDescent="0.35">
      <c r="A90" s="3">
        <v>89</v>
      </c>
      <c r="B90" s="3" t="s">
        <v>765</v>
      </c>
      <c r="C90" s="3" t="s">
        <v>59</v>
      </c>
      <c r="D90" s="3">
        <v>4.0999999999999996</v>
      </c>
      <c r="E90" s="3" t="s">
        <v>59</v>
      </c>
      <c r="F90" s="3" t="s">
        <v>59</v>
      </c>
      <c r="G90" s="3" t="s">
        <v>59</v>
      </c>
      <c r="H90" s="3">
        <v>1</v>
      </c>
      <c r="I90" s="3" t="s">
        <v>59</v>
      </c>
      <c r="J90" s="3" t="s">
        <v>59</v>
      </c>
      <c r="K90" s="2"/>
      <c r="L90" s="3">
        <v>89</v>
      </c>
      <c r="S90" s="1"/>
    </row>
    <row r="91" spans="1:19" ht="14.25" customHeight="1" x14ac:dyDescent="0.35">
      <c r="A91" s="3">
        <v>90</v>
      </c>
      <c r="B91" s="3" t="s">
        <v>766</v>
      </c>
      <c r="C91" s="3" t="s">
        <v>59</v>
      </c>
      <c r="D91" s="3">
        <v>4.2</v>
      </c>
      <c r="E91" s="3" t="s">
        <v>59</v>
      </c>
      <c r="F91" s="3" t="s">
        <v>59</v>
      </c>
      <c r="G91" s="3" t="s">
        <v>59</v>
      </c>
      <c r="H91" s="3">
        <v>1</v>
      </c>
      <c r="I91" s="3" t="s">
        <v>59</v>
      </c>
      <c r="J91" s="3" t="s">
        <v>59</v>
      </c>
      <c r="K91" s="2"/>
      <c r="L91" s="3">
        <v>90</v>
      </c>
      <c r="S91" s="1"/>
    </row>
    <row r="92" spans="1:19" ht="14.25" customHeight="1" x14ac:dyDescent="0.35">
      <c r="A92" s="3">
        <v>91</v>
      </c>
      <c r="B92" s="3" t="s">
        <v>767</v>
      </c>
      <c r="C92" s="3" t="s">
        <v>59</v>
      </c>
      <c r="D92" s="3">
        <v>4.3</v>
      </c>
      <c r="E92" s="3" t="s">
        <v>59</v>
      </c>
      <c r="F92" s="3" t="s">
        <v>59</v>
      </c>
      <c r="G92" s="3" t="s">
        <v>59</v>
      </c>
      <c r="H92" s="3">
        <v>1</v>
      </c>
      <c r="I92" s="3" t="s">
        <v>59</v>
      </c>
      <c r="J92" s="3" t="s">
        <v>59</v>
      </c>
      <c r="K92" s="2"/>
      <c r="L92" s="3">
        <v>91</v>
      </c>
      <c r="S92" s="1"/>
    </row>
    <row r="93" spans="1:19" ht="14.25" customHeight="1" x14ac:dyDescent="0.35">
      <c r="A93" s="3">
        <v>92</v>
      </c>
      <c r="B93" s="3" t="s">
        <v>768</v>
      </c>
      <c r="C93" s="3" t="s">
        <v>59</v>
      </c>
      <c r="D93" s="3">
        <v>4.4000000000000004</v>
      </c>
      <c r="E93" s="3" t="s">
        <v>59</v>
      </c>
      <c r="F93" s="3" t="s">
        <v>59</v>
      </c>
      <c r="G93" s="3" t="s">
        <v>59</v>
      </c>
      <c r="H93" s="3">
        <v>1</v>
      </c>
      <c r="I93" s="3" t="s">
        <v>59</v>
      </c>
      <c r="J93" s="3" t="s">
        <v>59</v>
      </c>
      <c r="K93" s="2"/>
      <c r="L93" s="3">
        <v>92</v>
      </c>
      <c r="S93" s="1"/>
    </row>
    <row r="94" spans="1:19" ht="14.25" customHeight="1" x14ac:dyDescent="0.35">
      <c r="A94" s="3">
        <v>93</v>
      </c>
      <c r="B94" s="3" t="s">
        <v>769</v>
      </c>
      <c r="C94" s="3" t="s">
        <v>59</v>
      </c>
      <c r="D94" s="3">
        <v>4.5</v>
      </c>
      <c r="E94" s="3" t="s">
        <v>59</v>
      </c>
      <c r="F94" s="3" t="s">
        <v>59</v>
      </c>
      <c r="G94" s="3" t="s">
        <v>59</v>
      </c>
      <c r="H94" s="3">
        <v>1</v>
      </c>
      <c r="I94" s="3" t="s">
        <v>59</v>
      </c>
      <c r="J94" s="3" t="s">
        <v>59</v>
      </c>
      <c r="K94" s="2"/>
      <c r="L94" s="3">
        <v>93</v>
      </c>
      <c r="S94" s="1"/>
    </row>
    <row r="95" spans="1:19" ht="14.25" customHeight="1" x14ac:dyDescent="0.35">
      <c r="A95" s="3">
        <v>94</v>
      </c>
      <c r="B95" s="3" t="s">
        <v>770</v>
      </c>
      <c r="C95" s="3" t="s">
        <v>59</v>
      </c>
      <c r="D95" s="3">
        <v>4.55</v>
      </c>
      <c r="E95" s="3" t="s">
        <v>59</v>
      </c>
      <c r="F95" s="3" t="s">
        <v>59</v>
      </c>
      <c r="G95" s="3" t="s">
        <v>59</v>
      </c>
      <c r="H95" s="3">
        <v>1</v>
      </c>
      <c r="I95" s="3" t="s">
        <v>59</v>
      </c>
      <c r="J95" s="3" t="s">
        <v>59</v>
      </c>
      <c r="K95" s="2"/>
      <c r="L95" s="3">
        <v>94</v>
      </c>
      <c r="S95" s="1"/>
    </row>
    <row r="96" spans="1:19" ht="14.25" customHeight="1" x14ac:dyDescent="0.35">
      <c r="A96" s="3">
        <v>95</v>
      </c>
      <c r="B96" s="3" t="s">
        <v>771</v>
      </c>
      <c r="C96" s="3" t="s">
        <v>59</v>
      </c>
      <c r="D96" s="3">
        <v>4.7</v>
      </c>
      <c r="E96" s="3" t="s">
        <v>59</v>
      </c>
      <c r="F96" s="3" t="s">
        <v>59</v>
      </c>
      <c r="G96" s="3" t="s">
        <v>59</v>
      </c>
      <c r="H96" s="3">
        <v>1</v>
      </c>
      <c r="I96" s="3" t="s">
        <v>59</v>
      </c>
      <c r="J96" s="3" t="s">
        <v>59</v>
      </c>
      <c r="K96" s="2"/>
      <c r="L96" s="3">
        <v>95</v>
      </c>
      <c r="S96" s="1"/>
    </row>
    <row r="97" spans="1:19" ht="14.25" customHeight="1" x14ac:dyDescent="0.35">
      <c r="A97" s="3">
        <v>96</v>
      </c>
      <c r="B97" s="3" t="s">
        <v>772</v>
      </c>
      <c r="C97" s="3" t="s">
        <v>59</v>
      </c>
      <c r="D97" s="3">
        <v>4.8</v>
      </c>
      <c r="E97" s="3" t="s">
        <v>59</v>
      </c>
      <c r="F97" s="3" t="s">
        <v>59</v>
      </c>
      <c r="G97" s="3" t="s">
        <v>59</v>
      </c>
      <c r="H97" s="3">
        <v>1</v>
      </c>
      <c r="I97" s="3" t="s">
        <v>59</v>
      </c>
      <c r="J97" s="3" t="s">
        <v>59</v>
      </c>
      <c r="K97" s="2"/>
      <c r="L97" s="3">
        <v>96</v>
      </c>
      <c r="S97" s="1"/>
    </row>
    <row r="98" spans="1:19" ht="14.25" customHeight="1" x14ac:dyDescent="0.35">
      <c r="A98" s="3">
        <v>97</v>
      </c>
      <c r="B98" s="3" t="s">
        <v>773</v>
      </c>
      <c r="C98" s="3" t="s">
        <v>59</v>
      </c>
      <c r="D98" s="3">
        <v>4.9249999999999998</v>
      </c>
      <c r="E98" s="3" t="s">
        <v>59</v>
      </c>
      <c r="F98" s="3" t="s">
        <v>59</v>
      </c>
      <c r="G98" s="3" t="s">
        <v>59</v>
      </c>
      <c r="H98" s="3">
        <v>1</v>
      </c>
      <c r="I98" s="3" t="s">
        <v>59</v>
      </c>
      <c r="J98" s="3" t="s">
        <v>59</v>
      </c>
      <c r="K98" s="2"/>
      <c r="L98" s="3">
        <v>97</v>
      </c>
      <c r="S98" s="1"/>
    </row>
    <row r="99" spans="1:19" ht="14.25" customHeight="1" x14ac:dyDescent="0.35">
      <c r="A99" s="3">
        <v>98</v>
      </c>
      <c r="B99" s="3" t="s">
        <v>774</v>
      </c>
      <c r="C99" s="3" t="s">
        <v>59</v>
      </c>
      <c r="D99" s="3">
        <v>5</v>
      </c>
      <c r="E99" s="3" t="s">
        <v>59</v>
      </c>
      <c r="F99" s="3" t="s">
        <v>59</v>
      </c>
      <c r="G99" s="3" t="s">
        <v>59</v>
      </c>
      <c r="H99" s="3">
        <v>1</v>
      </c>
      <c r="I99" s="3" t="s">
        <v>59</v>
      </c>
      <c r="J99" s="3" t="s">
        <v>59</v>
      </c>
      <c r="K99" s="2"/>
      <c r="L99" s="3">
        <v>98</v>
      </c>
      <c r="S99" s="1"/>
    </row>
    <row r="100" spans="1:19" ht="14.25" customHeight="1" x14ac:dyDescent="0.35">
      <c r="A100" s="3">
        <v>99</v>
      </c>
      <c r="B100" s="3" t="s">
        <v>775</v>
      </c>
      <c r="C100" s="3" t="s">
        <v>59</v>
      </c>
      <c r="D100" s="3">
        <v>5.0999999999999996</v>
      </c>
      <c r="E100" s="3" t="s">
        <v>59</v>
      </c>
      <c r="F100" s="3" t="s">
        <v>59</v>
      </c>
      <c r="G100" s="3" t="s">
        <v>59</v>
      </c>
      <c r="H100" s="3">
        <v>1</v>
      </c>
      <c r="I100" s="3" t="s">
        <v>59</v>
      </c>
      <c r="J100" s="3" t="s">
        <v>59</v>
      </c>
      <c r="K100" s="2"/>
      <c r="L100" s="3">
        <v>99</v>
      </c>
      <c r="S100" s="1"/>
    </row>
    <row r="101" spans="1:19" ht="14.25" customHeight="1" x14ac:dyDescent="0.35">
      <c r="A101" s="3">
        <v>100</v>
      </c>
      <c r="B101" s="3" t="s">
        <v>776</v>
      </c>
      <c r="C101" s="3" t="s">
        <v>59</v>
      </c>
      <c r="D101" s="3">
        <v>5.2249999999999996</v>
      </c>
      <c r="E101" s="3" t="s">
        <v>59</v>
      </c>
      <c r="F101" s="3" t="s">
        <v>59</v>
      </c>
      <c r="G101" s="3" t="s">
        <v>59</v>
      </c>
      <c r="H101" s="3">
        <v>1</v>
      </c>
      <c r="I101" s="3" t="s">
        <v>59</v>
      </c>
      <c r="J101" s="3" t="s">
        <v>59</v>
      </c>
      <c r="K101" s="2"/>
      <c r="L101" s="3">
        <v>100</v>
      </c>
      <c r="S101" s="1"/>
    </row>
    <row r="102" spans="1:19" ht="14.25" customHeight="1" x14ac:dyDescent="0.35">
      <c r="A102" s="3">
        <v>101</v>
      </c>
      <c r="B102" s="3" t="s">
        <v>777</v>
      </c>
      <c r="C102" s="3" t="s">
        <v>59</v>
      </c>
      <c r="D102" s="3">
        <v>5.3</v>
      </c>
      <c r="E102" s="3" t="s">
        <v>59</v>
      </c>
      <c r="F102" s="3" t="s">
        <v>59</v>
      </c>
      <c r="G102" s="3" t="s">
        <v>59</v>
      </c>
      <c r="H102" s="3">
        <v>1</v>
      </c>
      <c r="I102" s="3" t="s">
        <v>59</v>
      </c>
      <c r="J102" s="3" t="s">
        <v>59</v>
      </c>
      <c r="K102" s="2"/>
      <c r="L102" s="3">
        <v>101</v>
      </c>
      <c r="S102" s="1"/>
    </row>
    <row r="103" spans="1:19" ht="14.25" customHeight="1" x14ac:dyDescent="0.35">
      <c r="A103" s="3">
        <v>102</v>
      </c>
      <c r="B103" s="3" t="s">
        <v>778</v>
      </c>
      <c r="C103" s="3" t="s">
        <v>59</v>
      </c>
      <c r="D103" s="3">
        <v>5.4</v>
      </c>
      <c r="E103" s="3" t="s">
        <v>59</v>
      </c>
      <c r="F103" s="3" t="s">
        <v>59</v>
      </c>
      <c r="G103" s="3" t="s">
        <v>59</v>
      </c>
      <c r="H103" s="3">
        <v>1</v>
      </c>
      <c r="I103" s="3" t="s">
        <v>59</v>
      </c>
      <c r="J103" s="3" t="s">
        <v>59</v>
      </c>
      <c r="K103" s="2"/>
      <c r="L103" s="3">
        <v>102</v>
      </c>
      <c r="S103" s="1"/>
    </row>
    <row r="104" spans="1:19" ht="14.25" customHeight="1" x14ac:dyDescent="0.35">
      <c r="A104" s="3">
        <v>103</v>
      </c>
      <c r="B104" s="3" t="s">
        <v>779</v>
      </c>
      <c r="C104" s="3" t="s">
        <v>59</v>
      </c>
      <c r="D104" s="3">
        <v>5.5</v>
      </c>
      <c r="E104" s="3" t="s">
        <v>59</v>
      </c>
      <c r="F104" s="3" t="s">
        <v>59</v>
      </c>
      <c r="G104" s="3" t="s">
        <v>59</v>
      </c>
      <c r="H104" s="3">
        <v>1</v>
      </c>
      <c r="I104" s="3" t="s">
        <v>59</v>
      </c>
      <c r="J104" s="3" t="s">
        <v>59</v>
      </c>
      <c r="K104" s="2"/>
      <c r="L104" s="3">
        <v>103</v>
      </c>
      <c r="S104" s="1"/>
    </row>
    <row r="105" spans="1:19" ht="14.25" customHeight="1" x14ac:dyDescent="0.35">
      <c r="A105" s="3">
        <v>104</v>
      </c>
      <c r="B105" s="3" t="s">
        <v>780</v>
      </c>
      <c r="C105" s="3" t="s">
        <v>59</v>
      </c>
      <c r="D105" s="3">
        <v>5.625</v>
      </c>
      <c r="E105" s="3" t="s">
        <v>59</v>
      </c>
      <c r="F105" s="3" t="s">
        <v>59</v>
      </c>
      <c r="G105" s="3" t="s">
        <v>59</v>
      </c>
      <c r="H105" s="3">
        <v>1</v>
      </c>
      <c r="I105" s="3" t="s">
        <v>59</v>
      </c>
      <c r="J105" s="3" t="s">
        <v>59</v>
      </c>
      <c r="K105" s="2"/>
      <c r="L105" s="3">
        <v>104</v>
      </c>
      <c r="S105" s="1"/>
    </row>
    <row r="106" spans="1:19" ht="14.25" customHeight="1" x14ac:dyDescent="0.35">
      <c r="A106" s="3">
        <v>105</v>
      </c>
      <c r="B106" s="3" t="s">
        <v>781</v>
      </c>
      <c r="C106" s="3" t="s">
        <v>59</v>
      </c>
      <c r="D106" s="3">
        <v>5.7</v>
      </c>
      <c r="E106" s="3" t="s">
        <v>59</v>
      </c>
      <c r="F106" s="3" t="s">
        <v>59</v>
      </c>
      <c r="G106" s="3" t="s">
        <v>59</v>
      </c>
      <c r="H106" s="3">
        <v>1</v>
      </c>
      <c r="I106" s="3" t="s">
        <v>59</v>
      </c>
      <c r="J106" s="3" t="s">
        <v>59</v>
      </c>
      <c r="K106" s="2"/>
      <c r="L106" s="3">
        <v>105</v>
      </c>
      <c r="S106" s="1"/>
    </row>
    <row r="107" spans="1:19" ht="14.25" customHeight="1" x14ac:dyDescent="0.35">
      <c r="A107" s="3">
        <v>106</v>
      </c>
      <c r="B107" s="3" t="s">
        <v>782</v>
      </c>
      <c r="C107" s="3" t="s">
        <v>59</v>
      </c>
      <c r="D107" s="3">
        <v>5.8</v>
      </c>
      <c r="E107" s="3" t="s">
        <v>59</v>
      </c>
      <c r="F107" s="3" t="s">
        <v>59</v>
      </c>
      <c r="G107" s="3" t="s">
        <v>59</v>
      </c>
      <c r="H107" s="3">
        <v>1</v>
      </c>
      <c r="I107" s="3" t="s">
        <v>59</v>
      </c>
      <c r="J107" s="3" t="s">
        <v>59</v>
      </c>
      <c r="K107" s="2"/>
      <c r="L107" s="3">
        <v>106</v>
      </c>
      <c r="S107" s="1"/>
    </row>
    <row r="108" spans="1:19" ht="14.25" customHeight="1" x14ac:dyDescent="0.35">
      <c r="A108" s="3">
        <v>107</v>
      </c>
      <c r="B108" s="3" t="s">
        <v>783</v>
      </c>
      <c r="C108" s="3" t="s">
        <v>59</v>
      </c>
      <c r="D108" s="3">
        <v>5.875</v>
      </c>
      <c r="E108" s="3" t="s">
        <v>59</v>
      </c>
      <c r="F108" s="3" t="s">
        <v>59</v>
      </c>
      <c r="G108" s="3" t="s">
        <v>59</v>
      </c>
      <c r="H108" s="3">
        <v>1</v>
      </c>
      <c r="I108" s="3" t="s">
        <v>59</v>
      </c>
      <c r="J108" s="3" t="s">
        <v>59</v>
      </c>
      <c r="K108" s="2"/>
      <c r="L108" s="3">
        <v>107</v>
      </c>
      <c r="S108" s="1"/>
    </row>
    <row r="109" spans="1:19" ht="14.25" customHeight="1" x14ac:dyDescent="0.35">
      <c r="A109" s="3">
        <v>108</v>
      </c>
      <c r="B109" s="3" t="s">
        <v>784</v>
      </c>
      <c r="C109" s="3" t="s">
        <v>59</v>
      </c>
      <c r="D109" s="3">
        <v>6</v>
      </c>
      <c r="E109" s="3" t="s">
        <v>59</v>
      </c>
      <c r="F109" s="3" t="s">
        <v>59</v>
      </c>
      <c r="G109" s="3" t="s">
        <v>59</v>
      </c>
      <c r="H109" s="3">
        <v>1</v>
      </c>
      <c r="I109" s="3" t="s">
        <v>59</v>
      </c>
      <c r="J109" s="3" t="s">
        <v>59</v>
      </c>
      <c r="K109" s="2"/>
      <c r="L109" s="3">
        <v>108</v>
      </c>
      <c r="S109" s="1"/>
    </row>
    <row r="110" spans="1:19" ht="14.25" customHeight="1" x14ac:dyDescent="0.35">
      <c r="A110" s="3">
        <v>109</v>
      </c>
      <c r="B110" s="3" t="s">
        <v>785</v>
      </c>
      <c r="C110" s="3" t="s">
        <v>59</v>
      </c>
      <c r="D110" s="3">
        <v>6.1</v>
      </c>
      <c r="E110" s="3" t="s">
        <v>59</v>
      </c>
      <c r="F110" s="3" t="s">
        <v>59</v>
      </c>
      <c r="G110" s="3" t="s">
        <v>59</v>
      </c>
      <c r="H110" s="3">
        <v>1</v>
      </c>
      <c r="I110" s="3" t="s">
        <v>59</v>
      </c>
      <c r="J110" s="3" t="s">
        <v>59</v>
      </c>
      <c r="K110" s="2"/>
      <c r="L110" s="3">
        <v>109</v>
      </c>
      <c r="S110" s="1"/>
    </row>
    <row r="111" spans="1:19" ht="14.25" customHeight="1" x14ac:dyDescent="0.35">
      <c r="A111" s="3">
        <v>110</v>
      </c>
      <c r="B111" s="3" t="s">
        <v>786</v>
      </c>
      <c r="C111" s="3" t="s">
        <v>59</v>
      </c>
      <c r="D111" s="3">
        <v>6.2</v>
      </c>
      <c r="E111" s="3" t="s">
        <v>59</v>
      </c>
      <c r="F111" s="3" t="s">
        <v>59</v>
      </c>
      <c r="G111" s="3" t="s">
        <v>59</v>
      </c>
      <c r="H111" s="3">
        <v>1</v>
      </c>
      <c r="I111" s="3" t="s">
        <v>59</v>
      </c>
      <c r="J111" s="3" t="s">
        <v>59</v>
      </c>
      <c r="K111" s="2"/>
      <c r="L111" s="3">
        <v>110</v>
      </c>
      <c r="S111" s="1"/>
    </row>
    <row r="112" spans="1:19" ht="14.25" customHeight="1" x14ac:dyDescent="0.35">
      <c r="A112" s="3">
        <v>111</v>
      </c>
      <c r="B112" s="3" t="s">
        <v>787</v>
      </c>
      <c r="C112" s="3" t="s">
        <v>59</v>
      </c>
      <c r="D112" s="3">
        <v>6.2249999999999996</v>
      </c>
      <c r="E112" s="3" t="s">
        <v>59</v>
      </c>
      <c r="F112" s="3" t="s">
        <v>59</v>
      </c>
      <c r="G112" s="3" t="s">
        <v>59</v>
      </c>
      <c r="H112" s="3">
        <v>1</v>
      </c>
      <c r="I112" s="3" t="s">
        <v>59</v>
      </c>
      <c r="J112" s="3" t="s">
        <v>59</v>
      </c>
      <c r="K112" s="2"/>
      <c r="L112" s="3">
        <v>111</v>
      </c>
      <c r="S112" s="1"/>
    </row>
    <row r="113" spans="1:19" ht="14.25" customHeight="1" x14ac:dyDescent="0.35">
      <c r="A113" s="3">
        <v>112</v>
      </c>
      <c r="B113" s="3" t="s">
        <v>788</v>
      </c>
      <c r="C113" s="3" t="s">
        <v>59</v>
      </c>
      <c r="D113" s="3">
        <v>6.25</v>
      </c>
      <c r="E113" s="3" t="s">
        <v>59</v>
      </c>
      <c r="F113" s="3" t="s">
        <v>59</v>
      </c>
      <c r="G113" s="3" t="s">
        <v>59</v>
      </c>
      <c r="H113" s="3">
        <v>1</v>
      </c>
      <c r="I113" s="3" t="s">
        <v>59</v>
      </c>
      <c r="J113" s="3" t="s">
        <v>59</v>
      </c>
      <c r="K113" s="2"/>
      <c r="L113" s="3">
        <v>112</v>
      </c>
      <c r="S113" s="1"/>
    </row>
    <row r="114" spans="1:19" ht="14.25" customHeight="1" x14ac:dyDescent="0.35">
      <c r="A114" s="3">
        <v>113</v>
      </c>
      <c r="B114" s="3" t="s">
        <v>789</v>
      </c>
      <c r="C114" s="3" t="s">
        <v>59</v>
      </c>
      <c r="D114" s="3">
        <v>6.2750000000000004</v>
      </c>
      <c r="E114" s="3" t="s">
        <v>59</v>
      </c>
      <c r="F114" s="3" t="s">
        <v>59</v>
      </c>
      <c r="G114" s="3" t="s">
        <v>59</v>
      </c>
      <c r="H114" s="3">
        <v>1</v>
      </c>
      <c r="I114" s="3" t="s">
        <v>59</v>
      </c>
      <c r="J114" s="3" t="s">
        <v>59</v>
      </c>
      <c r="K114" s="2"/>
      <c r="L114" s="3">
        <v>113</v>
      </c>
      <c r="S114" s="1"/>
    </row>
    <row r="115" spans="1:19" ht="14.25" customHeight="1" x14ac:dyDescent="0.35">
      <c r="A115" s="3">
        <v>114</v>
      </c>
      <c r="B115" s="3" t="s">
        <v>790</v>
      </c>
      <c r="C115" s="3" t="s">
        <v>59</v>
      </c>
      <c r="D115" s="3">
        <v>6.35</v>
      </c>
      <c r="E115" s="3" t="s">
        <v>59</v>
      </c>
      <c r="F115" s="3" t="s">
        <v>59</v>
      </c>
      <c r="G115" s="3" t="s">
        <v>59</v>
      </c>
      <c r="H115" s="3">
        <v>1</v>
      </c>
      <c r="I115" s="3" t="s">
        <v>59</v>
      </c>
      <c r="J115" s="3" t="s">
        <v>59</v>
      </c>
      <c r="K115" s="2"/>
      <c r="L115" s="3">
        <v>114</v>
      </c>
      <c r="S115" s="1"/>
    </row>
    <row r="116" spans="1:19" ht="14.25" customHeight="1" x14ac:dyDescent="0.35">
      <c r="A116" s="3">
        <v>115</v>
      </c>
      <c r="B116" s="3" t="s">
        <v>791</v>
      </c>
      <c r="C116" s="3" t="s">
        <v>59</v>
      </c>
      <c r="D116" s="3">
        <v>6.4</v>
      </c>
      <c r="E116" s="3" t="s">
        <v>59</v>
      </c>
      <c r="F116" s="3" t="s">
        <v>59</v>
      </c>
      <c r="G116" s="3" t="s">
        <v>59</v>
      </c>
      <c r="H116" s="3">
        <v>1</v>
      </c>
      <c r="I116" s="3" t="s">
        <v>59</v>
      </c>
      <c r="J116" s="3" t="s">
        <v>59</v>
      </c>
      <c r="K116" s="2"/>
      <c r="L116" s="3">
        <v>115</v>
      </c>
      <c r="S116" s="1"/>
    </row>
    <row r="117" spans="1:19" ht="14.25" customHeight="1" x14ac:dyDescent="0.35">
      <c r="A117" s="3">
        <v>116</v>
      </c>
      <c r="B117" s="3" t="s">
        <v>792</v>
      </c>
      <c r="C117" s="3" t="s">
        <v>59</v>
      </c>
      <c r="D117" s="3">
        <v>6.5250000000000004</v>
      </c>
      <c r="E117" s="3" t="s">
        <v>59</v>
      </c>
      <c r="F117" s="3" t="s">
        <v>59</v>
      </c>
      <c r="G117" s="3" t="s">
        <v>59</v>
      </c>
      <c r="H117" s="3">
        <v>1</v>
      </c>
      <c r="I117" s="3" t="s">
        <v>59</v>
      </c>
      <c r="J117" s="3" t="s">
        <v>59</v>
      </c>
      <c r="K117" s="2"/>
      <c r="L117" s="3">
        <v>116</v>
      </c>
      <c r="S117" s="1"/>
    </row>
    <row r="118" spans="1:19" ht="14.25" customHeight="1" x14ac:dyDescent="0.35">
      <c r="A118" s="3">
        <v>117</v>
      </c>
      <c r="B118" s="3" t="s">
        <v>793</v>
      </c>
      <c r="C118" s="3" t="s">
        <v>59</v>
      </c>
      <c r="D118" s="3">
        <v>6.6749999999999998</v>
      </c>
      <c r="E118" s="3" t="s">
        <v>59</v>
      </c>
      <c r="F118" s="3" t="s">
        <v>59</v>
      </c>
      <c r="G118" s="3" t="s">
        <v>59</v>
      </c>
      <c r="H118" s="3">
        <v>1</v>
      </c>
      <c r="I118" s="3" t="s">
        <v>59</v>
      </c>
      <c r="J118" s="3" t="s">
        <v>59</v>
      </c>
      <c r="K118" s="2"/>
      <c r="L118" s="3">
        <v>117</v>
      </c>
      <c r="S118" s="1"/>
    </row>
    <row r="119" spans="1:19" ht="14.25" customHeight="1" x14ac:dyDescent="0.35">
      <c r="A119" s="3">
        <v>118</v>
      </c>
      <c r="B119" s="3" t="s">
        <v>794</v>
      </c>
      <c r="C119" s="3" t="s">
        <v>59</v>
      </c>
      <c r="D119" s="3">
        <v>6.85</v>
      </c>
      <c r="E119" s="3" t="s">
        <v>59</v>
      </c>
      <c r="F119" s="3" t="s">
        <v>59</v>
      </c>
      <c r="G119" s="3" t="s">
        <v>59</v>
      </c>
      <c r="H119" s="3">
        <v>1</v>
      </c>
      <c r="I119" s="3" t="s">
        <v>59</v>
      </c>
      <c r="J119" s="3" t="s">
        <v>59</v>
      </c>
      <c r="K119" s="2"/>
      <c r="L119" s="3">
        <v>118</v>
      </c>
      <c r="S119" s="1"/>
    </row>
    <row r="120" spans="1:19" ht="14.25" customHeight="1" x14ac:dyDescent="0.35">
      <c r="K120" s="2"/>
      <c r="S120" s="1"/>
    </row>
    <row r="121" spans="1:19" ht="14.25" customHeight="1" x14ac:dyDescent="0.35">
      <c r="K121" s="2"/>
    </row>
    <row r="122" spans="1:19" ht="14.25" customHeight="1" x14ac:dyDescent="0.35">
      <c r="K122" s="2"/>
    </row>
    <row r="123" spans="1:19" ht="14.25" customHeight="1" x14ac:dyDescent="0.35">
      <c r="K123" s="2"/>
    </row>
    <row r="124" spans="1:19" ht="14.25" customHeight="1" x14ac:dyDescent="0.35">
      <c r="K124" s="2"/>
    </row>
    <row r="125" spans="1:19" ht="14.25" customHeight="1" x14ac:dyDescent="0.35">
      <c r="K125" s="2"/>
    </row>
    <row r="126" spans="1:19" ht="14.25" customHeight="1" x14ac:dyDescent="0.35">
      <c r="K126" s="2"/>
    </row>
    <row r="127" spans="1:19" ht="14.25" customHeight="1" x14ac:dyDescent="0.35">
      <c r="K127" s="2"/>
    </row>
    <row r="128" spans="1:19" ht="14.25" customHeight="1" x14ac:dyDescent="0.35">
      <c r="K128" s="2"/>
    </row>
    <row r="129" spans="11:11" ht="14.25" customHeight="1" x14ac:dyDescent="0.35">
      <c r="K129" s="2"/>
    </row>
    <row r="130" spans="11:11" ht="14.25" customHeight="1" x14ac:dyDescent="0.35">
      <c r="K130" s="2"/>
    </row>
    <row r="131" spans="11:11" ht="14.25" customHeight="1" x14ac:dyDescent="0.35">
      <c r="K131" s="2"/>
    </row>
    <row r="132" spans="11:11" ht="14.25" customHeight="1" x14ac:dyDescent="0.35">
      <c r="K132" s="2"/>
    </row>
    <row r="133" spans="11:11" ht="14.25" customHeight="1" x14ac:dyDescent="0.35">
      <c r="K133" s="2"/>
    </row>
    <row r="134" spans="11:11" ht="14.25" customHeight="1" x14ac:dyDescent="0.35">
      <c r="K134" s="2"/>
    </row>
    <row r="135" spans="11:11" ht="14.25" customHeight="1" x14ac:dyDescent="0.35">
      <c r="K135" s="2"/>
    </row>
    <row r="136" spans="11:11" ht="14.25" customHeight="1" x14ac:dyDescent="0.35">
      <c r="K136" s="2"/>
    </row>
    <row r="137" spans="11:11" ht="14.25" customHeight="1" x14ac:dyDescent="0.35">
      <c r="K137" s="2"/>
    </row>
    <row r="138" spans="11:11" ht="14.25" customHeight="1" x14ac:dyDescent="0.35">
      <c r="K138" s="2"/>
    </row>
    <row r="139" spans="11:11" ht="14.25" customHeight="1" x14ac:dyDescent="0.35">
      <c r="K139" s="2"/>
    </row>
    <row r="140" spans="11:11" ht="14.25" customHeight="1" x14ac:dyDescent="0.35">
      <c r="K140" s="2"/>
    </row>
    <row r="141" spans="11:11" ht="14.25" customHeight="1" x14ac:dyDescent="0.35">
      <c r="K141" s="2"/>
    </row>
    <row r="142" spans="11:11" ht="14.25" customHeight="1" x14ac:dyDescent="0.35">
      <c r="K142" s="2"/>
    </row>
    <row r="143" spans="11:11" ht="14.25" customHeight="1" x14ac:dyDescent="0.35">
      <c r="K143" s="2"/>
    </row>
    <row r="144" spans="11:11" ht="14.25" customHeight="1" x14ac:dyDescent="0.35">
      <c r="K144" s="2"/>
    </row>
    <row r="145" spans="11:11" ht="14.25" customHeight="1" x14ac:dyDescent="0.35">
      <c r="K145" s="2"/>
    </row>
    <row r="146" spans="11:11" ht="14.25" customHeight="1" x14ac:dyDescent="0.35">
      <c r="K146" s="2"/>
    </row>
    <row r="147" spans="11:11" ht="14.25" customHeight="1" x14ac:dyDescent="0.35">
      <c r="K147" s="2"/>
    </row>
    <row r="148" spans="11:11" ht="14.25" customHeight="1" x14ac:dyDescent="0.35">
      <c r="K148" s="2"/>
    </row>
    <row r="149" spans="11:11" ht="14.25" customHeight="1" x14ac:dyDescent="0.35">
      <c r="K149" s="2"/>
    </row>
    <row r="150" spans="11:11" ht="14.25" customHeight="1" x14ac:dyDescent="0.35">
      <c r="K150" s="2"/>
    </row>
    <row r="151" spans="11:11" ht="14.25" customHeight="1" x14ac:dyDescent="0.35">
      <c r="K151" s="2"/>
    </row>
    <row r="152" spans="11:11" ht="14.25" customHeight="1" x14ac:dyDescent="0.35">
      <c r="K152" s="2"/>
    </row>
    <row r="153" spans="11:11" ht="14.25" customHeight="1" x14ac:dyDescent="0.35">
      <c r="K153" s="2"/>
    </row>
    <row r="154" spans="11:11" ht="14.25" customHeight="1" x14ac:dyDescent="0.35">
      <c r="K154" s="2"/>
    </row>
    <row r="155" spans="11:11" ht="14.25" customHeight="1" x14ac:dyDescent="0.35">
      <c r="K155" s="2"/>
    </row>
    <row r="156" spans="11:11" ht="14.25" customHeight="1" x14ac:dyDescent="0.35">
      <c r="K156" s="2"/>
    </row>
    <row r="157" spans="11:11" ht="14.25" customHeight="1" x14ac:dyDescent="0.35">
      <c r="K157" s="2"/>
    </row>
    <row r="158" spans="11:11" ht="14.25" customHeight="1" x14ac:dyDescent="0.35">
      <c r="K158" s="2"/>
    </row>
    <row r="159" spans="11:11" ht="14.25" customHeight="1" x14ac:dyDescent="0.35">
      <c r="K159" s="2"/>
    </row>
    <row r="160" spans="11:11" ht="14.25" customHeight="1" x14ac:dyDescent="0.35">
      <c r="K160" s="2"/>
    </row>
    <row r="161" spans="11:11" ht="14.25" customHeight="1" x14ac:dyDescent="0.35">
      <c r="K161" s="2"/>
    </row>
    <row r="162" spans="11:11" ht="14.25" customHeight="1" x14ac:dyDescent="0.35">
      <c r="K162" s="2"/>
    </row>
    <row r="163" spans="11:11" ht="14.25" customHeight="1" x14ac:dyDescent="0.35">
      <c r="K163" s="2"/>
    </row>
    <row r="164" spans="11:11" ht="14.25" customHeight="1" x14ac:dyDescent="0.35">
      <c r="K164" s="2"/>
    </row>
    <row r="165" spans="11:11" ht="14.25" customHeight="1" x14ac:dyDescent="0.35">
      <c r="K165" s="2"/>
    </row>
    <row r="166" spans="11:11" ht="14.25" customHeight="1" x14ac:dyDescent="0.35">
      <c r="K166" s="2"/>
    </row>
    <row r="167" spans="11:11" ht="14.25" customHeight="1" x14ac:dyDescent="0.35">
      <c r="K167" s="2"/>
    </row>
    <row r="168" spans="11:11" ht="14.25" customHeight="1" x14ac:dyDescent="0.35">
      <c r="K168" s="2"/>
    </row>
    <row r="169" spans="11:11" ht="14.25" customHeight="1" x14ac:dyDescent="0.35">
      <c r="K169" s="2"/>
    </row>
    <row r="170" spans="11:11" ht="14.25" customHeight="1" x14ac:dyDescent="0.35">
      <c r="K170" s="2"/>
    </row>
    <row r="171" spans="11:11" ht="14.25" customHeight="1" x14ac:dyDescent="0.35">
      <c r="K171" s="2"/>
    </row>
    <row r="172" spans="11:11" ht="14.25" customHeight="1" x14ac:dyDescent="0.35">
      <c r="K172" s="2"/>
    </row>
    <row r="173" spans="11:11" ht="14.25" customHeight="1" x14ac:dyDescent="0.35">
      <c r="K173" s="2"/>
    </row>
    <row r="174" spans="11:11" ht="14.25" customHeight="1" x14ac:dyDescent="0.35">
      <c r="K174" s="2"/>
    </row>
    <row r="175" spans="11:11" ht="14.25" customHeight="1" x14ac:dyDescent="0.35">
      <c r="K175" s="2"/>
    </row>
    <row r="176" spans="11:11" ht="14.25" customHeight="1" x14ac:dyDescent="0.35">
      <c r="K176" s="2"/>
    </row>
    <row r="177" spans="11:11" ht="14.25" customHeight="1" x14ac:dyDescent="0.35">
      <c r="K177" s="2"/>
    </row>
    <row r="178" spans="11:11" ht="14.25" customHeight="1" x14ac:dyDescent="0.35">
      <c r="K178" s="2"/>
    </row>
    <row r="179" spans="11:11" ht="14.25" customHeight="1" x14ac:dyDescent="0.35">
      <c r="K179" s="2"/>
    </row>
    <row r="180" spans="11:11" ht="14.25" customHeight="1" x14ac:dyDescent="0.35">
      <c r="K180" s="2"/>
    </row>
    <row r="181" spans="11:11" ht="14.25" customHeight="1" x14ac:dyDescent="0.35">
      <c r="K181" s="2"/>
    </row>
    <row r="182" spans="11:11" ht="14.25" customHeight="1" x14ac:dyDescent="0.35">
      <c r="K182" s="2"/>
    </row>
    <row r="183" spans="11:11" ht="14.25" customHeight="1" x14ac:dyDescent="0.35">
      <c r="K183" s="2"/>
    </row>
    <row r="184" spans="11:11" ht="14.25" customHeight="1" x14ac:dyDescent="0.35">
      <c r="K184" s="2"/>
    </row>
    <row r="185" spans="11:11" ht="14.25" customHeight="1" x14ac:dyDescent="0.35">
      <c r="K185" s="2"/>
    </row>
    <row r="186" spans="11:11" ht="14.25" customHeight="1" x14ac:dyDescent="0.35">
      <c r="K186" s="2"/>
    </row>
    <row r="187" spans="11:11" ht="14.25" customHeight="1" x14ac:dyDescent="0.35">
      <c r="K187" s="2"/>
    </row>
    <row r="188" spans="11:11" ht="14.25" customHeight="1" x14ac:dyDescent="0.35">
      <c r="K188" s="2"/>
    </row>
    <row r="189" spans="11:11" ht="14.25" customHeight="1" x14ac:dyDescent="0.35">
      <c r="K189" s="2"/>
    </row>
    <row r="190" spans="11:11" ht="14.25" customHeight="1" x14ac:dyDescent="0.35">
      <c r="K190" s="2"/>
    </row>
    <row r="191" spans="11:11" ht="14.25" customHeight="1" x14ac:dyDescent="0.35">
      <c r="K191" s="2"/>
    </row>
    <row r="192" spans="11:11" ht="14.25" customHeight="1" x14ac:dyDescent="0.35">
      <c r="K192" s="2"/>
    </row>
    <row r="193" spans="11:11" ht="14.25" customHeight="1" x14ac:dyDescent="0.35">
      <c r="K193" s="2"/>
    </row>
    <row r="194" spans="11:11" ht="14.25" customHeight="1" x14ac:dyDescent="0.35">
      <c r="K194" s="2"/>
    </row>
    <row r="195" spans="11:11" ht="14.25" customHeight="1" x14ac:dyDescent="0.35">
      <c r="K195" s="2"/>
    </row>
    <row r="196" spans="11:11" ht="14.25" customHeight="1" x14ac:dyDescent="0.35">
      <c r="K196" s="2"/>
    </row>
    <row r="197" spans="11:11" ht="14.25" customHeight="1" x14ac:dyDescent="0.35">
      <c r="K197" s="2"/>
    </row>
    <row r="198" spans="11:11" ht="14.25" customHeight="1" x14ac:dyDescent="0.35">
      <c r="K198" s="2"/>
    </row>
    <row r="199" spans="11:11" ht="14.25" customHeight="1" x14ac:dyDescent="0.35">
      <c r="K199" s="2"/>
    </row>
    <row r="200" spans="11:11" ht="14.25" customHeight="1" x14ac:dyDescent="0.35">
      <c r="K200" s="2"/>
    </row>
    <row r="201" spans="11:11" ht="14.25" customHeight="1" x14ac:dyDescent="0.35">
      <c r="K201" s="2"/>
    </row>
    <row r="202" spans="11:11" ht="14.25" customHeight="1" x14ac:dyDescent="0.35">
      <c r="K202" s="2"/>
    </row>
    <row r="203" spans="11:11" ht="14.25" customHeight="1" x14ac:dyDescent="0.35">
      <c r="K203" s="2"/>
    </row>
    <row r="204" spans="11:11" ht="14.25" customHeight="1" x14ac:dyDescent="0.35">
      <c r="K204" s="2"/>
    </row>
    <row r="205" spans="11:11" ht="14.25" customHeight="1" x14ac:dyDescent="0.35">
      <c r="K205" s="2"/>
    </row>
    <row r="206" spans="11:11" ht="14.25" customHeight="1" x14ac:dyDescent="0.35">
      <c r="K206" s="2"/>
    </row>
    <row r="207" spans="11:11" ht="14.25" customHeight="1" x14ac:dyDescent="0.35">
      <c r="K207" s="2"/>
    </row>
    <row r="208" spans="11:11" ht="14.25" customHeight="1" x14ac:dyDescent="0.35">
      <c r="K208" s="2"/>
    </row>
    <row r="209" spans="11:11" ht="14.25" customHeight="1" x14ac:dyDescent="0.35">
      <c r="K209" s="2"/>
    </row>
    <row r="210" spans="11:11" ht="14.25" customHeight="1" x14ac:dyDescent="0.35">
      <c r="K210" s="2"/>
    </row>
    <row r="211" spans="11:11" ht="14.25" customHeight="1" x14ac:dyDescent="0.35">
      <c r="K211" s="2"/>
    </row>
    <row r="212" spans="11:11" ht="14.25" customHeight="1" x14ac:dyDescent="0.35">
      <c r="K212" s="2"/>
    </row>
    <row r="213" spans="11:11" ht="14.25" customHeight="1" x14ac:dyDescent="0.35">
      <c r="K213" s="2"/>
    </row>
    <row r="214" spans="11:11" ht="14.25" customHeight="1" x14ac:dyDescent="0.35">
      <c r="K214" s="2"/>
    </row>
    <row r="215" spans="11:11" ht="14.25" customHeight="1" x14ac:dyDescent="0.35">
      <c r="K215" s="2"/>
    </row>
    <row r="216" spans="11:11" ht="14.25" customHeight="1" x14ac:dyDescent="0.35">
      <c r="K216" s="2"/>
    </row>
    <row r="217" spans="11:11" ht="14.25" customHeight="1" x14ac:dyDescent="0.35">
      <c r="K217" s="2"/>
    </row>
    <row r="218" spans="11:11" ht="14.25" customHeight="1" x14ac:dyDescent="0.35">
      <c r="K218" s="2"/>
    </row>
    <row r="219" spans="11:11" ht="14.25" customHeight="1" x14ac:dyDescent="0.35">
      <c r="K219" s="2"/>
    </row>
    <row r="220" spans="11:11" ht="14.25" customHeight="1" x14ac:dyDescent="0.35">
      <c r="K220" s="2"/>
    </row>
    <row r="221" spans="11:11" ht="14.25" customHeight="1" x14ac:dyDescent="0.35">
      <c r="K221" s="2"/>
    </row>
    <row r="222" spans="11:11" ht="14.25" customHeight="1" x14ac:dyDescent="0.35">
      <c r="K222" s="2"/>
    </row>
    <row r="223" spans="11:11" ht="14.25" customHeight="1" x14ac:dyDescent="0.35">
      <c r="K223" s="2"/>
    </row>
    <row r="224" spans="11:11" ht="14.25" customHeight="1" x14ac:dyDescent="0.35">
      <c r="K224" s="2"/>
    </row>
    <row r="225" spans="11:11" ht="14.25" customHeight="1" x14ac:dyDescent="0.35">
      <c r="K225" s="2"/>
    </row>
    <row r="226" spans="11:11" ht="14.25" customHeight="1" x14ac:dyDescent="0.35">
      <c r="K226" s="2"/>
    </row>
    <row r="227" spans="11:11" ht="14.25" customHeight="1" x14ac:dyDescent="0.35">
      <c r="K227" s="2"/>
    </row>
    <row r="228" spans="11:11" ht="14.25" customHeight="1" x14ac:dyDescent="0.35">
      <c r="K228" s="2"/>
    </row>
    <row r="229" spans="11:11" ht="14.25" customHeight="1" x14ac:dyDescent="0.35">
      <c r="K229" s="2"/>
    </row>
    <row r="230" spans="11:11" ht="14.25" customHeight="1" x14ac:dyDescent="0.35">
      <c r="K230" s="2"/>
    </row>
    <row r="231" spans="11:11" ht="14.25" customHeight="1" x14ac:dyDescent="0.35">
      <c r="K231" s="2"/>
    </row>
    <row r="232" spans="11:11" ht="14.25" customHeight="1" x14ac:dyDescent="0.35">
      <c r="K232" s="2"/>
    </row>
    <row r="233" spans="11:11" ht="14.25" customHeight="1" x14ac:dyDescent="0.35">
      <c r="K233" s="2"/>
    </row>
    <row r="234" spans="11:11" ht="14.25" customHeight="1" x14ac:dyDescent="0.35">
      <c r="K234" s="2"/>
    </row>
    <row r="235" spans="11:11" ht="14.25" customHeight="1" x14ac:dyDescent="0.35">
      <c r="K235" s="2"/>
    </row>
    <row r="236" spans="11:11" ht="14.25" customHeight="1" x14ac:dyDescent="0.35">
      <c r="K236" s="2"/>
    </row>
    <row r="237" spans="11:11" ht="14.25" customHeight="1" x14ac:dyDescent="0.35">
      <c r="K237" s="2"/>
    </row>
    <row r="238" spans="11:11" ht="14.25" customHeight="1" x14ac:dyDescent="0.35">
      <c r="K238" s="2"/>
    </row>
    <row r="239" spans="11:11" ht="14.25" customHeight="1" x14ac:dyDescent="0.35">
      <c r="K239" s="2"/>
    </row>
    <row r="240" spans="11:11" ht="14.25" customHeight="1" x14ac:dyDescent="0.35">
      <c r="K240" s="2"/>
    </row>
    <row r="241" spans="11:11" ht="14.25" customHeight="1" x14ac:dyDescent="0.35">
      <c r="K241" s="2"/>
    </row>
    <row r="242" spans="11:11" ht="14.25" customHeight="1" x14ac:dyDescent="0.35">
      <c r="K242" s="2"/>
    </row>
    <row r="243" spans="11:11" ht="14.25" customHeight="1" x14ac:dyDescent="0.35">
      <c r="K243" s="2"/>
    </row>
    <row r="244" spans="11:11" ht="14.25" customHeight="1" x14ac:dyDescent="0.35">
      <c r="K244" s="2"/>
    </row>
    <row r="245" spans="11:11" ht="14.25" customHeight="1" x14ac:dyDescent="0.35">
      <c r="K245" s="2"/>
    </row>
    <row r="246" spans="11:11" ht="14.25" customHeight="1" x14ac:dyDescent="0.35">
      <c r="K246" s="2"/>
    </row>
    <row r="247" spans="11:11" ht="14.25" customHeight="1" x14ac:dyDescent="0.35">
      <c r="K247" s="2"/>
    </row>
    <row r="248" spans="11:11" ht="14.25" customHeight="1" x14ac:dyDescent="0.35">
      <c r="K248" s="2"/>
    </row>
    <row r="249" spans="11:11" ht="14.25" customHeight="1" x14ac:dyDescent="0.35">
      <c r="K249" s="2"/>
    </row>
    <row r="250" spans="11:11" ht="14.25" customHeight="1" x14ac:dyDescent="0.35">
      <c r="K250" s="2"/>
    </row>
    <row r="251" spans="11:11" ht="14.25" customHeight="1" x14ac:dyDescent="0.35">
      <c r="K251" s="2"/>
    </row>
    <row r="252" spans="11:11" ht="14.25" customHeight="1" x14ac:dyDescent="0.35">
      <c r="K252" s="2"/>
    </row>
    <row r="253" spans="11:11" ht="14.25" customHeight="1" x14ac:dyDescent="0.35">
      <c r="K253" s="2"/>
    </row>
    <row r="254" spans="11:11" ht="14.25" customHeight="1" x14ac:dyDescent="0.35">
      <c r="K254" s="2"/>
    </row>
    <row r="255" spans="11:11" ht="14.25" customHeight="1" x14ac:dyDescent="0.35">
      <c r="K255" s="2"/>
    </row>
    <row r="256" spans="11:11" ht="14.25" customHeight="1" x14ac:dyDescent="0.35">
      <c r="K256" s="2"/>
    </row>
    <row r="257" spans="11:11" ht="14.25" customHeight="1" x14ac:dyDescent="0.35">
      <c r="K257" s="2"/>
    </row>
    <row r="258" spans="11:11" ht="14.25" customHeight="1" x14ac:dyDescent="0.35">
      <c r="K258" s="2"/>
    </row>
    <row r="259" spans="11:11" ht="14.25" customHeight="1" x14ac:dyDescent="0.35">
      <c r="K259" s="2"/>
    </row>
    <row r="260" spans="11:11" ht="14.25" customHeight="1" x14ac:dyDescent="0.35">
      <c r="K260" s="2"/>
    </row>
    <row r="261" spans="11:11" ht="14.25" customHeight="1" x14ac:dyDescent="0.35">
      <c r="K261" s="2"/>
    </row>
    <row r="262" spans="11:11" ht="14.25" customHeight="1" x14ac:dyDescent="0.35">
      <c r="K262" s="2"/>
    </row>
    <row r="263" spans="11:11" ht="14.25" customHeight="1" x14ac:dyDescent="0.35">
      <c r="K263" s="2"/>
    </row>
    <row r="264" spans="11:11" ht="14.25" customHeight="1" x14ac:dyDescent="0.35">
      <c r="K264" s="2"/>
    </row>
    <row r="265" spans="11:11" ht="14.25" customHeight="1" x14ac:dyDescent="0.35">
      <c r="K265" s="2"/>
    </row>
    <row r="266" spans="11:11" ht="14.25" customHeight="1" x14ac:dyDescent="0.35">
      <c r="K266" s="2"/>
    </row>
    <row r="267" spans="11:11" ht="14.25" customHeight="1" x14ac:dyDescent="0.35">
      <c r="K267" s="2"/>
    </row>
    <row r="268" spans="11:11" ht="14.25" customHeight="1" x14ac:dyDescent="0.35">
      <c r="K268" s="2"/>
    </row>
    <row r="269" spans="11:11" ht="14.25" customHeight="1" x14ac:dyDescent="0.35">
      <c r="K269" s="2"/>
    </row>
    <row r="270" spans="11:11" ht="14.25" customHeight="1" x14ac:dyDescent="0.35">
      <c r="K270" s="2"/>
    </row>
    <row r="271" spans="11:11" ht="14.25" customHeight="1" x14ac:dyDescent="0.35">
      <c r="K271" s="2"/>
    </row>
    <row r="272" spans="11:11" ht="14.25" customHeight="1" x14ac:dyDescent="0.35">
      <c r="K272" s="2"/>
    </row>
    <row r="273" spans="11:11" ht="14.25" customHeight="1" x14ac:dyDescent="0.35">
      <c r="K273" s="2"/>
    </row>
    <row r="274" spans="11:11" ht="14.25" customHeight="1" x14ac:dyDescent="0.35">
      <c r="K274" s="2"/>
    </row>
    <row r="275" spans="11:11" ht="14.25" customHeight="1" x14ac:dyDescent="0.35">
      <c r="K275" s="2"/>
    </row>
    <row r="276" spans="11:11" ht="14.25" customHeight="1" x14ac:dyDescent="0.35">
      <c r="K276" s="2"/>
    </row>
    <row r="277" spans="11:11" ht="14.25" customHeight="1" x14ac:dyDescent="0.35">
      <c r="K277" s="2"/>
    </row>
    <row r="278" spans="11:11" ht="14.25" customHeight="1" x14ac:dyDescent="0.35">
      <c r="K278" s="2"/>
    </row>
    <row r="279" spans="11:11" ht="14.25" customHeight="1" x14ac:dyDescent="0.35">
      <c r="K279" s="2"/>
    </row>
    <row r="280" spans="11:11" ht="14.25" customHeight="1" x14ac:dyDescent="0.35">
      <c r="K280" s="2"/>
    </row>
    <row r="281" spans="11:11" ht="14.25" customHeight="1" x14ac:dyDescent="0.35">
      <c r="K281" s="2"/>
    </row>
    <row r="282" spans="11:11" ht="14.25" customHeight="1" x14ac:dyDescent="0.35">
      <c r="K282" s="2"/>
    </row>
    <row r="283" spans="11:11" ht="14.25" customHeight="1" x14ac:dyDescent="0.35">
      <c r="K283" s="2"/>
    </row>
    <row r="284" spans="11:11" ht="14.25" customHeight="1" x14ac:dyDescent="0.35">
      <c r="K284" s="2"/>
    </row>
    <row r="285" spans="11:11" ht="14.25" customHeight="1" x14ac:dyDescent="0.35">
      <c r="K285" s="2"/>
    </row>
    <row r="286" spans="11:11" ht="14.25" customHeight="1" x14ac:dyDescent="0.35">
      <c r="K286" s="2"/>
    </row>
    <row r="287" spans="11:11" ht="14.25" customHeight="1" x14ac:dyDescent="0.35">
      <c r="K287" s="2"/>
    </row>
    <row r="288" spans="11:11" ht="14.25" customHeight="1" x14ac:dyDescent="0.35">
      <c r="K288" s="2"/>
    </row>
    <row r="289" spans="11:11" ht="14.25" customHeight="1" x14ac:dyDescent="0.35">
      <c r="K289" s="2"/>
    </row>
    <row r="290" spans="11:11" ht="14.25" customHeight="1" x14ac:dyDescent="0.35">
      <c r="K290" s="2"/>
    </row>
    <row r="291" spans="11:11" ht="14.25" customHeight="1" x14ac:dyDescent="0.35">
      <c r="K291" s="2"/>
    </row>
    <row r="292" spans="11:11" ht="14.25" customHeight="1" x14ac:dyDescent="0.35">
      <c r="K292" s="2"/>
    </row>
    <row r="293" spans="11:11" ht="14.25" customHeight="1" x14ac:dyDescent="0.35">
      <c r="K293" s="2"/>
    </row>
    <row r="294" spans="11:11" ht="14.25" customHeight="1" x14ac:dyDescent="0.35">
      <c r="K294" s="2"/>
    </row>
    <row r="295" spans="11:11" ht="14.25" customHeight="1" x14ac:dyDescent="0.35">
      <c r="K295" s="2"/>
    </row>
    <row r="296" spans="11:11" ht="14.25" customHeight="1" x14ac:dyDescent="0.35">
      <c r="K296" s="2"/>
    </row>
    <row r="297" spans="11:11" ht="14.25" customHeight="1" x14ac:dyDescent="0.35">
      <c r="K297" s="2"/>
    </row>
    <row r="298" spans="11:11" ht="14.25" customHeight="1" x14ac:dyDescent="0.35">
      <c r="K298" s="2"/>
    </row>
    <row r="299" spans="11:11" ht="14.25" customHeight="1" x14ac:dyDescent="0.35">
      <c r="K299" s="2"/>
    </row>
    <row r="300" spans="11:11" ht="14.25" customHeight="1" x14ac:dyDescent="0.35">
      <c r="K300" s="2"/>
    </row>
    <row r="301" spans="11:11" ht="14.25" customHeight="1" x14ac:dyDescent="0.35">
      <c r="K301" s="2"/>
    </row>
    <row r="302" spans="11:11" ht="14.25" customHeight="1" x14ac:dyDescent="0.35">
      <c r="K302" s="2"/>
    </row>
    <row r="303" spans="11:11" ht="14.25" customHeight="1" x14ac:dyDescent="0.35">
      <c r="K303" s="2"/>
    </row>
    <row r="304" spans="11:11" ht="14.25" customHeight="1" x14ac:dyDescent="0.35">
      <c r="K304" s="2"/>
    </row>
    <row r="305" spans="11:11" ht="14.25" customHeight="1" x14ac:dyDescent="0.35">
      <c r="K305" s="2"/>
    </row>
    <row r="306" spans="11:11" ht="14.25" customHeight="1" x14ac:dyDescent="0.35">
      <c r="K306" s="2"/>
    </row>
    <row r="307" spans="11:11" ht="14.25" customHeight="1" x14ac:dyDescent="0.35">
      <c r="K307" s="2"/>
    </row>
    <row r="308" spans="11:11" ht="14.25" customHeight="1" x14ac:dyDescent="0.35">
      <c r="K308" s="2"/>
    </row>
    <row r="309" spans="11:11" ht="14.25" customHeight="1" x14ac:dyDescent="0.35">
      <c r="K309" s="2"/>
    </row>
    <row r="310" spans="11:11" ht="14.25" customHeight="1" x14ac:dyDescent="0.35">
      <c r="K310" s="2"/>
    </row>
    <row r="311" spans="11:11" ht="14.25" customHeight="1" x14ac:dyDescent="0.35">
      <c r="K311" s="2"/>
    </row>
    <row r="312" spans="11:11" ht="14.25" customHeight="1" x14ac:dyDescent="0.35">
      <c r="K312" s="2"/>
    </row>
    <row r="313" spans="11:11" ht="14.25" customHeight="1" x14ac:dyDescent="0.35">
      <c r="K313" s="2"/>
    </row>
    <row r="314" spans="11:11" ht="14.25" customHeight="1" x14ac:dyDescent="0.35">
      <c r="K314" s="2"/>
    </row>
    <row r="315" spans="11:11" ht="14.25" customHeight="1" x14ac:dyDescent="0.35">
      <c r="K315" s="2"/>
    </row>
    <row r="316" spans="11:11" ht="14.25" customHeight="1" x14ac:dyDescent="0.35">
      <c r="K316" s="2"/>
    </row>
    <row r="317" spans="11:11" ht="14.25" customHeight="1" x14ac:dyDescent="0.35">
      <c r="K317" s="2"/>
    </row>
    <row r="318" spans="11:11" ht="14.25" customHeight="1" x14ac:dyDescent="0.35">
      <c r="K318" s="2"/>
    </row>
    <row r="319" spans="11:11" ht="14.25" customHeight="1" x14ac:dyDescent="0.35">
      <c r="K319" s="2"/>
    </row>
    <row r="320" spans="11:11" ht="14.25" customHeight="1" x14ac:dyDescent="0.35">
      <c r="K320" s="2"/>
    </row>
    <row r="321" spans="11:11" ht="14.25" customHeight="1" x14ac:dyDescent="0.35">
      <c r="K321" s="2"/>
    </row>
    <row r="322" spans="11:11" ht="14.25" customHeight="1" x14ac:dyDescent="0.35">
      <c r="K322" s="2"/>
    </row>
    <row r="323" spans="11:11" ht="14.25" customHeight="1" x14ac:dyDescent="0.35">
      <c r="K323" s="2"/>
    </row>
    <row r="324" spans="11:11" ht="14.25" customHeight="1" x14ac:dyDescent="0.35">
      <c r="K324" s="2"/>
    </row>
    <row r="325" spans="11:11" ht="14.25" customHeight="1" x14ac:dyDescent="0.35">
      <c r="K325" s="2"/>
    </row>
    <row r="326" spans="11:11" ht="14.25" customHeight="1" x14ac:dyDescent="0.35">
      <c r="K326" s="2"/>
    </row>
    <row r="327" spans="11:11" ht="14.25" customHeight="1" x14ac:dyDescent="0.35">
      <c r="K327" s="2"/>
    </row>
    <row r="328" spans="11:11" ht="14.25" customHeight="1" x14ac:dyDescent="0.35">
      <c r="K328" s="2"/>
    </row>
    <row r="329" spans="11:11" ht="14.25" customHeight="1" x14ac:dyDescent="0.35">
      <c r="K329" s="2"/>
    </row>
    <row r="330" spans="11:11" ht="14.25" customHeight="1" x14ac:dyDescent="0.35">
      <c r="K330" s="2"/>
    </row>
    <row r="331" spans="11:11" ht="14.25" customHeight="1" x14ac:dyDescent="0.35">
      <c r="K331" s="2"/>
    </row>
    <row r="332" spans="11:11" ht="14.25" customHeight="1" x14ac:dyDescent="0.35">
      <c r="K332" s="2"/>
    </row>
    <row r="333" spans="11:11" ht="14.25" customHeight="1" x14ac:dyDescent="0.35">
      <c r="K333" s="2"/>
    </row>
    <row r="334" spans="11:11" ht="14.25" customHeight="1" x14ac:dyDescent="0.35">
      <c r="K334" s="2"/>
    </row>
    <row r="335" spans="11:11" ht="14.25" customHeight="1" x14ac:dyDescent="0.35">
      <c r="K335" s="2"/>
    </row>
    <row r="336" spans="11:11" ht="14.25" customHeight="1" x14ac:dyDescent="0.35">
      <c r="K336" s="2"/>
    </row>
    <row r="337" spans="11:11" ht="14.25" customHeight="1" x14ac:dyDescent="0.35">
      <c r="K337" s="2"/>
    </row>
    <row r="338" spans="11:11" ht="14.25" customHeight="1" x14ac:dyDescent="0.35">
      <c r="K338" s="2"/>
    </row>
    <row r="339" spans="11:11" ht="14.25" customHeight="1" x14ac:dyDescent="0.35">
      <c r="K339" s="2"/>
    </row>
    <row r="340" spans="11:11" ht="14.25" customHeight="1" x14ac:dyDescent="0.35">
      <c r="K340" s="2"/>
    </row>
    <row r="341" spans="11:11" ht="14.25" customHeight="1" x14ac:dyDescent="0.35">
      <c r="K341" s="2"/>
    </row>
    <row r="342" spans="11:11" ht="14.25" customHeight="1" x14ac:dyDescent="0.35">
      <c r="K342" s="2"/>
    </row>
    <row r="343" spans="11:11" ht="14.25" customHeight="1" x14ac:dyDescent="0.35">
      <c r="K343" s="2"/>
    </row>
    <row r="344" spans="11:11" ht="14.25" customHeight="1" x14ac:dyDescent="0.35">
      <c r="K344" s="2"/>
    </row>
    <row r="345" spans="11:11" ht="14.25" customHeight="1" x14ac:dyDescent="0.35">
      <c r="K345" s="2"/>
    </row>
    <row r="346" spans="11:11" ht="14.25" customHeight="1" x14ac:dyDescent="0.35">
      <c r="K346" s="2"/>
    </row>
    <row r="347" spans="11:11" ht="14.25" customHeight="1" x14ac:dyDescent="0.35">
      <c r="K347" s="2"/>
    </row>
    <row r="348" spans="11:11" ht="14.25" customHeight="1" x14ac:dyDescent="0.35">
      <c r="K348" s="2"/>
    </row>
    <row r="349" spans="11:11" ht="14.25" customHeight="1" x14ac:dyDescent="0.35">
      <c r="K349" s="2"/>
    </row>
    <row r="350" spans="11:11" ht="14.25" customHeight="1" x14ac:dyDescent="0.35">
      <c r="K350" s="2"/>
    </row>
    <row r="351" spans="11:11" ht="14.25" customHeight="1" x14ac:dyDescent="0.35">
      <c r="K351" s="2"/>
    </row>
    <row r="352" spans="11:11" ht="14.25" customHeight="1" x14ac:dyDescent="0.35">
      <c r="K352" s="2"/>
    </row>
    <row r="353" spans="11:11" ht="14.25" customHeight="1" x14ac:dyDescent="0.35">
      <c r="K353" s="2"/>
    </row>
    <row r="354" spans="11:11" ht="14.25" customHeight="1" x14ac:dyDescent="0.35">
      <c r="K354" s="2"/>
    </row>
    <row r="355" spans="11:11" ht="14.25" customHeight="1" x14ac:dyDescent="0.35">
      <c r="K355" s="2"/>
    </row>
    <row r="356" spans="11:11" ht="14.25" customHeight="1" x14ac:dyDescent="0.35">
      <c r="K356" s="2"/>
    </row>
    <row r="357" spans="11:11" ht="14.25" customHeight="1" x14ac:dyDescent="0.35">
      <c r="K357" s="2"/>
    </row>
    <row r="358" spans="11:11" ht="14.25" customHeight="1" x14ac:dyDescent="0.35">
      <c r="K358" s="2"/>
    </row>
    <row r="359" spans="11:11" ht="14.25" customHeight="1" x14ac:dyDescent="0.35">
      <c r="K359" s="2"/>
    </row>
    <row r="360" spans="11:11" ht="14.25" customHeight="1" x14ac:dyDescent="0.35">
      <c r="K360" s="2"/>
    </row>
    <row r="361" spans="11:11" ht="14.25" customHeight="1" x14ac:dyDescent="0.35">
      <c r="K361" s="2"/>
    </row>
    <row r="362" spans="11:11" ht="14.25" customHeight="1" x14ac:dyDescent="0.35">
      <c r="K362" s="2"/>
    </row>
    <row r="363" spans="11:11" ht="14.25" customHeight="1" x14ac:dyDescent="0.35">
      <c r="K363" s="2"/>
    </row>
    <row r="364" spans="11:11" ht="14.25" customHeight="1" x14ac:dyDescent="0.35">
      <c r="K364" s="2"/>
    </row>
    <row r="365" spans="11:11" ht="14.25" customHeight="1" x14ac:dyDescent="0.35">
      <c r="K365" s="2"/>
    </row>
    <row r="366" spans="11:11" ht="14.25" customHeight="1" x14ac:dyDescent="0.35">
      <c r="K366" s="2"/>
    </row>
    <row r="367" spans="11:11" ht="14.25" customHeight="1" x14ac:dyDescent="0.35">
      <c r="K367" s="2"/>
    </row>
    <row r="368" spans="11:11" ht="14.25" customHeight="1" x14ac:dyDescent="0.35">
      <c r="K368" s="2"/>
    </row>
    <row r="369" spans="11:11" ht="14.25" customHeight="1" x14ac:dyDescent="0.35">
      <c r="K369" s="2"/>
    </row>
    <row r="370" spans="11:11" ht="14.25" customHeight="1" x14ac:dyDescent="0.35">
      <c r="K370" s="2"/>
    </row>
    <row r="371" spans="11:11" ht="14.25" customHeight="1" x14ac:dyDescent="0.35">
      <c r="K371" s="2"/>
    </row>
    <row r="372" spans="11:11" ht="14.25" customHeight="1" x14ac:dyDescent="0.35">
      <c r="K372" s="2"/>
    </row>
    <row r="373" spans="11:11" ht="14.25" customHeight="1" x14ac:dyDescent="0.35">
      <c r="K373" s="2"/>
    </row>
    <row r="374" spans="11:11" ht="14.25" customHeight="1" x14ac:dyDescent="0.35">
      <c r="K374" s="2"/>
    </row>
    <row r="375" spans="11:11" ht="14.25" customHeight="1" x14ac:dyDescent="0.35">
      <c r="K375" s="2"/>
    </row>
    <row r="376" spans="11:11" ht="14.25" customHeight="1" x14ac:dyDescent="0.35">
      <c r="K376" s="2"/>
    </row>
    <row r="377" spans="11:11" ht="14.25" customHeight="1" x14ac:dyDescent="0.35">
      <c r="K377" s="2"/>
    </row>
    <row r="378" spans="11:11" ht="14.25" customHeight="1" x14ac:dyDescent="0.35">
      <c r="K378" s="2"/>
    </row>
    <row r="379" spans="11:11" ht="14.25" customHeight="1" x14ac:dyDescent="0.35">
      <c r="K379" s="2"/>
    </row>
    <row r="380" spans="11:11" ht="14.25" customHeight="1" x14ac:dyDescent="0.35">
      <c r="K380" s="2"/>
    </row>
    <row r="381" spans="11:11" ht="14.25" customHeight="1" x14ac:dyDescent="0.35">
      <c r="K381" s="2"/>
    </row>
    <row r="382" spans="11:11" ht="14.25" customHeight="1" x14ac:dyDescent="0.35">
      <c r="K382" s="2"/>
    </row>
    <row r="383" spans="11:11" ht="14.25" customHeight="1" x14ac:dyDescent="0.35">
      <c r="K383" s="2"/>
    </row>
    <row r="384" spans="11:11" ht="14.25" customHeight="1" x14ac:dyDescent="0.35">
      <c r="K384" s="2"/>
    </row>
    <row r="385" spans="11:11" ht="14.25" customHeight="1" x14ac:dyDescent="0.35">
      <c r="K385" s="2"/>
    </row>
    <row r="386" spans="11:11" ht="14.25" customHeight="1" x14ac:dyDescent="0.35">
      <c r="K386" s="2"/>
    </row>
    <row r="387" spans="11:11" ht="14.25" customHeight="1" x14ac:dyDescent="0.35">
      <c r="K387" s="2"/>
    </row>
    <row r="388" spans="11:11" ht="14.25" customHeight="1" x14ac:dyDescent="0.35">
      <c r="K388" s="2"/>
    </row>
    <row r="389" spans="11:11" ht="14.25" customHeight="1" x14ac:dyDescent="0.35">
      <c r="K389" s="2"/>
    </row>
    <row r="390" spans="11:11" ht="14.25" customHeight="1" x14ac:dyDescent="0.35">
      <c r="K390" s="2"/>
    </row>
    <row r="391" spans="11:11" ht="14.25" customHeight="1" x14ac:dyDescent="0.35">
      <c r="K391" s="2"/>
    </row>
    <row r="392" spans="11:11" ht="14.25" customHeight="1" x14ac:dyDescent="0.35">
      <c r="K392" s="2"/>
    </row>
    <row r="393" spans="11:11" ht="14.25" customHeight="1" x14ac:dyDescent="0.35">
      <c r="K393" s="2"/>
    </row>
    <row r="394" spans="11:11" ht="14.25" customHeight="1" x14ac:dyDescent="0.35">
      <c r="K394" s="2"/>
    </row>
    <row r="395" spans="11:11" ht="14.25" customHeight="1" x14ac:dyDescent="0.35">
      <c r="K395" s="2"/>
    </row>
    <row r="396" spans="11:11" ht="14.25" customHeight="1" x14ac:dyDescent="0.35">
      <c r="K396" s="2"/>
    </row>
    <row r="397" spans="11:11" ht="14.25" customHeight="1" x14ac:dyDescent="0.35">
      <c r="K397" s="2"/>
    </row>
    <row r="398" spans="11:11" ht="14.25" customHeight="1" x14ac:dyDescent="0.35">
      <c r="K398" s="2"/>
    </row>
    <row r="399" spans="11:11" ht="14.25" customHeight="1" x14ac:dyDescent="0.35">
      <c r="K399" s="2"/>
    </row>
    <row r="400" spans="11:11" ht="14.25" customHeight="1" x14ac:dyDescent="0.35">
      <c r="K400" s="2"/>
    </row>
    <row r="401" spans="11:11" ht="14.25" customHeight="1" x14ac:dyDescent="0.35">
      <c r="K401" s="2"/>
    </row>
    <row r="402" spans="11:11" ht="14.25" customHeight="1" x14ac:dyDescent="0.35">
      <c r="K402" s="2"/>
    </row>
    <row r="403" spans="11:11" ht="14.25" customHeight="1" x14ac:dyDescent="0.35">
      <c r="K403" s="2"/>
    </row>
    <row r="404" spans="11:11" ht="14.25" customHeight="1" x14ac:dyDescent="0.35">
      <c r="K404" s="2"/>
    </row>
    <row r="405" spans="11:11" ht="14.25" customHeight="1" x14ac:dyDescent="0.35">
      <c r="K405" s="2"/>
    </row>
    <row r="406" spans="11:11" ht="14.25" customHeight="1" x14ac:dyDescent="0.35">
      <c r="K406" s="2"/>
    </row>
    <row r="407" spans="11:11" ht="14.25" customHeight="1" x14ac:dyDescent="0.35">
      <c r="K407" s="2"/>
    </row>
    <row r="408" spans="11:11" ht="14.25" customHeight="1" x14ac:dyDescent="0.35">
      <c r="K408" s="2"/>
    </row>
    <row r="409" spans="11:11" ht="14.25" customHeight="1" x14ac:dyDescent="0.35">
      <c r="K409" s="2"/>
    </row>
    <row r="410" spans="11:11" ht="14.25" customHeight="1" x14ac:dyDescent="0.35">
      <c r="K410" s="2"/>
    </row>
    <row r="411" spans="11:11" ht="14.25" customHeight="1" x14ac:dyDescent="0.35">
      <c r="K411" s="2"/>
    </row>
    <row r="412" spans="11:11" ht="14.25" customHeight="1" x14ac:dyDescent="0.35">
      <c r="K412" s="2"/>
    </row>
    <row r="413" spans="11:11" ht="14.25" customHeight="1" x14ac:dyDescent="0.35">
      <c r="K413" s="2"/>
    </row>
    <row r="414" spans="11:11" ht="14.25" customHeight="1" x14ac:dyDescent="0.35">
      <c r="K414" s="2"/>
    </row>
    <row r="415" spans="11:11" ht="14.25" customHeight="1" x14ac:dyDescent="0.35">
      <c r="K415" s="2"/>
    </row>
    <row r="416" spans="11:11" ht="14.25" customHeight="1" x14ac:dyDescent="0.35">
      <c r="K416" s="2"/>
    </row>
    <row r="417" spans="11:11" ht="14.25" customHeight="1" x14ac:dyDescent="0.35">
      <c r="K417" s="2"/>
    </row>
    <row r="418" spans="11:11" ht="14.25" customHeight="1" x14ac:dyDescent="0.35">
      <c r="K418" s="2"/>
    </row>
    <row r="419" spans="11:11" ht="14.25" customHeight="1" x14ac:dyDescent="0.35">
      <c r="K419" s="2"/>
    </row>
    <row r="420" spans="11:11" ht="14.25" customHeight="1" x14ac:dyDescent="0.35">
      <c r="K420" s="2"/>
    </row>
    <row r="421" spans="11:11" ht="14.25" customHeight="1" x14ac:dyDescent="0.35">
      <c r="K421" s="2"/>
    </row>
    <row r="422" spans="11:11" ht="14.25" customHeight="1" x14ac:dyDescent="0.35">
      <c r="K422" s="2"/>
    </row>
    <row r="423" spans="11:11" ht="14.25" customHeight="1" x14ac:dyDescent="0.35">
      <c r="K423" s="2"/>
    </row>
    <row r="424" spans="11:11" ht="14.25" customHeight="1" x14ac:dyDescent="0.35">
      <c r="K424" s="2"/>
    </row>
    <row r="425" spans="11:11" ht="14.25" customHeight="1" x14ac:dyDescent="0.35">
      <c r="K425" s="2"/>
    </row>
    <row r="426" spans="11:11" ht="14.25" customHeight="1" x14ac:dyDescent="0.35">
      <c r="K426" s="2"/>
    </row>
    <row r="427" spans="11:11" ht="14.25" customHeight="1" x14ac:dyDescent="0.35">
      <c r="K427" s="2"/>
    </row>
    <row r="428" spans="11:11" ht="14.25" customHeight="1" x14ac:dyDescent="0.35">
      <c r="K428" s="2"/>
    </row>
    <row r="429" spans="11:11" ht="14.25" customHeight="1" x14ac:dyDescent="0.35">
      <c r="K429" s="2"/>
    </row>
    <row r="430" spans="11:11" ht="14.25" customHeight="1" x14ac:dyDescent="0.35">
      <c r="K430" s="2"/>
    </row>
    <row r="431" spans="11:11" ht="14.25" customHeight="1" x14ac:dyDescent="0.35">
      <c r="K431" s="2"/>
    </row>
    <row r="432" spans="11:11" ht="14.25" customHeight="1" x14ac:dyDescent="0.35">
      <c r="K432" s="2"/>
    </row>
    <row r="433" spans="11:11" ht="14.25" customHeight="1" x14ac:dyDescent="0.35">
      <c r="K433" s="2"/>
    </row>
    <row r="434" spans="11:11" ht="14.25" customHeight="1" x14ac:dyDescent="0.35">
      <c r="K434" s="2"/>
    </row>
    <row r="435" spans="11:11" ht="14.25" customHeight="1" x14ac:dyDescent="0.35">
      <c r="K435" s="2"/>
    </row>
    <row r="436" spans="11:11" ht="14.25" customHeight="1" x14ac:dyDescent="0.35">
      <c r="K436" s="2"/>
    </row>
    <row r="437" spans="11:11" ht="14.25" customHeight="1" x14ac:dyDescent="0.35">
      <c r="K437" s="2"/>
    </row>
    <row r="438" spans="11:11" ht="14.25" customHeight="1" x14ac:dyDescent="0.35">
      <c r="K438" s="2"/>
    </row>
    <row r="439" spans="11:11" ht="14.25" customHeight="1" x14ac:dyDescent="0.35">
      <c r="K439" s="2"/>
    </row>
    <row r="440" spans="11:11" ht="14.25" customHeight="1" x14ac:dyDescent="0.35">
      <c r="K440" s="2"/>
    </row>
    <row r="441" spans="11:11" ht="14.25" customHeight="1" x14ac:dyDescent="0.35">
      <c r="K441" s="2"/>
    </row>
    <row r="442" spans="11:11" ht="14.25" customHeight="1" x14ac:dyDescent="0.35">
      <c r="K442" s="2"/>
    </row>
    <row r="443" spans="11:11" ht="14.25" customHeight="1" x14ac:dyDescent="0.35">
      <c r="K443" s="2"/>
    </row>
    <row r="444" spans="11:11" ht="14.25" customHeight="1" x14ac:dyDescent="0.35">
      <c r="K444" s="2"/>
    </row>
    <row r="445" spans="11:11" ht="14.25" customHeight="1" x14ac:dyDescent="0.35">
      <c r="K445" s="2"/>
    </row>
    <row r="446" spans="11:11" ht="14.25" customHeight="1" x14ac:dyDescent="0.35">
      <c r="K446" s="2"/>
    </row>
    <row r="447" spans="11:11" ht="14.25" customHeight="1" x14ac:dyDescent="0.35">
      <c r="K447" s="2"/>
    </row>
    <row r="448" spans="11:11" ht="14.25" customHeight="1" x14ac:dyDescent="0.35">
      <c r="K448" s="2"/>
    </row>
    <row r="449" spans="11:11" ht="14.25" customHeight="1" x14ac:dyDescent="0.35">
      <c r="K449" s="2"/>
    </row>
    <row r="450" spans="11:11" ht="14.25" customHeight="1" x14ac:dyDescent="0.35">
      <c r="K450" s="2"/>
    </row>
    <row r="451" spans="11:11" ht="14.25" customHeight="1" x14ac:dyDescent="0.35">
      <c r="K451" s="2"/>
    </row>
    <row r="452" spans="11:11" ht="14.25" customHeight="1" x14ac:dyDescent="0.35">
      <c r="K452" s="2"/>
    </row>
    <row r="453" spans="11:11" ht="14.25" customHeight="1" x14ac:dyDescent="0.35">
      <c r="K453" s="2"/>
    </row>
    <row r="454" spans="11:11" ht="14.25" customHeight="1" x14ac:dyDescent="0.35">
      <c r="K454" s="2"/>
    </row>
    <row r="455" spans="11:11" ht="14.25" customHeight="1" x14ac:dyDescent="0.35">
      <c r="K455" s="2"/>
    </row>
    <row r="456" spans="11:11" ht="14.25" customHeight="1" x14ac:dyDescent="0.35">
      <c r="K456" s="2"/>
    </row>
    <row r="457" spans="11:11" ht="14.25" customHeight="1" x14ac:dyDescent="0.35">
      <c r="K457" s="2"/>
    </row>
    <row r="458" spans="11:11" ht="14.25" customHeight="1" x14ac:dyDescent="0.35">
      <c r="K458" s="2"/>
    </row>
    <row r="459" spans="11:11" ht="14.25" customHeight="1" x14ac:dyDescent="0.35">
      <c r="K459" s="2"/>
    </row>
    <row r="460" spans="11:11" ht="14.25" customHeight="1" x14ac:dyDescent="0.35">
      <c r="K460" s="2"/>
    </row>
    <row r="461" spans="11:11" ht="14.25" customHeight="1" x14ac:dyDescent="0.35">
      <c r="K461" s="2"/>
    </row>
    <row r="462" spans="11:11" ht="14.25" customHeight="1" x14ac:dyDescent="0.35">
      <c r="K462" s="2"/>
    </row>
    <row r="463" spans="11:11" ht="14.25" customHeight="1" x14ac:dyDescent="0.35">
      <c r="K463" s="2"/>
    </row>
    <row r="464" spans="11:11" ht="14.25" customHeight="1" x14ac:dyDescent="0.35">
      <c r="K464" s="2"/>
    </row>
    <row r="465" spans="11:11" ht="14.25" customHeight="1" x14ac:dyDescent="0.35">
      <c r="K465" s="2"/>
    </row>
    <row r="466" spans="11:11" ht="14.25" customHeight="1" x14ac:dyDescent="0.35">
      <c r="K466" s="2"/>
    </row>
    <row r="467" spans="11:11" ht="14.25" customHeight="1" x14ac:dyDescent="0.35">
      <c r="K467" s="2"/>
    </row>
    <row r="468" spans="11:11" ht="14.25" customHeight="1" x14ac:dyDescent="0.35">
      <c r="K468" s="2"/>
    </row>
    <row r="469" spans="11:11" ht="14.25" customHeight="1" x14ac:dyDescent="0.35">
      <c r="K469" s="2"/>
    </row>
    <row r="470" spans="11:11" ht="14.25" customHeight="1" x14ac:dyDescent="0.35">
      <c r="K470" s="2"/>
    </row>
    <row r="471" spans="11:11" ht="14.25" customHeight="1" x14ac:dyDescent="0.35">
      <c r="K471" s="2"/>
    </row>
    <row r="472" spans="11:11" ht="14.25" customHeight="1" x14ac:dyDescent="0.35">
      <c r="K472" s="2"/>
    </row>
    <row r="473" spans="11:11" ht="14.25" customHeight="1" x14ac:dyDescent="0.35">
      <c r="K473" s="2"/>
    </row>
    <row r="474" spans="11:11" ht="14.25" customHeight="1" x14ac:dyDescent="0.35">
      <c r="K474" s="2"/>
    </row>
    <row r="475" spans="11:11" ht="14.25" customHeight="1" x14ac:dyDescent="0.35">
      <c r="K475" s="2"/>
    </row>
    <row r="476" spans="11:11" ht="14.25" customHeight="1" x14ac:dyDescent="0.35">
      <c r="K476" s="2"/>
    </row>
    <row r="477" spans="11:11" ht="14.25" customHeight="1" x14ac:dyDescent="0.35">
      <c r="K477" s="2"/>
    </row>
    <row r="478" spans="11:11" ht="14.25" customHeight="1" x14ac:dyDescent="0.35">
      <c r="K478" s="2"/>
    </row>
    <row r="479" spans="11:11" ht="14.25" customHeight="1" x14ac:dyDescent="0.35">
      <c r="K479" s="2"/>
    </row>
    <row r="480" spans="11:11" ht="14.25" customHeight="1" x14ac:dyDescent="0.35">
      <c r="K480" s="2"/>
    </row>
    <row r="481" spans="11:11" ht="14.25" customHeight="1" x14ac:dyDescent="0.35">
      <c r="K481" s="2"/>
    </row>
    <row r="482" spans="11:11" ht="14.25" customHeight="1" x14ac:dyDescent="0.35">
      <c r="K482" s="2"/>
    </row>
    <row r="483" spans="11:11" ht="14.25" customHeight="1" x14ac:dyDescent="0.35">
      <c r="K483" s="2"/>
    </row>
    <row r="484" spans="11:11" ht="14.25" customHeight="1" x14ac:dyDescent="0.35">
      <c r="K484" s="2"/>
    </row>
    <row r="485" spans="11:11" ht="14.25" customHeight="1" x14ac:dyDescent="0.35">
      <c r="K485" s="2"/>
    </row>
    <row r="486" spans="11:11" ht="14.25" customHeight="1" x14ac:dyDescent="0.35">
      <c r="K486" s="2"/>
    </row>
    <row r="487" spans="11:11" ht="14.25" customHeight="1" x14ac:dyDescent="0.35">
      <c r="K487" s="2"/>
    </row>
    <row r="488" spans="11:11" ht="14.25" customHeight="1" x14ac:dyDescent="0.35">
      <c r="K488" s="2"/>
    </row>
    <row r="489" spans="11:11" ht="14.25" customHeight="1" x14ac:dyDescent="0.35">
      <c r="K489" s="2"/>
    </row>
    <row r="490" spans="11:11" ht="14.25" customHeight="1" x14ac:dyDescent="0.35">
      <c r="K490" s="2"/>
    </row>
    <row r="491" spans="11:11" ht="14.25" customHeight="1" x14ac:dyDescent="0.35">
      <c r="K491" s="2"/>
    </row>
    <row r="492" spans="11:11" ht="14.25" customHeight="1" x14ac:dyDescent="0.35">
      <c r="K492" s="2"/>
    </row>
    <row r="493" spans="11:11" ht="14.25" customHeight="1" x14ac:dyDescent="0.35">
      <c r="K493" s="2"/>
    </row>
    <row r="494" spans="11:11" ht="14.25" customHeight="1" x14ac:dyDescent="0.35">
      <c r="K494" s="2"/>
    </row>
    <row r="495" spans="11:11" ht="14.25" customHeight="1" x14ac:dyDescent="0.35">
      <c r="K495" s="2"/>
    </row>
    <row r="496" spans="11:11" ht="14.25" customHeight="1" x14ac:dyDescent="0.35">
      <c r="K496" s="2"/>
    </row>
    <row r="497" spans="11:11" ht="14.25" customHeight="1" x14ac:dyDescent="0.35">
      <c r="K497" s="2"/>
    </row>
    <row r="498" spans="11:11" ht="14.25" customHeight="1" x14ac:dyDescent="0.35">
      <c r="K498" s="2"/>
    </row>
    <row r="499" spans="11:11" ht="14.25" customHeight="1" x14ac:dyDescent="0.35">
      <c r="K499" s="2"/>
    </row>
    <row r="500" spans="11:11" ht="14.25" customHeight="1" x14ac:dyDescent="0.35">
      <c r="K500" s="2"/>
    </row>
    <row r="501" spans="11:11" ht="14.25" customHeight="1" x14ac:dyDescent="0.35">
      <c r="K501" s="2"/>
    </row>
    <row r="502" spans="11:11" ht="14.25" customHeight="1" x14ac:dyDescent="0.35">
      <c r="K502" s="2"/>
    </row>
    <row r="503" spans="11:11" ht="14.25" customHeight="1" x14ac:dyDescent="0.35">
      <c r="K503" s="2"/>
    </row>
    <row r="504" spans="11:11" ht="14.25" customHeight="1" x14ac:dyDescent="0.35">
      <c r="K504" s="2"/>
    </row>
    <row r="505" spans="11:11" ht="14.25" customHeight="1" x14ac:dyDescent="0.35">
      <c r="K505" s="2"/>
    </row>
    <row r="506" spans="11:11" ht="14.25" customHeight="1" x14ac:dyDescent="0.35">
      <c r="K506" s="2"/>
    </row>
    <row r="507" spans="11:11" ht="14.25" customHeight="1" x14ac:dyDescent="0.35">
      <c r="K507" s="2"/>
    </row>
    <row r="508" spans="11:11" ht="14.25" customHeight="1" x14ac:dyDescent="0.35">
      <c r="K508" s="2"/>
    </row>
    <row r="509" spans="11:11" ht="14.25" customHeight="1" x14ac:dyDescent="0.35">
      <c r="K509" s="2"/>
    </row>
    <row r="510" spans="11:11" ht="14.25" customHeight="1" x14ac:dyDescent="0.35">
      <c r="K510" s="2"/>
    </row>
    <row r="511" spans="11:11" ht="14.25" customHeight="1" x14ac:dyDescent="0.35">
      <c r="K511" s="2"/>
    </row>
    <row r="512" spans="11:11" ht="14.25" customHeight="1" x14ac:dyDescent="0.35">
      <c r="K512" s="2"/>
    </row>
    <row r="513" spans="11:11" ht="14.25" customHeight="1" x14ac:dyDescent="0.35">
      <c r="K513" s="2"/>
    </row>
    <row r="514" spans="11:11" ht="14.25" customHeight="1" x14ac:dyDescent="0.35">
      <c r="K514" s="2"/>
    </row>
    <row r="515" spans="11:11" ht="14.25" customHeight="1" x14ac:dyDescent="0.35">
      <c r="K515" s="2"/>
    </row>
    <row r="516" spans="11:11" ht="14.25" customHeight="1" x14ac:dyDescent="0.35">
      <c r="K516" s="2"/>
    </row>
    <row r="517" spans="11:11" ht="14.25" customHeight="1" x14ac:dyDescent="0.35">
      <c r="K517" s="2"/>
    </row>
    <row r="518" spans="11:11" ht="14.25" customHeight="1" x14ac:dyDescent="0.35">
      <c r="K518" s="2"/>
    </row>
    <row r="519" spans="11:11" ht="14.25" customHeight="1" x14ac:dyDescent="0.35">
      <c r="K519" s="2"/>
    </row>
    <row r="520" spans="11:11" ht="14.25" customHeight="1" x14ac:dyDescent="0.35">
      <c r="K520" s="2"/>
    </row>
    <row r="521" spans="11:11" ht="14.25" customHeight="1" x14ac:dyDescent="0.35">
      <c r="K521" s="2"/>
    </row>
    <row r="522" spans="11:11" ht="14.25" customHeight="1" x14ac:dyDescent="0.35">
      <c r="K522" s="2"/>
    </row>
    <row r="523" spans="11:11" ht="14.25" customHeight="1" x14ac:dyDescent="0.35">
      <c r="K523" s="2"/>
    </row>
    <row r="524" spans="11:11" ht="14.25" customHeight="1" x14ac:dyDescent="0.35">
      <c r="K524" s="2"/>
    </row>
    <row r="525" spans="11:11" ht="14.25" customHeight="1" x14ac:dyDescent="0.35">
      <c r="K525" s="2"/>
    </row>
    <row r="526" spans="11:11" ht="14.25" customHeight="1" x14ac:dyDescent="0.35">
      <c r="K526" s="2"/>
    </row>
    <row r="527" spans="11:11" ht="14.25" customHeight="1" x14ac:dyDescent="0.35">
      <c r="K527" s="2"/>
    </row>
    <row r="528" spans="11:11" ht="14.25" customHeight="1" x14ac:dyDescent="0.35">
      <c r="K528" s="2"/>
    </row>
    <row r="529" spans="11:11" ht="14.25" customHeight="1" x14ac:dyDescent="0.35">
      <c r="K529" s="2"/>
    </row>
    <row r="530" spans="11:11" ht="14.25" customHeight="1" x14ac:dyDescent="0.35">
      <c r="K530" s="2"/>
    </row>
    <row r="531" spans="11:11" ht="14.25" customHeight="1" x14ac:dyDescent="0.35">
      <c r="K531" s="2"/>
    </row>
    <row r="532" spans="11:11" ht="14.25" customHeight="1" x14ac:dyDescent="0.35">
      <c r="K532" s="2"/>
    </row>
    <row r="533" spans="11:11" ht="14.25" customHeight="1" x14ac:dyDescent="0.35">
      <c r="K533" s="2"/>
    </row>
    <row r="534" spans="11:11" ht="14.25" customHeight="1" x14ac:dyDescent="0.35">
      <c r="K534" s="2"/>
    </row>
    <row r="535" spans="11:11" ht="14.25" customHeight="1" x14ac:dyDescent="0.35">
      <c r="K535" s="2"/>
    </row>
    <row r="536" spans="11:11" ht="14.25" customHeight="1" x14ac:dyDescent="0.35">
      <c r="K536" s="2"/>
    </row>
    <row r="537" spans="11:11" ht="14.25" customHeight="1" x14ac:dyDescent="0.35">
      <c r="K537" s="2"/>
    </row>
    <row r="538" spans="11:11" ht="14.25" customHeight="1" x14ac:dyDescent="0.35">
      <c r="K538" s="2"/>
    </row>
    <row r="539" spans="11:11" ht="14.25" customHeight="1" x14ac:dyDescent="0.35">
      <c r="K539" s="2"/>
    </row>
    <row r="540" spans="11:11" ht="14.25" customHeight="1" x14ac:dyDescent="0.35">
      <c r="K540" s="2"/>
    </row>
    <row r="541" spans="11:11" ht="14.25" customHeight="1" x14ac:dyDescent="0.35">
      <c r="K541" s="2"/>
    </row>
    <row r="542" spans="11:11" ht="14.25" customHeight="1" x14ac:dyDescent="0.35">
      <c r="K542" s="2"/>
    </row>
    <row r="543" spans="11:11" ht="14.25" customHeight="1" x14ac:dyDescent="0.35">
      <c r="K543" s="2"/>
    </row>
    <row r="544" spans="11:11" ht="14.25" customHeight="1" x14ac:dyDescent="0.35">
      <c r="K544" s="2"/>
    </row>
    <row r="545" spans="11:11" ht="14.25" customHeight="1" x14ac:dyDescent="0.35">
      <c r="K545" s="2"/>
    </row>
    <row r="546" spans="11:11" ht="14.25" customHeight="1" x14ac:dyDescent="0.35">
      <c r="K546" s="2"/>
    </row>
    <row r="547" spans="11:11" ht="14.25" customHeight="1" x14ac:dyDescent="0.35">
      <c r="K547" s="2"/>
    </row>
    <row r="548" spans="11:11" ht="14.25" customHeight="1" x14ac:dyDescent="0.35">
      <c r="K548" s="2"/>
    </row>
    <row r="549" spans="11:11" ht="14.25" customHeight="1" x14ac:dyDescent="0.35">
      <c r="K549" s="2"/>
    </row>
    <row r="550" spans="11:11" ht="14.25" customHeight="1" x14ac:dyDescent="0.35">
      <c r="K550" s="2"/>
    </row>
    <row r="551" spans="11:11" ht="14.25" customHeight="1" x14ac:dyDescent="0.35">
      <c r="K551" s="2"/>
    </row>
    <row r="552" spans="11:11" ht="14.25" customHeight="1" x14ac:dyDescent="0.35">
      <c r="K552" s="2"/>
    </row>
    <row r="553" spans="11:11" ht="14.25" customHeight="1" x14ac:dyDescent="0.35">
      <c r="K553" s="2"/>
    </row>
    <row r="554" spans="11:11" ht="14.25" customHeight="1" x14ac:dyDescent="0.35">
      <c r="K554" s="2"/>
    </row>
    <row r="555" spans="11:11" ht="14.25" customHeight="1" x14ac:dyDescent="0.35">
      <c r="K555" s="2"/>
    </row>
    <row r="556" spans="11:11" ht="14.25" customHeight="1" x14ac:dyDescent="0.35">
      <c r="K556" s="2"/>
    </row>
    <row r="557" spans="11:11" ht="14.25" customHeight="1" x14ac:dyDescent="0.35">
      <c r="K557" s="2"/>
    </row>
    <row r="558" spans="11:11" ht="14.25" customHeight="1" x14ac:dyDescent="0.35">
      <c r="K558" s="2"/>
    </row>
    <row r="559" spans="11:11" ht="14.25" customHeight="1" x14ac:dyDescent="0.35">
      <c r="K559" s="2"/>
    </row>
    <row r="560" spans="11:11" ht="14.25" customHeight="1" x14ac:dyDescent="0.35">
      <c r="K560" s="2"/>
    </row>
    <row r="561" spans="11:11" ht="14.25" customHeight="1" x14ac:dyDescent="0.35">
      <c r="K561" s="2"/>
    </row>
    <row r="562" spans="11:11" ht="14.25" customHeight="1" x14ac:dyDescent="0.35">
      <c r="K562" s="2"/>
    </row>
    <row r="563" spans="11:11" ht="14.25" customHeight="1" x14ac:dyDescent="0.35">
      <c r="K563" s="2"/>
    </row>
    <row r="564" spans="11:11" ht="14.25" customHeight="1" x14ac:dyDescent="0.35">
      <c r="K564" s="2"/>
    </row>
    <row r="565" spans="11:11" ht="14.25" customHeight="1" x14ac:dyDescent="0.35">
      <c r="K565" s="2"/>
    </row>
    <row r="566" spans="11:11" ht="14.25" customHeight="1" x14ac:dyDescent="0.35">
      <c r="K566" s="2"/>
    </row>
    <row r="567" spans="11:11" ht="14.25" customHeight="1" x14ac:dyDescent="0.35">
      <c r="K567" s="2"/>
    </row>
    <row r="568" spans="11:11" ht="14.25" customHeight="1" x14ac:dyDescent="0.35">
      <c r="K568" s="2"/>
    </row>
    <row r="569" spans="11:11" ht="14.25" customHeight="1" x14ac:dyDescent="0.35">
      <c r="K569" s="2"/>
    </row>
    <row r="570" spans="11:11" ht="14.25" customHeight="1" x14ac:dyDescent="0.35">
      <c r="K570" s="2"/>
    </row>
    <row r="571" spans="11:11" ht="14.25" customHeight="1" x14ac:dyDescent="0.35">
      <c r="K571" s="2"/>
    </row>
    <row r="572" spans="11:11" ht="14.25" customHeight="1" x14ac:dyDescent="0.35">
      <c r="K572" s="2"/>
    </row>
    <row r="573" spans="11:11" ht="14.25" customHeight="1" x14ac:dyDescent="0.35">
      <c r="K573" s="2"/>
    </row>
    <row r="574" spans="11:11" ht="14.25" customHeight="1" x14ac:dyDescent="0.35">
      <c r="K574" s="2"/>
    </row>
    <row r="575" spans="11:11" ht="14.25" customHeight="1" x14ac:dyDescent="0.35">
      <c r="K575" s="2"/>
    </row>
    <row r="576" spans="11:11" ht="14.25" customHeight="1" x14ac:dyDescent="0.35">
      <c r="K576" s="2"/>
    </row>
    <row r="577" spans="11:11" ht="14.25" customHeight="1" x14ac:dyDescent="0.35">
      <c r="K577" s="2"/>
    </row>
    <row r="578" spans="11:11" ht="14.25" customHeight="1" x14ac:dyDescent="0.35">
      <c r="K578" s="2"/>
    </row>
    <row r="579" spans="11:11" ht="14.25" customHeight="1" x14ac:dyDescent="0.35">
      <c r="K579" s="2"/>
    </row>
    <row r="580" spans="11:11" ht="14.25" customHeight="1" x14ac:dyDescent="0.35">
      <c r="K580" s="2"/>
    </row>
    <row r="581" spans="11:11" ht="14.25" customHeight="1" x14ac:dyDescent="0.35">
      <c r="K581" s="2"/>
    </row>
    <row r="582" spans="11:11" ht="14.25" customHeight="1" x14ac:dyDescent="0.35">
      <c r="K582" s="2"/>
    </row>
    <row r="583" spans="11:11" ht="14.25" customHeight="1" x14ac:dyDescent="0.35">
      <c r="K583" s="2"/>
    </row>
    <row r="584" spans="11:11" ht="14.25" customHeight="1" x14ac:dyDescent="0.35">
      <c r="K584" s="2"/>
    </row>
    <row r="585" spans="11:11" ht="14.25" customHeight="1" x14ac:dyDescent="0.35">
      <c r="K585" s="2"/>
    </row>
    <row r="586" spans="11:11" ht="14.25" customHeight="1" x14ac:dyDescent="0.35">
      <c r="K586" s="2"/>
    </row>
    <row r="587" spans="11:11" ht="14.25" customHeight="1" x14ac:dyDescent="0.35">
      <c r="K587" s="2"/>
    </row>
    <row r="588" spans="11:11" ht="14.25" customHeight="1" x14ac:dyDescent="0.35">
      <c r="K588" s="2"/>
    </row>
    <row r="589" spans="11:11" ht="14.25" customHeight="1" x14ac:dyDescent="0.35">
      <c r="K589" s="2"/>
    </row>
    <row r="590" spans="11:11" ht="14.25" customHeight="1" x14ac:dyDescent="0.35">
      <c r="K590" s="2"/>
    </row>
    <row r="591" spans="11:11" ht="14.25" customHeight="1" x14ac:dyDescent="0.35">
      <c r="K591" s="2"/>
    </row>
    <row r="592" spans="11:11" ht="14.25" customHeight="1" x14ac:dyDescent="0.35">
      <c r="K592" s="2"/>
    </row>
    <row r="593" spans="11:11" ht="14.25" customHeight="1" x14ac:dyDescent="0.35">
      <c r="K593" s="2"/>
    </row>
    <row r="594" spans="11:11" ht="14.25" customHeight="1" x14ac:dyDescent="0.35">
      <c r="K594" s="2"/>
    </row>
    <row r="595" spans="11:11" ht="14.25" customHeight="1" x14ac:dyDescent="0.35">
      <c r="K595" s="2"/>
    </row>
    <row r="596" spans="11:11" ht="14.25" customHeight="1" x14ac:dyDescent="0.35">
      <c r="K596" s="2"/>
    </row>
    <row r="597" spans="11:11" ht="14.25" customHeight="1" x14ac:dyDescent="0.35">
      <c r="K597" s="2"/>
    </row>
    <row r="598" spans="11:11" ht="14.25" customHeight="1" x14ac:dyDescent="0.35">
      <c r="K598" s="2"/>
    </row>
    <row r="599" spans="11:11" ht="14.25" customHeight="1" x14ac:dyDescent="0.35">
      <c r="K599" s="2"/>
    </row>
    <row r="600" spans="11:11" ht="14.25" customHeight="1" x14ac:dyDescent="0.35">
      <c r="K600" s="2"/>
    </row>
    <row r="601" spans="11:11" ht="14.25" customHeight="1" x14ac:dyDescent="0.35">
      <c r="K601" s="2"/>
    </row>
    <row r="602" spans="11:11" ht="14.25" customHeight="1" x14ac:dyDescent="0.35">
      <c r="K602" s="2"/>
    </row>
    <row r="603" spans="11:11" ht="14.25" customHeight="1" x14ac:dyDescent="0.35">
      <c r="K603" s="2"/>
    </row>
    <row r="604" spans="11:11" ht="14.25" customHeight="1" x14ac:dyDescent="0.35">
      <c r="K604" s="2"/>
    </row>
    <row r="605" spans="11:11" ht="14.25" customHeight="1" x14ac:dyDescent="0.35">
      <c r="K605" s="2"/>
    </row>
    <row r="606" spans="11:11" ht="14.25" customHeight="1" x14ac:dyDescent="0.35">
      <c r="K606" s="2"/>
    </row>
    <row r="607" spans="11:11" ht="14.25" customHeight="1" x14ac:dyDescent="0.35">
      <c r="K607" s="2"/>
    </row>
    <row r="608" spans="11:11" ht="14.25" customHeight="1" x14ac:dyDescent="0.35">
      <c r="K608" s="2"/>
    </row>
    <row r="609" spans="11:11" ht="14.25" customHeight="1" x14ac:dyDescent="0.35">
      <c r="K609" s="2"/>
    </row>
    <row r="610" spans="11:11" ht="14.25" customHeight="1" x14ac:dyDescent="0.35">
      <c r="K610" s="2"/>
    </row>
    <row r="611" spans="11:11" ht="14.25" customHeight="1" x14ac:dyDescent="0.35">
      <c r="K611" s="2"/>
    </row>
    <row r="612" spans="11:11" ht="14.25" customHeight="1" x14ac:dyDescent="0.35">
      <c r="K612" s="2"/>
    </row>
    <row r="613" spans="11:11" ht="14.25" customHeight="1" x14ac:dyDescent="0.35">
      <c r="K613" s="2"/>
    </row>
    <row r="614" spans="11:11" ht="14.25" customHeight="1" x14ac:dyDescent="0.35">
      <c r="K614" s="2"/>
    </row>
    <row r="615" spans="11:11" ht="14.25" customHeight="1" x14ac:dyDescent="0.35">
      <c r="K615" s="2"/>
    </row>
    <row r="616" spans="11:11" ht="14.25" customHeight="1" x14ac:dyDescent="0.35">
      <c r="K616" s="2"/>
    </row>
    <row r="617" spans="11:11" ht="14.25" customHeight="1" x14ac:dyDescent="0.35">
      <c r="K617" s="2"/>
    </row>
    <row r="618" spans="11:11" ht="14.25" customHeight="1" x14ac:dyDescent="0.35">
      <c r="K618" s="2"/>
    </row>
    <row r="619" spans="11:11" ht="14.25" customHeight="1" x14ac:dyDescent="0.35">
      <c r="K619" s="2"/>
    </row>
    <row r="620" spans="11:11" ht="14.25" customHeight="1" x14ac:dyDescent="0.35">
      <c r="K620" s="2"/>
    </row>
    <row r="621" spans="11:11" ht="14.25" customHeight="1" x14ac:dyDescent="0.35">
      <c r="K621" s="2"/>
    </row>
    <row r="622" spans="11:11" ht="14.25" customHeight="1" x14ac:dyDescent="0.35">
      <c r="K622" s="2"/>
    </row>
    <row r="623" spans="11:11" ht="14.25" customHeight="1" x14ac:dyDescent="0.35">
      <c r="K623" s="2"/>
    </row>
    <row r="624" spans="11:11" ht="14.25" customHeight="1" x14ac:dyDescent="0.35">
      <c r="K624" s="2"/>
    </row>
    <row r="625" spans="11:11" ht="14.25" customHeight="1" x14ac:dyDescent="0.35">
      <c r="K625" s="2"/>
    </row>
    <row r="626" spans="11:11" ht="14.25" customHeight="1" x14ac:dyDescent="0.35">
      <c r="K626" s="2"/>
    </row>
    <row r="627" spans="11:11" ht="14.25" customHeight="1" x14ac:dyDescent="0.35">
      <c r="K627" s="2"/>
    </row>
    <row r="628" spans="11:11" ht="14.25" customHeight="1" x14ac:dyDescent="0.35">
      <c r="K628" s="2"/>
    </row>
    <row r="629" spans="11:11" ht="14.25" customHeight="1" x14ac:dyDescent="0.35">
      <c r="K629" s="2"/>
    </row>
    <row r="630" spans="11:11" ht="14.25" customHeight="1" x14ac:dyDescent="0.35">
      <c r="K630" s="2"/>
    </row>
    <row r="631" spans="11:11" ht="14.25" customHeight="1" x14ac:dyDescent="0.35">
      <c r="K631" s="2"/>
    </row>
    <row r="632" spans="11:11" ht="14.25" customHeight="1" x14ac:dyDescent="0.35">
      <c r="K632" s="2"/>
    </row>
    <row r="633" spans="11:11" ht="14.25" customHeight="1" x14ac:dyDescent="0.35">
      <c r="K633" s="2"/>
    </row>
    <row r="634" spans="11:11" ht="14.25" customHeight="1" x14ac:dyDescent="0.35">
      <c r="K634" s="2"/>
    </row>
    <row r="635" spans="11:11" ht="14.25" customHeight="1" x14ac:dyDescent="0.35">
      <c r="K635" s="2"/>
    </row>
    <row r="636" spans="11:11" ht="14.25" customHeight="1" x14ac:dyDescent="0.35">
      <c r="K636" s="2"/>
    </row>
    <row r="637" spans="11:11" ht="14.25" customHeight="1" x14ac:dyDescent="0.35">
      <c r="K637" s="2"/>
    </row>
    <row r="638" spans="11:11" ht="14.25" customHeight="1" x14ac:dyDescent="0.35">
      <c r="K638" s="2"/>
    </row>
    <row r="639" spans="11:11" ht="14.25" customHeight="1" x14ac:dyDescent="0.35">
      <c r="K639" s="2"/>
    </row>
    <row r="640" spans="11:11" ht="14.25" customHeight="1" x14ac:dyDescent="0.35">
      <c r="K640" s="2"/>
    </row>
    <row r="641" spans="11:11" ht="14.25" customHeight="1" x14ac:dyDescent="0.35">
      <c r="K641" s="2"/>
    </row>
    <row r="642" spans="11:11" ht="14.25" customHeight="1" x14ac:dyDescent="0.35">
      <c r="K642" s="2"/>
    </row>
    <row r="643" spans="11:11" ht="14.25" customHeight="1" x14ac:dyDescent="0.35">
      <c r="K643" s="2"/>
    </row>
    <row r="644" spans="11:11" ht="14.25" customHeight="1" x14ac:dyDescent="0.35">
      <c r="K644" s="2"/>
    </row>
    <row r="645" spans="11:11" ht="14.25" customHeight="1" x14ac:dyDescent="0.35">
      <c r="K645" s="2"/>
    </row>
    <row r="646" spans="11:11" ht="14.25" customHeight="1" x14ac:dyDescent="0.35">
      <c r="K646" s="2"/>
    </row>
    <row r="647" spans="11:11" ht="14.25" customHeight="1" x14ac:dyDescent="0.35">
      <c r="K647" s="2"/>
    </row>
    <row r="648" spans="11:11" ht="14.25" customHeight="1" x14ac:dyDescent="0.35">
      <c r="K648" s="2"/>
    </row>
    <row r="649" spans="11:11" ht="14.25" customHeight="1" x14ac:dyDescent="0.35">
      <c r="K649" s="2"/>
    </row>
    <row r="650" spans="11:11" ht="14.25" customHeight="1" x14ac:dyDescent="0.35">
      <c r="K650" s="2"/>
    </row>
    <row r="651" spans="11:11" ht="14.25" customHeight="1" x14ac:dyDescent="0.35">
      <c r="K651" s="2"/>
    </row>
    <row r="652" spans="11:11" ht="14.25" customHeight="1" x14ac:dyDescent="0.35">
      <c r="K652" s="2"/>
    </row>
    <row r="653" spans="11:11" ht="14.25" customHeight="1" x14ac:dyDescent="0.35">
      <c r="K653" s="2"/>
    </row>
    <row r="654" spans="11:11" ht="14.25" customHeight="1" x14ac:dyDescent="0.35">
      <c r="K654" s="2"/>
    </row>
    <row r="655" spans="11:11" ht="14.25" customHeight="1" x14ac:dyDescent="0.35">
      <c r="K655" s="2"/>
    </row>
    <row r="656" spans="11:11" ht="14.25" customHeight="1" x14ac:dyDescent="0.35">
      <c r="K656" s="2"/>
    </row>
    <row r="657" spans="11:11" ht="14.25" customHeight="1" x14ac:dyDescent="0.35">
      <c r="K657" s="2"/>
    </row>
    <row r="658" spans="11:11" ht="14.25" customHeight="1" x14ac:dyDescent="0.35">
      <c r="K658" s="2"/>
    </row>
    <row r="659" spans="11:11" ht="14.25" customHeight="1" x14ac:dyDescent="0.35">
      <c r="K659" s="2"/>
    </row>
    <row r="660" spans="11:11" ht="14.25" customHeight="1" x14ac:dyDescent="0.35">
      <c r="K660" s="2"/>
    </row>
    <row r="661" spans="11:11" ht="14.25" customHeight="1" x14ac:dyDescent="0.35">
      <c r="K661" s="2"/>
    </row>
    <row r="662" spans="11:11" ht="14.25" customHeight="1" x14ac:dyDescent="0.35">
      <c r="K662" s="2"/>
    </row>
    <row r="663" spans="11:11" ht="14.25" customHeight="1" x14ac:dyDescent="0.35">
      <c r="K663" s="2"/>
    </row>
    <row r="664" spans="11:11" ht="14.25" customHeight="1" x14ac:dyDescent="0.35">
      <c r="K664" s="2"/>
    </row>
    <row r="665" spans="11:11" ht="14.25" customHeight="1" x14ac:dyDescent="0.35">
      <c r="K665" s="2"/>
    </row>
    <row r="666" spans="11:11" ht="14.25" customHeight="1" x14ac:dyDescent="0.35">
      <c r="K666" s="2"/>
    </row>
    <row r="667" spans="11:11" ht="14.25" customHeight="1" x14ac:dyDescent="0.35">
      <c r="K667" s="2"/>
    </row>
    <row r="668" spans="11:11" ht="14.25" customHeight="1" x14ac:dyDescent="0.35">
      <c r="K668" s="2"/>
    </row>
    <row r="669" spans="11:11" ht="14.25" customHeight="1" x14ac:dyDescent="0.35">
      <c r="K669" s="2"/>
    </row>
    <row r="670" spans="11:11" ht="14.25" customHeight="1" x14ac:dyDescent="0.35">
      <c r="K670" s="2"/>
    </row>
    <row r="671" spans="11:11" ht="14.25" customHeight="1" x14ac:dyDescent="0.35">
      <c r="K671" s="2"/>
    </row>
    <row r="672" spans="11:11" ht="14.25" customHeight="1" x14ac:dyDescent="0.35">
      <c r="K672" s="2"/>
    </row>
    <row r="673" spans="11:11" ht="14.25" customHeight="1" x14ac:dyDescent="0.35">
      <c r="K673" s="2"/>
    </row>
    <row r="674" spans="11:11" ht="14.25" customHeight="1" x14ac:dyDescent="0.35">
      <c r="K674" s="2"/>
    </row>
    <row r="675" spans="11:11" ht="14.25" customHeight="1" x14ac:dyDescent="0.35">
      <c r="K675" s="2"/>
    </row>
    <row r="676" spans="11:11" ht="14.25" customHeight="1" x14ac:dyDescent="0.35">
      <c r="K676" s="2"/>
    </row>
    <row r="677" spans="11:11" ht="14.25" customHeight="1" x14ac:dyDescent="0.35">
      <c r="K677" s="2"/>
    </row>
    <row r="678" spans="11:11" ht="14.25" customHeight="1" x14ac:dyDescent="0.35">
      <c r="K678" s="2"/>
    </row>
    <row r="679" spans="11:11" ht="14.25" customHeight="1" x14ac:dyDescent="0.35">
      <c r="K679" s="2"/>
    </row>
    <row r="680" spans="11:11" ht="14.25" customHeight="1" x14ac:dyDescent="0.35">
      <c r="K680" s="2"/>
    </row>
    <row r="681" spans="11:11" ht="14.25" customHeight="1" x14ac:dyDescent="0.35">
      <c r="K681" s="2"/>
    </row>
    <row r="682" spans="11:11" ht="14.25" customHeight="1" x14ac:dyDescent="0.35">
      <c r="K682" s="2"/>
    </row>
    <row r="683" spans="11:11" ht="14.25" customHeight="1" x14ac:dyDescent="0.35">
      <c r="K683" s="2"/>
    </row>
    <row r="684" spans="11:11" ht="14.25" customHeight="1" x14ac:dyDescent="0.35">
      <c r="K684" s="2"/>
    </row>
    <row r="685" spans="11:11" ht="14.25" customHeight="1" x14ac:dyDescent="0.35">
      <c r="K685" s="2"/>
    </row>
    <row r="686" spans="11:11" ht="14.25" customHeight="1" x14ac:dyDescent="0.35">
      <c r="K686" s="2"/>
    </row>
    <row r="687" spans="11:11" ht="14.25" customHeight="1" x14ac:dyDescent="0.35">
      <c r="K687" s="2"/>
    </row>
    <row r="688" spans="11:11" ht="14.25" customHeight="1" x14ac:dyDescent="0.35">
      <c r="K688" s="2"/>
    </row>
    <row r="689" spans="11:11" ht="14.25" customHeight="1" x14ac:dyDescent="0.35">
      <c r="K689" s="2"/>
    </row>
    <row r="690" spans="11:11" ht="14.25" customHeight="1" x14ac:dyDescent="0.35">
      <c r="K690" s="2"/>
    </row>
    <row r="691" spans="11:11" ht="14.25" customHeight="1" x14ac:dyDescent="0.35">
      <c r="K691" s="2"/>
    </row>
    <row r="692" spans="11:11" ht="14.25" customHeight="1" x14ac:dyDescent="0.35">
      <c r="K692" s="2"/>
    </row>
    <row r="693" spans="11:11" ht="14.25" customHeight="1" x14ac:dyDescent="0.35">
      <c r="K693" s="2"/>
    </row>
    <row r="694" spans="11:11" ht="14.25" customHeight="1" x14ac:dyDescent="0.35">
      <c r="K694" s="2"/>
    </row>
    <row r="695" spans="11:11" ht="14.25" customHeight="1" x14ac:dyDescent="0.35">
      <c r="K695" s="2"/>
    </row>
    <row r="696" spans="11:11" ht="14.25" customHeight="1" x14ac:dyDescent="0.35">
      <c r="K696" s="2"/>
    </row>
    <row r="697" spans="11:11" ht="14.25" customHeight="1" x14ac:dyDescent="0.35">
      <c r="K697" s="2"/>
    </row>
    <row r="698" spans="11:11" ht="14.25" customHeight="1" x14ac:dyDescent="0.35">
      <c r="K698" s="2"/>
    </row>
    <row r="699" spans="11:11" ht="14.25" customHeight="1" x14ac:dyDescent="0.35">
      <c r="K699" s="2"/>
    </row>
    <row r="700" spans="11:11" ht="14.25" customHeight="1" x14ac:dyDescent="0.35">
      <c r="K700" s="2"/>
    </row>
    <row r="701" spans="11:11" ht="14.25" customHeight="1" x14ac:dyDescent="0.35">
      <c r="K701" s="2"/>
    </row>
    <row r="702" spans="11:11" ht="14.25" customHeight="1" x14ac:dyDescent="0.35">
      <c r="K702" s="2"/>
    </row>
    <row r="703" spans="11:11" ht="14.25" customHeight="1" x14ac:dyDescent="0.35">
      <c r="K703" s="2"/>
    </row>
    <row r="704" spans="11:11" ht="14.25" customHeight="1" x14ac:dyDescent="0.35">
      <c r="K704" s="2"/>
    </row>
    <row r="705" spans="11:11" ht="14.25" customHeight="1" x14ac:dyDescent="0.35">
      <c r="K705" s="2"/>
    </row>
    <row r="706" spans="11:11" ht="14.25" customHeight="1" x14ac:dyDescent="0.35">
      <c r="K706" s="2"/>
    </row>
    <row r="707" spans="11:11" ht="14.25" customHeight="1" x14ac:dyDescent="0.35">
      <c r="K707" s="2"/>
    </row>
    <row r="708" spans="11:11" ht="14.25" customHeight="1" x14ac:dyDescent="0.35">
      <c r="K708" s="2"/>
    </row>
    <row r="709" spans="11:11" ht="14.25" customHeight="1" x14ac:dyDescent="0.35">
      <c r="K709" s="2"/>
    </row>
    <row r="710" spans="11:11" ht="14.25" customHeight="1" x14ac:dyDescent="0.35">
      <c r="K710" s="2"/>
    </row>
    <row r="711" spans="11:11" ht="14.25" customHeight="1" x14ac:dyDescent="0.35">
      <c r="K711" s="2"/>
    </row>
    <row r="712" spans="11:11" ht="14.25" customHeight="1" x14ac:dyDescent="0.35">
      <c r="K712" s="2"/>
    </row>
    <row r="713" spans="11:11" ht="14.25" customHeight="1" x14ac:dyDescent="0.35">
      <c r="K713" s="2"/>
    </row>
    <row r="714" spans="11:11" ht="14.25" customHeight="1" x14ac:dyDescent="0.35">
      <c r="K714" s="2"/>
    </row>
    <row r="715" spans="11:11" ht="14.25" customHeight="1" x14ac:dyDescent="0.35">
      <c r="K715" s="2"/>
    </row>
    <row r="716" spans="11:11" ht="14.25" customHeight="1" x14ac:dyDescent="0.35">
      <c r="K716" s="2"/>
    </row>
    <row r="717" spans="11:11" ht="14.25" customHeight="1" x14ac:dyDescent="0.35">
      <c r="K717" s="2"/>
    </row>
    <row r="718" spans="11:11" ht="14.25" customHeight="1" x14ac:dyDescent="0.35">
      <c r="K718" s="2"/>
    </row>
    <row r="719" spans="11:11" ht="14.25" customHeight="1" x14ac:dyDescent="0.35">
      <c r="K719" s="2"/>
    </row>
    <row r="720" spans="11:11" ht="14.25" customHeight="1" x14ac:dyDescent="0.35">
      <c r="K720" s="2"/>
    </row>
    <row r="721" spans="11:11" ht="14.25" customHeight="1" x14ac:dyDescent="0.35">
      <c r="K721" s="2"/>
    </row>
    <row r="722" spans="11:11" ht="14.25" customHeight="1" x14ac:dyDescent="0.35">
      <c r="K722" s="2"/>
    </row>
    <row r="723" spans="11:11" ht="14.25" customHeight="1" x14ac:dyDescent="0.35">
      <c r="K723" s="2"/>
    </row>
    <row r="724" spans="11:11" ht="14.25" customHeight="1" x14ac:dyDescent="0.35">
      <c r="K724" s="2"/>
    </row>
    <row r="725" spans="11:11" ht="14.25" customHeight="1" x14ac:dyDescent="0.35">
      <c r="K725" s="2"/>
    </row>
    <row r="726" spans="11:11" ht="14.25" customHeight="1" x14ac:dyDescent="0.35">
      <c r="K726" s="2"/>
    </row>
    <row r="727" spans="11:11" ht="14.25" customHeight="1" x14ac:dyDescent="0.35">
      <c r="K727" s="2"/>
    </row>
    <row r="728" spans="11:11" ht="14.25" customHeight="1" x14ac:dyDescent="0.35">
      <c r="K728" s="2"/>
    </row>
    <row r="729" spans="11:11" ht="14.25" customHeight="1" x14ac:dyDescent="0.35">
      <c r="K729" s="2"/>
    </row>
    <row r="730" spans="11:11" ht="14.25" customHeight="1" x14ac:dyDescent="0.35">
      <c r="K730" s="2"/>
    </row>
    <row r="731" spans="11:11" ht="14.25" customHeight="1" x14ac:dyDescent="0.35">
      <c r="K731" s="2"/>
    </row>
    <row r="732" spans="11:11" ht="14.25" customHeight="1" x14ac:dyDescent="0.35">
      <c r="K732" s="2"/>
    </row>
    <row r="733" spans="11:11" ht="14.25" customHeight="1" x14ac:dyDescent="0.35">
      <c r="K733" s="2"/>
    </row>
    <row r="734" spans="11:11" ht="14.25" customHeight="1" x14ac:dyDescent="0.35">
      <c r="K734" s="2"/>
    </row>
    <row r="735" spans="11:11" ht="14.25" customHeight="1" x14ac:dyDescent="0.35">
      <c r="K735" s="2"/>
    </row>
    <row r="736" spans="11:11" ht="14.25" customHeight="1" x14ac:dyDescent="0.35">
      <c r="K736" s="2"/>
    </row>
    <row r="737" spans="11:11" ht="14.25" customHeight="1" x14ac:dyDescent="0.35">
      <c r="K737" s="2"/>
    </row>
    <row r="738" spans="11:11" ht="14.25" customHeight="1" x14ac:dyDescent="0.35">
      <c r="K738" s="2"/>
    </row>
    <row r="739" spans="11:11" ht="14.25" customHeight="1" x14ac:dyDescent="0.35">
      <c r="K739" s="2"/>
    </row>
    <row r="740" spans="11:11" ht="14.25" customHeight="1" x14ac:dyDescent="0.35">
      <c r="K740" s="2"/>
    </row>
    <row r="741" spans="11:11" ht="14.25" customHeight="1" x14ac:dyDescent="0.35">
      <c r="K741" s="2"/>
    </row>
    <row r="742" spans="11:11" ht="14.25" customHeight="1" x14ac:dyDescent="0.35">
      <c r="K742" s="2"/>
    </row>
    <row r="743" spans="11:11" ht="14.25" customHeight="1" x14ac:dyDescent="0.35">
      <c r="K743" s="2"/>
    </row>
    <row r="744" spans="11:11" ht="14.25" customHeight="1" x14ac:dyDescent="0.35">
      <c r="K744" s="2"/>
    </row>
    <row r="745" spans="11:11" ht="14.25" customHeight="1" x14ac:dyDescent="0.35">
      <c r="K745" s="2"/>
    </row>
    <row r="746" spans="11:11" ht="14.25" customHeight="1" x14ac:dyDescent="0.35">
      <c r="K746" s="2"/>
    </row>
    <row r="747" spans="11:11" ht="14.25" customHeight="1" x14ac:dyDescent="0.35">
      <c r="K747" s="2"/>
    </row>
    <row r="748" spans="11:11" ht="14.25" customHeight="1" x14ac:dyDescent="0.35">
      <c r="K748" s="2"/>
    </row>
    <row r="749" spans="11:11" ht="14.25" customHeight="1" x14ac:dyDescent="0.35">
      <c r="K749" s="2"/>
    </row>
    <row r="750" spans="11:11" ht="14.25" customHeight="1" x14ac:dyDescent="0.35">
      <c r="K750" s="2"/>
    </row>
    <row r="751" spans="11:11" ht="14.25" customHeight="1" x14ac:dyDescent="0.35">
      <c r="K751" s="2"/>
    </row>
    <row r="752" spans="11:11" ht="14.25" customHeight="1" x14ac:dyDescent="0.35">
      <c r="K752" s="2"/>
    </row>
    <row r="753" spans="11:11" ht="14.25" customHeight="1" x14ac:dyDescent="0.35">
      <c r="K753" s="2"/>
    </row>
    <row r="754" spans="11:11" ht="14.25" customHeight="1" x14ac:dyDescent="0.35">
      <c r="K754" s="2"/>
    </row>
    <row r="755" spans="11:11" ht="14.25" customHeight="1" x14ac:dyDescent="0.35">
      <c r="K755" s="2"/>
    </row>
    <row r="756" spans="11:11" ht="14.25" customHeight="1" x14ac:dyDescent="0.35">
      <c r="K756" s="2"/>
    </row>
    <row r="757" spans="11:11" ht="14.25" customHeight="1" x14ac:dyDescent="0.35">
      <c r="K757" s="2"/>
    </row>
    <row r="758" spans="11:11" ht="14.25" customHeight="1" x14ac:dyDescent="0.35">
      <c r="K758" s="2"/>
    </row>
    <row r="759" spans="11:11" ht="14.25" customHeight="1" x14ac:dyDescent="0.35">
      <c r="K759" s="2"/>
    </row>
    <row r="760" spans="11:11" ht="14.25" customHeight="1" x14ac:dyDescent="0.35">
      <c r="K760" s="2"/>
    </row>
    <row r="761" spans="11:11" ht="14.25" customHeight="1" x14ac:dyDescent="0.35">
      <c r="K761" s="2"/>
    </row>
    <row r="762" spans="11:11" ht="14.25" customHeight="1" x14ac:dyDescent="0.35">
      <c r="K762" s="2"/>
    </row>
    <row r="763" spans="11:11" ht="14.25" customHeight="1" x14ac:dyDescent="0.35">
      <c r="K763" s="2"/>
    </row>
    <row r="764" spans="11:11" ht="14.25" customHeight="1" x14ac:dyDescent="0.35">
      <c r="K764" s="2"/>
    </row>
    <row r="765" spans="11:11" ht="14.25" customHeight="1" x14ac:dyDescent="0.35">
      <c r="K765" s="2"/>
    </row>
    <row r="766" spans="11:11" ht="14.25" customHeight="1" x14ac:dyDescent="0.35">
      <c r="K766" s="2"/>
    </row>
    <row r="767" spans="11:11" ht="14.25" customHeight="1" x14ac:dyDescent="0.35">
      <c r="K767" s="2"/>
    </row>
    <row r="768" spans="11:11" ht="14.25" customHeight="1" x14ac:dyDescent="0.35">
      <c r="K768" s="2"/>
    </row>
    <row r="769" spans="11:11" ht="14.25" customHeight="1" x14ac:dyDescent="0.35">
      <c r="K769" s="2"/>
    </row>
    <row r="770" spans="11:11" ht="14.25" customHeight="1" x14ac:dyDescent="0.35">
      <c r="K770" s="2"/>
    </row>
    <row r="771" spans="11:11" ht="14.25" customHeight="1" x14ac:dyDescent="0.35">
      <c r="K771" s="2"/>
    </row>
    <row r="772" spans="11:11" ht="14.25" customHeight="1" x14ac:dyDescent="0.35">
      <c r="K772" s="2"/>
    </row>
    <row r="773" spans="11:11" ht="14.25" customHeight="1" x14ac:dyDescent="0.35">
      <c r="K773" s="2"/>
    </row>
    <row r="774" spans="11:11" ht="14.25" customHeight="1" x14ac:dyDescent="0.35">
      <c r="K774" s="2"/>
    </row>
    <row r="775" spans="11:11" ht="14.25" customHeight="1" x14ac:dyDescent="0.35">
      <c r="K775" s="2"/>
    </row>
    <row r="776" spans="11:11" ht="14.25" customHeight="1" x14ac:dyDescent="0.35">
      <c r="K776" s="2"/>
    </row>
    <row r="777" spans="11:11" ht="14.25" customHeight="1" x14ac:dyDescent="0.35">
      <c r="K777" s="2"/>
    </row>
    <row r="778" spans="11:11" ht="14.25" customHeight="1" x14ac:dyDescent="0.35">
      <c r="K778" s="2"/>
    </row>
    <row r="779" spans="11:11" ht="14.25" customHeight="1" x14ac:dyDescent="0.35">
      <c r="K779" s="2"/>
    </row>
    <row r="780" spans="11:11" ht="14.25" customHeight="1" x14ac:dyDescent="0.35">
      <c r="K780" s="2"/>
    </row>
    <row r="781" spans="11:11" ht="14.25" customHeight="1" x14ac:dyDescent="0.35">
      <c r="K781" s="2"/>
    </row>
    <row r="782" spans="11:11" ht="14.25" customHeight="1" x14ac:dyDescent="0.35">
      <c r="K782" s="2"/>
    </row>
    <row r="783" spans="11:11" ht="14.25" customHeight="1" x14ac:dyDescent="0.35">
      <c r="K783" s="2"/>
    </row>
    <row r="784" spans="11:11" ht="14.25" customHeight="1" x14ac:dyDescent="0.35">
      <c r="K784" s="2"/>
    </row>
    <row r="785" spans="11:11" ht="14.25" customHeight="1" x14ac:dyDescent="0.35">
      <c r="K785" s="2"/>
    </row>
    <row r="786" spans="11:11" ht="14.25" customHeight="1" x14ac:dyDescent="0.35">
      <c r="K786" s="2"/>
    </row>
    <row r="787" spans="11:11" ht="14.25" customHeight="1" x14ac:dyDescent="0.35">
      <c r="K787" s="2"/>
    </row>
    <row r="788" spans="11:11" ht="14.25" customHeight="1" x14ac:dyDescent="0.35">
      <c r="K788" s="2"/>
    </row>
    <row r="789" spans="11:11" ht="14.25" customHeight="1" x14ac:dyDescent="0.35">
      <c r="K789" s="2"/>
    </row>
    <row r="790" spans="11:11" ht="14.25" customHeight="1" x14ac:dyDescent="0.35">
      <c r="K790" s="2"/>
    </row>
    <row r="791" spans="11:11" ht="14.25" customHeight="1" x14ac:dyDescent="0.35">
      <c r="K791" s="2"/>
    </row>
    <row r="792" spans="11:11" ht="14.25" customHeight="1" x14ac:dyDescent="0.35">
      <c r="K792" s="2"/>
    </row>
    <row r="793" spans="11:11" ht="14.25" customHeight="1" x14ac:dyDescent="0.35">
      <c r="K793" s="2"/>
    </row>
    <row r="794" spans="11:11" ht="14.25" customHeight="1" x14ac:dyDescent="0.35">
      <c r="K794" s="2"/>
    </row>
    <row r="795" spans="11:11" ht="14.25" customHeight="1" x14ac:dyDescent="0.35">
      <c r="K795" s="2"/>
    </row>
    <row r="796" spans="11:11" ht="14.25" customHeight="1" x14ac:dyDescent="0.35">
      <c r="K796" s="2"/>
    </row>
    <row r="797" spans="11:11" ht="14.25" customHeight="1" x14ac:dyDescent="0.35">
      <c r="K797" s="2"/>
    </row>
    <row r="798" spans="11:11" ht="14.25" customHeight="1" x14ac:dyDescent="0.35">
      <c r="K798" s="2"/>
    </row>
    <row r="799" spans="11:11" ht="14.25" customHeight="1" x14ac:dyDescent="0.35">
      <c r="K799" s="2"/>
    </row>
    <row r="800" spans="11:11" ht="14.25" customHeight="1" x14ac:dyDescent="0.35">
      <c r="K800" s="2"/>
    </row>
    <row r="801" spans="11:11" ht="14.25" customHeight="1" x14ac:dyDescent="0.35">
      <c r="K801" s="2"/>
    </row>
    <row r="802" spans="11:11" ht="14.25" customHeight="1" x14ac:dyDescent="0.35">
      <c r="K802" s="2"/>
    </row>
    <row r="803" spans="11:11" ht="14.25" customHeight="1" x14ac:dyDescent="0.35">
      <c r="K803" s="2"/>
    </row>
    <row r="804" spans="11:11" ht="14.25" customHeight="1" x14ac:dyDescent="0.35">
      <c r="K804" s="2"/>
    </row>
    <row r="805" spans="11:11" ht="14.25" customHeight="1" x14ac:dyDescent="0.35">
      <c r="K805" s="2"/>
    </row>
    <row r="806" spans="11:11" ht="14.25" customHeight="1" x14ac:dyDescent="0.35">
      <c r="K806" s="2"/>
    </row>
    <row r="807" spans="11:11" ht="14.25" customHeight="1" x14ac:dyDescent="0.35">
      <c r="K807" s="2"/>
    </row>
    <row r="808" spans="11:11" ht="14.25" customHeight="1" x14ac:dyDescent="0.35">
      <c r="K808" s="2"/>
    </row>
    <row r="809" spans="11:11" ht="14.25" customHeight="1" x14ac:dyDescent="0.35">
      <c r="K809" s="2"/>
    </row>
    <row r="810" spans="11:11" ht="14.25" customHeight="1" x14ac:dyDescent="0.35">
      <c r="K810" s="2"/>
    </row>
    <row r="811" spans="11:11" ht="14.25" customHeight="1" x14ac:dyDescent="0.35">
      <c r="K811" s="2"/>
    </row>
    <row r="812" spans="11:11" ht="14.25" customHeight="1" x14ac:dyDescent="0.35">
      <c r="K812" s="2"/>
    </row>
    <row r="813" spans="11:11" ht="14.25" customHeight="1" x14ac:dyDescent="0.35">
      <c r="K813" s="2"/>
    </row>
    <row r="814" spans="11:11" ht="14.25" customHeight="1" x14ac:dyDescent="0.35">
      <c r="K814" s="2"/>
    </row>
    <row r="815" spans="11:11" ht="14.25" customHeight="1" x14ac:dyDescent="0.35">
      <c r="K815" s="2"/>
    </row>
    <row r="816" spans="11:11" ht="14.25" customHeight="1" x14ac:dyDescent="0.35">
      <c r="K816" s="2"/>
    </row>
    <row r="817" spans="11:11" ht="14.25" customHeight="1" x14ac:dyDescent="0.35">
      <c r="K817" s="2"/>
    </row>
    <row r="818" spans="11:11" ht="14.25" customHeight="1" x14ac:dyDescent="0.35">
      <c r="K818" s="2"/>
    </row>
    <row r="819" spans="11:11" ht="14.25" customHeight="1" x14ac:dyDescent="0.35">
      <c r="K819" s="2"/>
    </row>
    <row r="820" spans="11:11" ht="14.25" customHeight="1" x14ac:dyDescent="0.35">
      <c r="K820" s="2"/>
    </row>
    <row r="821" spans="11:11" ht="14.25" customHeight="1" x14ac:dyDescent="0.35">
      <c r="K821" s="2"/>
    </row>
    <row r="822" spans="11:11" ht="14.25" customHeight="1" x14ac:dyDescent="0.35">
      <c r="K822" s="2"/>
    </row>
    <row r="823" spans="11:11" ht="14.25" customHeight="1" x14ac:dyDescent="0.35">
      <c r="K823" s="2"/>
    </row>
    <row r="824" spans="11:11" ht="14.25" customHeight="1" x14ac:dyDescent="0.35">
      <c r="K824" s="2"/>
    </row>
    <row r="825" spans="11:11" ht="14.25" customHeight="1" x14ac:dyDescent="0.35">
      <c r="K825" s="2"/>
    </row>
    <row r="826" spans="11:11" ht="14.25" customHeight="1" x14ac:dyDescent="0.35">
      <c r="K826" s="2"/>
    </row>
    <row r="827" spans="11:11" ht="14.25" customHeight="1" x14ac:dyDescent="0.35">
      <c r="K827" s="2"/>
    </row>
    <row r="828" spans="11:11" ht="14.25" customHeight="1" x14ac:dyDescent="0.35">
      <c r="K828" s="2"/>
    </row>
    <row r="829" spans="11:11" ht="14.25" customHeight="1" x14ac:dyDescent="0.35">
      <c r="K829" s="2"/>
    </row>
    <row r="830" spans="11:11" ht="14.25" customHeight="1" x14ac:dyDescent="0.35">
      <c r="K830" s="2"/>
    </row>
    <row r="831" spans="11:11" ht="14.25" customHeight="1" x14ac:dyDescent="0.35">
      <c r="K831" s="2"/>
    </row>
    <row r="832" spans="11:11" ht="14.25" customHeight="1" x14ac:dyDescent="0.35">
      <c r="K832" s="2"/>
    </row>
    <row r="833" spans="11:11" ht="14.25" customHeight="1" x14ac:dyDescent="0.35">
      <c r="K833" s="2"/>
    </row>
    <row r="834" spans="11:11" ht="14.25" customHeight="1" x14ac:dyDescent="0.35">
      <c r="K834" s="2"/>
    </row>
    <row r="835" spans="11:11" ht="14.25" customHeight="1" x14ac:dyDescent="0.35">
      <c r="K835" s="2"/>
    </row>
    <row r="836" spans="11:11" ht="14.25" customHeight="1" x14ac:dyDescent="0.35">
      <c r="K836" s="2"/>
    </row>
    <row r="837" spans="11:11" ht="14.25" customHeight="1" x14ac:dyDescent="0.35">
      <c r="K837" s="2"/>
    </row>
    <row r="838" spans="11:11" ht="14.25" customHeight="1" x14ac:dyDescent="0.35">
      <c r="K838" s="2"/>
    </row>
    <row r="839" spans="11:11" ht="14.25" customHeight="1" x14ac:dyDescent="0.35">
      <c r="K839" s="2"/>
    </row>
    <row r="840" spans="11:11" ht="14.25" customHeight="1" x14ac:dyDescent="0.35">
      <c r="K840" s="2"/>
    </row>
    <row r="841" spans="11:11" ht="14.25" customHeight="1" x14ac:dyDescent="0.35">
      <c r="K841" s="2"/>
    </row>
    <row r="842" spans="11:11" ht="14.25" customHeight="1" x14ac:dyDescent="0.35">
      <c r="K842" s="2"/>
    </row>
    <row r="843" spans="11:11" ht="14.25" customHeight="1" x14ac:dyDescent="0.35">
      <c r="K843" s="2"/>
    </row>
    <row r="844" spans="11:11" ht="14.25" customHeight="1" x14ac:dyDescent="0.35">
      <c r="K844" s="2"/>
    </row>
    <row r="845" spans="11:11" ht="14.25" customHeight="1" x14ac:dyDescent="0.35">
      <c r="K845" s="2"/>
    </row>
    <row r="846" spans="11:11" ht="14.25" customHeight="1" x14ac:dyDescent="0.35">
      <c r="K846" s="2"/>
    </row>
    <row r="847" spans="11:11" ht="14.25" customHeight="1" x14ac:dyDescent="0.35">
      <c r="K847" s="2"/>
    </row>
    <row r="848" spans="11:11" ht="14.25" customHeight="1" x14ac:dyDescent="0.35">
      <c r="K848" s="2"/>
    </row>
    <row r="849" spans="11:11" ht="14.25" customHeight="1" x14ac:dyDescent="0.35">
      <c r="K849" s="2"/>
    </row>
    <row r="850" spans="11:11" ht="14.25" customHeight="1" x14ac:dyDescent="0.35">
      <c r="K850" s="2"/>
    </row>
    <row r="851" spans="11:11" ht="14.25" customHeight="1" x14ac:dyDescent="0.35">
      <c r="K851" s="2"/>
    </row>
    <row r="852" spans="11:11" ht="14.25" customHeight="1" x14ac:dyDescent="0.35">
      <c r="K852" s="2"/>
    </row>
    <row r="853" spans="11:11" ht="14.25" customHeight="1" x14ac:dyDescent="0.35">
      <c r="K853" s="2"/>
    </row>
    <row r="854" spans="11:11" ht="14.25" customHeight="1" x14ac:dyDescent="0.35">
      <c r="K854" s="2"/>
    </row>
    <row r="855" spans="11:11" ht="14.25" customHeight="1" x14ac:dyDescent="0.35">
      <c r="K855" s="2"/>
    </row>
    <row r="856" spans="11:11" ht="14.25" customHeight="1" x14ac:dyDescent="0.35">
      <c r="K856" s="2"/>
    </row>
    <row r="857" spans="11:11" ht="14.25" customHeight="1" x14ac:dyDescent="0.35">
      <c r="K857" s="2"/>
    </row>
    <row r="858" spans="11:11" ht="14.25" customHeight="1" x14ac:dyDescent="0.35">
      <c r="K858" s="2"/>
    </row>
    <row r="859" spans="11:11" ht="14.25" customHeight="1" x14ac:dyDescent="0.35">
      <c r="K859" s="2"/>
    </row>
    <row r="860" spans="11:11" ht="14.25" customHeight="1" x14ac:dyDescent="0.35">
      <c r="K860" s="2"/>
    </row>
    <row r="861" spans="11:11" ht="14.25" customHeight="1" x14ac:dyDescent="0.35">
      <c r="K861" s="2"/>
    </row>
    <row r="862" spans="11:11" ht="14.25" customHeight="1" x14ac:dyDescent="0.35">
      <c r="K862" s="2"/>
    </row>
    <row r="863" spans="11:11" ht="14.25" customHeight="1" x14ac:dyDescent="0.35">
      <c r="K863" s="2"/>
    </row>
    <row r="864" spans="11:11" ht="14.25" customHeight="1" x14ac:dyDescent="0.35">
      <c r="K864" s="2"/>
    </row>
    <row r="865" spans="11:11" ht="14.25" customHeight="1" x14ac:dyDescent="0.35">
      <c r="K865" s="2"/>
    </row>
    <row r="866" spans="11:11" ht="14.25" customHeight="1" x14ac:dyDescent="0.35">
      <c r="K866" s="2"/>
    </row>
    <row r="867" spans="11:11" ht="14.25" customHeight="1" x14ac:dyDescent="0.35">
      <c r="K867" s="2"/>
    </row>
    <row r="868" spans="11:11" ht="14.25" customHeight="1" x14ac:dyDescent="0.35">
      <c r="K868" s="2"/>
    </row>
    <row r="869" spans="11:11" ht="14.25" customHeight="1" x14ac:dyDescent="0.35">
      <c r="K869" s="2"/>
    </row>
    <row r="870" spans="11:11" ht="14.25" customHeight="1" x14ac:dyDescent="0.35">
      <c r="K870" s="2"/>
    </row>
    <row r="871" spans="11:11" ht="14.25" customHeight="1" x14ac:dyDescent="0.35">
      <c r="K871" s="2"/>
    </row>
    <row r="872" spans="11:11" ht="14.25" customHeight="1" x14ac:dyDescent="0.35">
      <c r="K872" s="2"/>
    </row>
    <row r="873" spans="11:11" ht="14.25" customHeight="1" x14ac:dyDescent="0.35">
      <c r="K873" s="2"/>
    </row>
    <row r="874" spans="11:11" ht="14.25" customHeight="1" x14ac:dyDescent="0.35">
      <c r="K874" s="2"/>
    </row>
    <row r="875" spans="11:11" ht="14.25" customHeight="1" x14ac:dyDescent="0.35">
      <c r="K875" s="2"/>
    </row>
    <row r="876" spans="11:11" ht="14.25" customHeight="1" x14ac:dyDescent="0.35">
      <c r="K876" s="2"/>
    </row>
    <row r="877" spans="11:11" ht="14.25" customHeight="1" x14ac:dyDescent="0.35">
      <c r="K877" s="2"/>
    </row>
    <row r="878" spans="11:11" ht="14.25" customHeight="1" x14ac:dyDescent="0.35">
      <c r="K878" s="2"/>
    </row>
    <row r="879" spans="11:11" ht="14.25" customHeight="1" x14ac:dyDescent="0.35">
      <c r="K879" s="2"/>
    </row>
    <row r="880" spans="11:11" ht="14.25" customHeight="1" x14ac:dyDescent="0.35">
      <c r="K880" s="2"/>
    </row>
    <row r="881" spans="11:11" ht="14.25" customHeight="1" x14ac:dyDescent="0.35">
      <c r="K881" s="2"/>
    </row>
    <row r="882" spans="11:11" ht="14.25" customHeight="1" x14ac:dyDescent="0.35">
      <c r="K882" s="2"/>
    </row>
    <row r="883" spans="11:11" ht="14.25" customHeight="1" x14ac:dyDescent="0.35">
      <c r="K883" s="2"/>
    </row>
    <row r="884" spans="11:11" ht="14.25" customHeight="1" x14ac:dyDescent="0.35">
      <c r="K884" s="2"/>
    </row>
    <row r="885" spans="11:11" ht="14.25" customHeight="1" x14ac:dyDescent="0.35">
      <c r="K885" s="2"/>
    </row>
    <row r="886" spans="11:11" ht="14.25" customHeight="1" x14ac:dyDescent="0.35">
      <c r="K886" s="2"/>
    </row>
    <row r="887" spans="11:11" ht="14.25" customHeight="1" x14ac:dyDescent="0.35">
      <c r="K887" s="2"/>
    </row>
    <row r="888" spans="11:11" ht="14.25" customHeight="1" x14ac:dyDescent="0.35">
      <c r="K888" s="2"/>
    </row>
    <row r="889" spans="11:11" ht="14.25" customHeight="1" x14ac:dyDescent="0.35">
      <c r="K889" s="2"/>
    </row>
    <row r="890" spans="11:11" ht="14.25" customHeight="1" x14ac:dyDescent="0.35">
      <c r="K890" s="2"/>
    </row>
    <row r="891" spans="11:11" ht="14.25" customHeight="1" x14ac:dyDescent="0.35">
      <c r="K891" s="2"/>
    </row>
    <row r="892" spans="11:11" ht="14.25" customHeight="1" x14ac:dyDescent="0.35">
      <c r="K892" s="2"/>
    </row>
    <row r="893" spans="11:11" ht="14.25" customHeight="1" x14ac:dyDescent="0.35">
      <c r="K893" s="2"/>
    </row>
    <row r="894" spans="11:11" ht="14.25" customHeight="1" x14ac:dyDescent="0.35">
      <c r="K894" s="2"/>
    </row>
    <row r="895" spans="11:11" ht="14.25" customHeight="1" x14ac:dyDescent="0.35">
      <c r="K895" s="2"/>
    </row>
    <row r="896" spans="11:11" ht="14.25" customHeight="1" x14ac:dyDescent="0.35">
      <c r="K896" s="2"/>
    </row>
    <row r="897" spans="11:11" ht="14.25" customHeight="1" x14ac:dyDescent="0.35">
      <c r="K897" s="2"/>
    </row>
    <row r="898" spans="11:11" ht="14.25" customHeight="1" x14ac:dyDescent="0.35">
      <c r="K898" s="2"/>
    </row>
    <row r="899" spans="11:11" ht="14.25" customHeight="1" x14ac:dyDescent="0.35">
      <c r="K899" s="2"/>
    </row>
    <row r="900" spans="11:11" ht="14.25" customHeight="1" x14ac:dyDescent="0.35">
      <c r="K900" s="2"/>
    </row>
    <row r="901" spans="11:11" ht="14.25" customHeight="1" x14ac:dyDescent="0.35">
      <c r="K901" s="2"/>
    </row>
    <row r="902" spans="11:11" ht="14.25" customHeight="1" x14ac:dyDescent="0.35">
      <c r="K902" s="2"/>
    </row>
    <row r="903" spans="11:11" ht="14.25" customHeight="1" x14ac:dyDescent="0.35">
      <c r="K903" s="2"/>
    </row>
    <row r="904" spans="11:11" ht="14.25" customHeight="1" x14ac:dyDescent="0.35">
      <c r="K904" s="2"/>
    </row>
    <row r="905" spans="11:11" ht="14.25" customHeight="1" x14ac:dyDescent="0.35">
      <c r="K905" s="2"/>
    </row>
    <row r="906" spans="11:11" ht="14.25" customHeight="1" x14ac:dyDescent="0.35">
      <c r="K906" s="2"/>
    </row>
    <row r="907" spans="11:11" ht="14.25" customHeight="1" x14ac:dyDescent="0.35">
      <c r="K907" s="2"/>
    </row>
    <row r="908" spans="11:11" ht="14.25" customHeight="1" x14ac:dyDescent="0.35">
      <c r="K908" s="2"/>
    </row>
    <row r="909" spans="11:11" ht="14.25" customHeight="1" x14ac:dyDescent="0.35">
      <c r="K909" s="2"/>
    </row>
    <row r="910" spans="11:11" ht="14.25" customHeight="1" x14ac:dyDescent="0.35">
      <c r="K910" s="2"/>
    </row>
    <row r="911" spans="11:11" ht="14.25" customHeight="1" x14ac:dyDescent="0.35">
      <c r="K911" s="2"/>
    </row>
    <row r="912" spans="11:11" ht="14.25" customHeight="1" x14ac:dyDescent="0.35">
      <c r="K912" s="2"/>
    </row>
    <row r="913" spans="11:11" ht="14.25" customHeight="1" x14ac:dyDescent="0.35">
      <c r="K913" s="2"/>
    </row>
    <row r="914" spans="11:11" ht="14.25" customHeight="1" x14ac:dyDescent="0.35">
      <c r="K914" s="2"/>
    </row>
    <row r="915" spans="11:11" ht="14.25" customHeight="1" x14ac:dyDescent="0.35">
      <c r="K915" s="2"/>
    </row>
    <row r="916" spans="11:11" ht="14.25" customHeight="1" x14ac:dyDescent="0.35">
      <c r="K916" s="2"/>
    </row>
    <row r="917" spans="11:11" ht="14.25" customHeight="1" x14ac:dyDescent="0.35">
      <c r="K917" s="2"/>
    </row>
    <row r="918" spans="11:11" ht="14.25" customHeight="1" x14ac:dyDescent="0.35">
      <c r="K918" s="2"/>
    </row>
    <row r="919" spans="11:11" ht="14.25" customHeight="1" x14ac:dyDescent="0.35">
      <c r="K919" s="2"/>
    </row>
    <row r="920" spans="11:11" ht="14.25" customHeight="1" x14ac:dyDescent="0.35">
      <c r="K920" s="2"/>
    </row>
    <row r="921" spans="11:11" ht="14.25" customHeight="1" x14ac:dyDescent="0.35">
      <c r="K921" s="2"/>
    </row>
    <row r="922" spans="11:11" ht="14.25" customHeight="1" x14ac:dyDescent="0.35">
      <c r="K922" s="2"/>
    </row>
    <row r="923" spans="11:11" ht="14.25" customHeight="1" x14ac:dyDescent="0.35">
      <c r="K923" s="2"/>
    </row>
    <row r="924" spans="11:11" ht="14.25" customHeight="1" x14ac:dyDescent="0.35">
      <c r="K924" s="2"/>
    </row>
    <row r="925" spans="11:11" ht="14.25" customHeight="1" x14ac:dyDescent="0.35">
      <c r="K925" s="2"/>
    </row>
    <row r="926" spans="11:11" ht="14.25" customHeight="1" x14ac:dyDescent="0.35">
      <c r="K926" s="2"/>
    </row>
    <row r="927" spans="11:11" ht="14.25" customHeight="1" x14ac:dyDescent="0.35">
      <c r="K927" s="2"/>
    </row>
    <row r="928" spans="11:11" ht="14.25" customHeight="1" x14ac:dyDescent="0.35">
      <c r="K928" s="2"/>
    </row>
    <row r="929" spans="11:11" ht="14.25" customHeight="1" x14ac:dyDescent="0.35">
      <c r="K929" s="2"/>
    </row>
    <row r="930" spans="11:11" ht="14.25" customHeight="1" x14ac:dyDescent="0.35">
      <c r="K930" s="2"/>
    </row>
    <row r="931" spans="11:11" ht="14.25" customHeight="1" x14ac:dyDescent="0.35">
      <c r="K931" s="2"/>
    </row>
    <row r="932" spans="11:11" ht="14.25" customHeight="1" x14ac:dyDescent="0.35">
      <c r="K932" s="2"/>
    </row>
    <row r="933" spans="11:11" ht="14.25" customHeight="1" x14ac:dyDescent="0.35">
      <c r="K933" s="2"/>
    </row>
    <row r="934" spans="11:11" ht="14.25" customHeight="1" x14ac:dyDescent="0.35">
      <c r="K934" s="2"/>
    </row>
    <row r="935" spans="11:11" ht="14.25" customHeight="1" x14ac:dyDescent="0.35">
      <c r="K935" s="2"/>
    </row>
    <row r="936" spans="11:11" ht="14.25" customHeight="1" x14ac:dyDescent="0.35">
      <c r="K936" s="2"/>
    </row>
    <row r="937" spans="11:11" ht="14.25" customHeight="1" x14ac:dyDescent="0.35">
      <c r="K937" s="2"/>
    </row>
    <row r="938" spans="11:11" ht="14.25" customHeight="1" x14ac:dyDescent="0.35">
      <c r="K938" s="2"/>
    </row>
    <row r="939" spans="11:11" ht="14.25" customHeight="1" x14ac:dyDescent="0.35">
      <c r="K939" s="2"/>
    </row>
    <row r="940" spans="11:11" ht="14.25" customHeight="1" x14ac:dyDescent="0.35">
      <c r="K940" s="2"/>
    </row>
    <row r="941" spans="11:11" ht="14.25" customHeight="1" x14ac:dyDescent="0.35">
      <c r="K941" s="2"/>
    </row>
    <row r="942" spans="11:11" ht="14.25" customHeight="1" x14ac:dyDescent="0.35">
      <c r="K942" s="2"/>
    </row>
    <row r="943" spans="11:11" ht="14.25" customHeight="1" x14ac:dyDescent="0.35">
      <c r="K943" s="2"/>
    </row>
    <row r="944" spans="11:11" ht="14.25" customHeight="1" x14ac:dyDescent="0.35">
      <c r="K944" s="2"/>
    </row>
    <row r="945" spans="11:11" ht="14.25" customHeight="1" x14ac:dyDescent="0.35">
      <c r="K945" s="2"/>
    </row>
    <row r="946" spans="11:11" ht="14.25" customHeight="1" x14ac:dyDescent="0.35">
      <c r="K946" s="2"/>
    </row>
    <row r="947" spans="11:11" ht="14.25" customHeight="1" x14ac:dyDescent="0.35">
      <c r="K947" s="2"/>
    </row>
    <row r="948" spans="11:11" ht="14.25" customHeight="1" x14ac:dyDescent="0.35">
      <c r="K948" s="2"/>
    </row>
    <row r="949" spans="11:11" ht="14.25" customHeight="1" x14ac:dyDescent="0.35">
      <c r="K949" s="2"/>
    </row>
    <row r="950" spans="11:11" ht="14.25" customHeight="1" x14ac:dyDescent="0.35">
      <c r="K950" s="2"/>
    </row>
    <row r="951" spans="11:11" ht="14.25" customHeight="1" x14ac:dyDescent="0.35">
      <c r="K951" s="2"/>
    </row>
    <row r="952" spans="11:11" ht="14.25" customHeight="1" x14ac:dyDescent="0.35">
      <c r="K952" s="2"/>
    </row>
    <row r="953" spans="11:11" ht="14.25" customHeight="1" x14ac:dyDescent="0.35">
      <c r="K953" s="2"/>
    </row>
    <row r="954" spans="11:11" ht="14.25" customHeight="1" x14ac:dyDescent="0.35">
      <c r="K954" s="2"/>
    </row>
    <row r="955" spans="11:11" ht="14.25" customHeight="1" x14ac:dyDescent="0.35">
      <c r="K955" s="2"/>
    </row>
    <row r="956" spans="11:11" ht="14.25" customHeight="1" x14ac:dyDescent="0.35">
      <c r="K956" s="2"/>
    </row>
    <row r="957" spans="11:11" ht="14.25" customHeight="1" x14ac:dyDescent="0.35">
      <c r="K957" s="2"/>
    </row>
    <row r="958" spans="11:11" ht="14.25" customHeight="1" x14ac:dyDescent="0.35">
      <c r="K958" s="2"/>
    </row>
    <row r="959" spans="11:11" ht="14.25" customHeight="1" x14ac:dyDescent="0.35">
      <c r="K959" s="2"/>
    </row>
    <row r="960" spans="11:11" ht="14.25" customHeight="1" x14ac:dyDescent="0.35">
      <c r="K960" s="2"/>
    </row>
    <row r="961" spans="11:11" ht="14.25" customHeight="1" x14ac:dyDescent="0.35">
      <c r="K961" s="2"/>
    </row>
    <row r="962" spans="11:11" ht="14.25" customHeight="1" x14ac:dyDescent="0.35">
      <c r="K962" s="2"/>
    </row>
    <row r="963" spans="11:11" ht="14.25" customHeight="1" x14ac:dyDescent="0.35">
      <c r="K963" s="2"/>
    </row>
    <row r="964" spans="11:11" ht="14.25" customHeight="1" x14ac:dyDescent="0.35">
      <c r="K964" s="2"/>
    </row>
    <row r="965" spans="11:11" ht="14.25" customHeight="1" x14ac:dyDescent="0.35">
      <c r="K965" s="2"/>
    </row>
    <row r="966" spans="11:11" ht="14.25" customHeight="1" x14ac:dyDescent="0.35">
      <c r="K966" s="2"/>
    </row>
    <row r="967" spans="11:11" ht="14.25" customHeight="1" x14ac:dyDescent="0.35">
      <c r="K967" s="2"/>
    </row>
    <row r="968" spans="11:11" ht="14.25" customHeight="1" x14ac:dyDescent="0.35">
      <c r="K968" s="2"/>
    </row>
    <row r="969" spans="11:11" ht="14.25" customHeight="1" x14ac:dyDescent="0.35">
      <c r="K969" s="2"/>
    </row>
    <row r="970" spans="11:11" ht="14.25" customHeight="1" x14ac:dyDescent="0.35">
      <c r="K970" s="2"/>
    </row>
    <row r="971" spans="11:11" ht="14.25" customHeight="1" x14ac:dyDescent="0.35">
      <c r="K971" s="2"/>
    </row>
    <row r="972" spans="11:11" ht="14.25" customHeight="1" x14ac:dyDescent="0.35">
      <c r="K972" s="2"/>
    </row>
    <row r="973" spans="11:11" ht="14.25" customHeight="1" x14ac:dyDescent="0.35">
      <c r="K973" s="2"/>
    </row>
    <row r="974" spans="11:11" ht="14.25" customHeight="1" x14ac:dyDescent="0.35">
      <c r="K974" s="2"/>
    </row>
    <row r="975" spans="11:11" ht="14.25" customHeight="1" x14ac:dyDescent="0.35">
      <c r="K975" s="2"/>
    </row>
    <row r="976" spans="11:11" ht="14.25" customHeight="1" x14ac:dyDescent="0.35">
      <c r="K976" s="2"/>
    </row>
    <row r="977" spans="11:11" ht="14.25" customHeight="1" x14ac:dyDescent="0.35">
      <c r="K977" s="2"/>
    </row>
    <row r="978" spans="11:11" ht="14.25" customHeight="1" x14ac:dyDescent="0.35">
      <c r="K978" s="2"/>
    </row>
    <row r="979" spans="11:11" ht="14.25" customHeight="1" x14ac:dyDescent="0.35">
      <c r="K979" s="2"/>
    </row>
    <row r="980" spans="11:11" ht="14.25" customHeight="1" x14ac:dyDescent="0.35">
      <c r="K980" s="2"/>
    </row>
    <row r="981" spans="11:11" ht="14.25" customHeight="1" x14ac:dyDescent="0.35">
      <c r="K981" s="2"/>
    </row>
    <row r="982" spans="11:11" ht="14.25" customHeight="1" x14ac:dyDescent="0.35">
      <c r="K982" s="2"/>
    </row>
    <row r="983" spans="11:11" ht="14.25" customHeight="1" x14ac:dyDescent="0.35">
      <c r="K983" s="2"/>
    </row>
    <row r="984" spans="11:11" ht="14.25" customHeight="1" x14ac:dyDescent="0.35">
      <c r="K984" s="2"/>
    </row>
    <row r="985" spans="11:11" ht="14.25" customHeight="1" x14ac:dyDescent="0.35">
      <c r="K985" s="2"/>
    </row>
    <row r="986" spans="11:11" ht="14.25" customHeight="1" x14ac:dyDescent="0.35">
      <c r="K986" s="2"/>
    </row>
    <row r="987" spans="11:11" ht="14.25" customHeight="1" x14ac:dyDescent="0.35">
      <c r="K987" s="2"/>
    </row>
    <row r="988" spans="11:11" ht="14.25" customHeight="1" x14ac:dyDescent="0.35">
      <c r="K988" s="2"/>
    </row>
    <row r="989" spans="11:11" ht="14.25" customHeight="1" x14ac:dyDescent="0.35">
      <c r="K989" s="2"/>
    </row>
    <row r="990" spans="11:11" ht="14.25" customHeight="1" x14ac:dyDescent="0.35">
      <c r="K990" s="2"/>
    </row>
    <row r="991" spans="11:11" ht="14.25" customHeight="1" x14ac:dyDescent="0.35">
      <c r="K991" s="2"/>
    </row>
    <row r="992" spans="11:11" ht="14.25" customHeight="1" x14ac:dyDescent="0.35">
      <c r="K992" s="2"/>
    </row>
    <row r="993" spans="11:11" ht="14.25" customHeight="1" x14ac:dyDescent="0.35">
      <c r="K993" s="2"/>
    </row>
    <row r="994" spans="11:11" ht="14.25" customHeight="1" x14ac:dyDescent="0.35">
      <c r="K994" s="2"/>
    </row>
    <row r="995" spans="11:11" ht="14.25" customHeight="1" x14ac:dyDescent="0.35">
      <c r="K995" s="2"/>
    </row>
    <row r="996" spans="11:11" ht="14.25" customHeight="1" x14ac:dyDescent="0.35">
      <c r="K996" s="2"/>
    </row>
    <row r="997" spans="11:11" ht="14.25" customHeight="1" x14ac:dyDescent="0.35">
      <c r="K997" s="2"/>
    </row>
    <row r="998" spans="11:11" ht="14.25" customHeight="1" x14ac:dyDescent="0.35">
      <c r="K998" s="2"/>
    </row>
    <row r="999" spans="11:11" ht="14.25" customHeight="1" x14ac:dyDescent="0.35">
      <c r="K999" s="2"/>
    </row>
    <row r="1000" spans="11:11" ht="14.25" customHeight="1" x14ac:dyDescent="0.35">
      <c r="K1000" s="2"/>
    </row>
  </sheetData>
  <conditionalFormatting sqref="H1:I1">
    <cfRule type="containsText" dxfId="9" priority="1" operator="containsText" text="xx">
      <formula>NOT(ISERROR(SEARCH(("xx"),(H1))))</formula>
    </cfRule>
  </conditionalFormatting>
  <conditionalFormatting sqref="S1:T1">
    <cfRule type="containsText" dxfId="8" priority="2" operator="containsText" text="xx">
      <formula>NOT(ISERROR(SEARCH(("xx"),(S1))))</formula>
    </cfRule>
  </conditionalFormatting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/>
  </sheetViews>
  <sheetFormatPr baseColWidth="10" defaultColWidth="14.453125" defaultRowHeight="15" customHeight="1" x14ac:dyDescent="0.35"/>
  <cols>
    <col min="1" max="26" width="10.7265625" customWidth="1"/>
  </cols>
  <sheetData>
    <row r="1" spans="1:22" ht="14.25" customHeight="1" x14ac:dyDescent="0.35">
      <c r="A1" s="2" t="s">
        <v>19</v>
      </c>
      <c r="B1" s="2" t="s">
        <v>20</v>
      </c>
      <c r="C1" s="3" t="s">
        <v>21</v>
      </c>
      <c r="D1" s="2" t="s">
        <v>22</v>
      </c>
      <c r="E1" s="2" t="s">
        <v>23</v>
      </c>
      <c r="F1" s="3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3" t="s">
        <v>32</v>
      </c>
      <c r="O1" s="2" t="s">
        <v>33</v>
      </c>
      <c r="P1" s="2" t="s">
        <v>34</v>
      </c>
      <c r="Q1" s="3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3" t="s">
        <v>40</v>
      </c>
    </row>
    <row r="2" spans="1:22" ht="14.25" customHeight="1" x14ac:dyDescent="0.35">
      <c r="A2" s="3">
        <v>21</v>
      </c>
      <c r="B2" s="3" t="s">
        <v>709</v>
      </c>
      <c r="C2" s="3" t="s">
        <v>57</v>
      </c>
      <c r="D2" s="3">
        <v>1.2571428570000001</v>
      </c>
      <c r="E2" s="3">
        <v>0.65721592600000001</v>
      </c>
      <c r="F2" s="3">
        <v>1</v>
      </c>
      <c r="G2" s="2" t="s">
        <v>57</v>
      </c>
      <c r="H2" s="9" t="s">
        <v>710</v>
      </c>
      <c r="I2" s="7" t="s">
        <v>59</v>
      </c>
      <c r="J2" s="10" t="s">
        <v>59</v>
      </c>
      <c r="K2" s="6" t="s">
        <v>59</v>
      </c>
      <c r="L2" s="3">
        <v>91</v>
      </c>
      <c r="M2" s="3" t="s">
        <v>732</v>
      </c>
      <c r="N2" s="3" t="s">
        <v>83</v>
      </c>
      <c r="O2" s="3">
        <v>5.914285714</v>
      </c>
      <c r="P2" s="3">
        <v>1.4424535590000001</v>
      </c>
      <c r="Q2" s="3">
        <v>7</v>
      </c>
      <c r="R2" s="2" t="s">
        <v>83</v>
      </c>
      <c r="S2" s="1" t="s">
        <v>60</v>
      </c>
      <c r="T2" s="7" t="s">
        <v>59</v>
      </c>
      <c r="U2" s="10" t="s">
        <v>59</v>
      </c>
      <c r="V2" s="6" t="s">
        <v>59</v>
      </c>
    </row>
    <row r="3" spans="1:22" ht="14.25" customHeight="1" x14ac:dyDescent="0.35">
      <c r="A3" s="3">
        <v>22</v>
      </c>
      <c r="B3" s="3" t="s">
        <v>711</v>
      </c>
      <c r="C3" s="3" t="s">
        <v>57</v>
      </c>
      <c r="D3" s="3">
        <v>1.2571428570000001</v>
      </c>
      <c r="E3" s="3">
        <v>0.65721592600000001</v>
      </c>
      <c r="F3" s="3">
        <v>1</v>
      </c>
      <c r="G3" s="2" t="s">
        <v>57</v>
      </c>
      <c r="H3" s="9" t="s">
        <v>710</v>
      </c>
      <c r="I3" s="7" t="s">
        <v>59</v>
      </c>
      <c r="J3" s="10" t="s">
        <v>59</v>
      </c>
      <c r="K3" s="6" t="s">
        <v>59</v>
      </c>
      <c r="L3" s="3">
        <v>55</v>
      </c>
      <c r="M3" s="3" t="s">
        <v>714</v>
      </c>
      <c r="N3" s="3" t="s">
        <v>57</v>
      </c>
      <c r="O3" s="3">
        <v>2.3428571429999998</v>
      </c>
      <c r="P3" s="3">
        <v>1.2820676580000001</v>
      </c>
      <c r="Q3" s="3">
        <v>2</v>
      </c>
      <c r="R3" s="2" t="s">
        <v>83</v>
      </c>
      <c r="S3" s="1" t="s">
        <v>60</v>
      </c>
      <c r="T3" s="7" t="s">
        <v>59</v>
      </c>
      <c r="U3" s="10" t="s">
        <v>59</v>
      </c>
      <c r="V3" s="6" t="s">
        <v>59</v>
      </c>
    </row>
    <row r="4" spans="1:22" ht="14.25" customHeight="1" x14ac:dyDescent="0.35">
      <c r="A4" s="3">
        <v>62</v>
      </c>
      <c r="B4" s="3" t="s">
        <v>721</v>
      </c>
      <c r="C4" s="3" t="s">
        <v>83</v>
      </c>
      <c r="D4" s="3">
        <v>3.1142857140000002</v>
      </c>
      <c r="E4" s="3">
        <v>1.6228411650000001</v>
      </c>
      <c r="F4" s="3">
        <v>3</v>
      </c>
      <c r="G4" s="2" t="s">
        <v>83</v>
      </c>
      <c r="H4" s="9" t="s">
        <v>710</v>
      </c>
      <c r="I4" s="7" t="s">
        <v>59</v>
      </c>
      <c r="J4" s="10" t="s">
        <v>59</v>
      </c>
      <c r="K4" s="6" t="s">
        <v>59</v>
      </c>
      <c r="L4" s="3">
        <v>90</v>
      </c>
      <c r="M4" s="3" t="s">
        <v>731</v>
      </c>
      <c r="N4" s="3" t="s">
        <v>70</v>
      </c>
      <c r="O4" s="3">
        <v>5.7428571430000002</v>
      </c>
      <c r="P4" s="3">
        <v>1.379319038</v>
      </c>
      <c r="Q4" s="3">
        <v>6</v>
      </c>
      <c r="R4" s="2" t="s">
        <v>83</v>
      </c>
      <c r="S4" s="1" t="s">
        <v>60</v>
      </c>
      <c r="T4" s="7" t="s">
        <v>59</v>
      </c>
      <c r="U4" s="10" t="s">
        <v>59</v>
      </c>
      <c r="V4" s="6" t="s">
        <v>59</v>
      </c>
    </row>
    <row r="5" spans="1:22" ht="14.25" customHeight="1" x14ac:dyDescent="0.35">
      <c r="A5" s="3">
        <v>83</v>
      </c>
      <c r="B5" s="3" t="s">
        <v>724</v>
      </c>
      <c r="C5" s="3" t="s">
        <v>83</v>
      </c>
      <c r="D5" s="3">
        <v>4.8</v>
      </c>
      <c r="E5" s="3">
        <v>1.9220087530000001</v>
      </c>
      <c r="F5" s="3">
        <v>5</v>
      </c>
      <c r="G5" s="2" t="s">
        <v>83</v>
      </c>
      <c r="H5" s="9" t="s">
        <v>710</v>
      </c>
      <c r="I5" s="7" t="s">
        <v>59</v>
      </c>
      <c r="J5" s="10" t="s">
        <v>59</v>
      </c>
      <c r="K5" s="6" t="s">
        <v>59</v>
      </c>
      <c r="L5" s="3">
        <v>54</v>
      </c>
      <c r="M5" s="3" t="s">
        <v>713</v>
      </c>
      <c r="N5" s="3" t="s">
        <v>57</v>
      </c>
      <c r="O5" s="3">
        <v>2.1714285709999999</v>
      </c>
      <c r="P5" s="3">
        <v>1.484938388</v>
      </c>
      <c r="Q5" s="3">
        <v>2</v>
      </c>
      <c r="R5" s="2" t="s">
        <v>83</v>
      </c>
      <c r="S5" s="1" t="s">
        <v>60</v>
      </c>
      <c r="T5" s="7" t="s">
        <v>59</v>
      </c>
      <c r="U5" s="10" t="s">
        <v>59</v>
      </c>
      <c r="V5" s="6" t="s">
        <v>59</v>
      </c>
    </row>
    <row r="6" spans="1:22" ht="14.25" customHeight="1" x14ac:dyDescent="0.35">
      <c r="A6" s="3">
        <v>122</v>
      </c>
      <c r="B6" s="3" t="s">
        <v>733</v>
      </c>
      <c r="C6" s="3" t="s">
        <v>70</v>
      </c>
      <c r="D6" s="3">
        <v>6.8</v>
      </c>
      <c r="E6" s="3">
        <v>0.47278897199999997</v>
      </c>
      <c r="F6" s="3">
        <v>7</v>
      </c>
      <c r="G6" s="2" t="s">
        <v>70</v>
      </c>
      <c r="H6" s="9" t="s">
        <v>710</v>
      </c>
      <c r="I6" s="7" t="s">
        <v>59</v>
      </c>
      <c r="J6" s="10" t="s">
        <v>59</v>
      </c>
      <c r="K6" s="6" t="s">
        <v>59</v>
      </c>
      <c r="L6" s="3">
        <v>89</v>
      </c>
      <c r="M6" s="3" t="s">
        <v>730</v>
      </c>
      <c r="N6" s="3" t="s">
        <v>83</v>
      </c>
      <c r="O6" s="3">
        <v>5.628571429</v>
      </c>
      <c r="P6" s="3">
        <v>1.4366160050000001</v>
      </c>
      <c r="Q6" s="3">
        <v>6</v>
      </c>
      <c r="R6" s="2" t="s">
        <v>83</v>
      </c>
      <c r="S6" s="1" t="s">
        <v>60</v>
      </c>
      <c r="T6" s="7" t="s">
        <v>59</v>
      </c>
      <c r="U6" s="10" t="s">
        <v>59</v>
      </c>
      <c r="V6" s="6" t="s">
        <v>59</v>
      </c>
    </row>
    <row r="7" spans="1:22" ht="14.25" customHeight="1" x14ac:dyDescent="0.35">
      <c r="A7" s="3">
        <v>123</v>
      </c>
      <c r="B7" s="3" t="s">
        <v>734</v>
      </c>
      <c r="C7" s="3" t="s">
        <v>70</v>
      </c>
      <c r="D7" s="3">
        <v>6.8</v>
      </c>
      <c r="E7" s="3">
        <v>0.58410313400000002</v>
      </c>
      <c r="F7" s="3">
        <v>7</v>
      </c>
      <c r="G7" s="2" t="s">
        <v>70</v>
      </c>
      <c r="H7" s="9" t="s">
        <v>710</v>
      </c>
      <c r="I7" s="7" t="s">
        <v>59</v>
      </c>
      <c r="J7" s="10" t="s">
        <v>59</v>
      </c>
      <c r="K7" s="6" t="s">
        <v>59</v>
      </c>
      <c r="L7" s="3">
        <v>53</v>
      </c>
      <c r="M7" s="3" t="s">
        <v>712</v>
      </c>
      <c r="N7" s="3" t="s">
        <v>83</v>
      </c>
      <c r="O7" s="3">
        <v>2.1714285709999999</v>
      </c>
      <c r="P7" s="3">
        <v>1.294461375</v>
      </c>
      <c r="Q7" s="3">
        <v>2</v>
      </c>
      <c r="R7" s="2" t="s">
        <v>83</v>
      </c>
      <c r="S7" s="1" t="s">
        <v>60</v>
      </c>
      <c r="T7" s="7" t="s">
        <v>59</v>
      </c>
      <c r="U7" s="10" t="s">
        <v>59</v>
      </c>
      <c r="V7" s="6" t="s">
        <v>59</v>
      </c>
    </row>
    <row r="8" spans="1:22" ht="14.25" customHeight="1" x14ac:dyDescent="0.35">
      <c r="A8" s="1"/>
    </row>
    <row r="9" spans="1:22" ht="14.25" customHeight="1" x14ac:dyDescent="0.35">
      <c r="A9" s="1"/>
    </row>
    <row r="10" spans="1:22" ht="14.25" customHeight="1" x14ac:dyDescent="0.35">
      <c r="A10" s="1"/>
    </row>
    <row r="11" spans="1:22" ht="14.25" customHeight="1" x14ac:dyDescent="0.35">
      <c r="A11" s="1"/>
    </row>
    <row r="12" spans="1:22" ht="14.25" customHeight="1" x14ac:dyDescent="0.35">
      <c r="A12" s="1"/>
    </row>
    <row r="13" spans="1:22" ht="14.25" customHeight="1" x14ac:dyDescent="0.35">
      <c r="A13" s="1"/>
    </row>
    <row r="14" spans="1:22" ht="14.25" customHeight="1" x14ac:dyDescent="0.35">
      <c r="A14" s="1"/>
    </row>
    <row r="15" spans="1:22" ht="14.25" customHeight="1" x14ac:dyDescent="0.35">
      <c r="A15" s="1"/>
    </row>
    <row r="16" spans="1:22" ht="14.25" customHeight="1" x14ac:dyDescent="0.35">
      <c r="A16" s="1"/>
    </row>
    <row r="17" spans="1:1" ht="14.25" customHeight="1" x14ac:dyDescent="0.35">
      <c r="A17" s="1"/>
    </row>
    <row r="18" spans="1:1" ht="14.25" customHeight="1" x14ac:dyDescent="0.35">
      <c r="A18" s="1"/>
    </row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H1:I1">
    <cfRule type="containsText" dxfId="7" priority="1" operator="containsText" text="xx">
      <formula>NOT(ISERROR(SEARCH(("xx"),(H1))))</formula>
    </cfRule>
  </conditionalFormatting>
  <conditionalFormatting sqref="S1:T1">
    <cfRule type="containsText" dxfId="6" priority="2" operator="containsText" text="xx">
      <formula>NOT(ISERROR(SEARCH(("xx"),(S1))))</formula>
    </cfRule>
  </conditionalFormatting>
  <pageMargins left="0.7" right="0.7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workbookViewId="0"/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8.453125" customWidth="1"/>
    <col min="4" max="26" width="10.7265625" customWidth="1"/>
  </cols>
  <sheetData>
    <row r="1" spans="1:18" ht="14.25" customHeight="1" x14ac:dyDescent="0.35">
      <c r="A1" s="3" t="s">
        <v>795</v>
      </c>
      <c r="B1" s="3" t="s">
        <v>1</v>
      </c>
      <c r="C1" s="3" t="s">
        <v>796</v>
      </c>
      <c r="D1" s="3" t="s">
        <v>4</v>
      </c>
      <c r="E1" s="3" t="s">
        <v>5</v>
      </c>
      <c r="F1" s="3" t="s">
        <v>797</v>
      </c>
      <c r="G1" s="3" t="s">
        <v>9</v>
      </c>
      <c r="H1" s="3" t="s">
        <v>11</v>
      </c>
      <c r="I1" s="3" t="s">
        <v>13</v>
      </c>
      <c r="J1" s="3" t="s">
        <v>14</v>
      </c>
      <c r="K1" s="3" t="s">
        <v>17</v>
      </c>
      <c r="L1" s="3" t="s">
        <v>18</v>
      </c>
      <c r="M1" s="3" t="s">
        <v>798</v>
      </c>
      <c r="N1" s="1" t="s">
        <v>6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ht="14.25" customHeight="1" x14ac:dyDescent="0.35">
      <c r="A2" s="3" t="str">
        <f t="shared" ref="A2:A7" si="0">CONCATENATE(B2,"_",C2,"_",D2,"_",H2)</f>
        <v>L1_S1_M_m</v>
      </c>
      <c r="B2" s="3" t="s">
        <v>799</v>
      </c>
      <c r="C2" s="3" t="s">
        <v>800</v>
      </c>
      <c r="D2" s="3" t="s">
        <v>801</v>
      </c>
      <c r="E2" s="3" t="s">
        <v>802</v>
      </c>
      <c r="F2" s="3" t="str">
        <f t="shared" ref="F2:F7" si="1">CONCATENATE(N2,O2,P2)</f>
        <v>auf dem</v>
      </c>
      <c r="G2" s="3" t="s">
        <v>436</v>
      </c>
      <c r="H2" s="3" t="s">
        <v>57</v>
      </c>
      <c r="I2" s="3" t="s">
        <v>65</v>
      </c>
      <c r="J2" s="3" t="s">
        <v>66</v>
      </c>
      <c r="K2" s="3" t="s">
        <v>162</v>
      </c>
      <c r="L2" s="3" t="str">
        <f t="shared" ref="L2:L7" si="2">CONCATENATE(Q2,R2)</f>
        <v>Steinofen</v>
      </c>
      <c r="M2" s="3" t="s">
        <v>803</v>
      </c>
      <c r="N2" s="3" t="s">
        <v>106</v>
      </c>
      <c r="Q2" s="3" t="s">
        <v>804</v>
      </c>
    </row>
    <row r="3" spans="1:18" ht="14.25" customHeight="1" x14ac:dyDescent="0.35">
      <c r="A3" s="3" t="str">
        <f t="shared" si="0"/>
        <v>L1_S2_M_f</v>
      </c>
      <c r="B3" s="3" t="s">
        <v>799</v>
      </c>
      <c r="C3" s="3" t="s">
        <v>805</v>
      </c>
      <c r="D3" s="3" t="s">
        <v>801</v>
      </c>
      <c r="E3" s="3" t="s">
        <v>349</v>
      </c>
      <c r="F3" s="3" t="str">
        <f t="shared" si="1"/>
        <v>auf das</v>
      </c>
      <c r="G3" s="3" t="s">
        <v>351</v>
      </c>
      <c r="H3" s="3" t="s">
        <v>70</v>
      </c>
      <c r="I3" s="3" t="s">
        <v>181</v>
      </c>
      <c r="J3" s="3" t="s">
        <v>143</v>
      </c>
      <c r="K3" s="3" t="s">
        <v>352</v>
      </c>
      <c r="L3" s="3" t="str">
        <f t="shared" si="2"/>
        <v>Anlage</v>
      </c>
      <c r="M3" s="3" t="s">
        <v>96</v>
      </c>
      <c r="O3" s="3" t="s">
        <v>350</v>
      </c>
      <c r="Q3" s="3" t="s">
        <v>353</v>
      </c>
    </row>
    <row r="4" spans="1:18" ht="14.25" customHeight="1" x14ac:dyDescent="0.35">
      <c r="A4" s="3" t="str">
        <f t="shared" si="0"/>
        <v>L1_S3_N_m</v>
      </c>
      <c r="B4" s="3" t="s">
        <v>799</v>
      </c>
      <c r="C4" s="3" t="s">
        <v>806</v>
      </c>
      <c r="D4" s="3" t="s">
        <v>807</v>
      </c>
      <c r="E4" s="3" t="s">
        <v>178</v>
      </c>
      <c r="F4" s="3" t="str">
        <f t="shared" si="1"/>
        <v>am</v>
      </c>
      <c r="G4" s="3" t="s">
        <v>325</v>
      </c>
      <c r="H4" s="3" t="s">
        <v>57</v>
      </c>
      <c r="I4" s="3" t="s">
        <v>326</v>
      </c>
      <c r="J4" s="3" t="s">
        <v>137</v>
      </c>
      <c r="K4" s="3" t="s">
        <v>327</v>
      </c>
      <c r="L4" s="3" t="str">
        <f t="shared" si="2"/>
        <v>Nachtzug</v>
      </c>
      <c r="M4" s="3" t="s">
        <v>329</v>
      </c>
      <c r="N4" s="3" t="s">
        <v>250</v>
      </c>
      <c r="Q4" s="3" t="s">
        <v>328</v>
      </c>
    </row>
    <row r="5" spans="1:18" ht="14.25" customHeight="1" x14ac:dyDescent="0.35">
      <c r="A5" s="3" t="str">
        <f t="shared" si="0"/>
        <v>L1_S4_N_f</v>
      </c>
      <c r="B5" s="3" t="s">
        <v>799</v>
      </c>
      <c r="C5" s="3" t="s">
        <v>808</v>
      </c>
      <c r="D5" s="3" t="s">
        <v>807</v>
      </c>
      <c r="E5" s="3" t="s">
        <v>178</v>
      </c>
      <c r="F5" s="3" t="str">
        <f t="shared" si="1"/>
        <v>von der</v>
      </c>
      <c r="G5" s="3" t="s">
        <v>180</v>
      </c>
      <c r="H5" s="3" t="s">
        <v>70</v>
      </c>
      <c r="I5" s="3" t="s">
        <v>181</v>
      </c>
      <c r="J5" s="3" t="s">
        <v>66</v>
      </c>
      <c r="K5" s="3" t="s">
        <v>809</v>
      </c>
      <c r="L5" s="3" t="str">
        <f t="shared" si="2"/>
        <v>Abend</v>
      </c>
      <c r="M5" s="3" t="s">
        <v>184</v>
      </c>
      <c r="P5" s="3" t="s">
        <v>179</v>
      </c>
      <c r="Q5" s="3" t="s">
        <v>183</v>
      </c>
    </row>
    <row r="6" spans="1:18" ht="14.25" customHeight="1" x14ac:dyDescent="0.35">
      <c r="A6" s="3" t="str">
        <f t="shared" si="0"/>
        <v>L1_S5_F_m</v>
      </c>
      <c r="B6" s="3" t="s">
        <v>799</v>
      </c>
      <c r="C6" s="3" t="s">
        <v>810</v>
      </c>
      <c r="D6" s="3" t="s">
        <v>811</v>
      </c>
      <c r="E6" s="3" t="s">
        <v>178</v>
      </c>
      <c r="F6" s="3" t="str">
        <f t="shared" si="1"/>
        <v>in der</v>
      </c>
      <c r="G6" s="3" t="s">
        <v>219</v>
      </c>
      <c r="H6" s="3" t="s">
        <v>57</v>
      </c>
      <c r="I6" s="3" t="s">
        <v>65</v>
      </c>
      <c r="J6" s="3" t="s">
        <v>115</v>
      </c>
      <c r="K6" s="3" t="s">
        <v>220</v>
      </c>
      <c r="L6" s="3" t="str">
        <f t="shared" si="2"/>
        <v>Haustürschlüssel</v>
      </c>
      <c r="M6" s="3" t="s">
        <v>222</v>
      </c>
      <c r="N6" s="3" t="s">
        <v>64</v>
      </c>
      <c r="Q6" s="3" t="s">
        <v>221</v>
      </c>
    </row>
    <row r="7" spans="1:18" ht="14.25" customHeight="1" x14ac:dyDescent="0.35">
      <c r="A7" s="3" t="str">
        <f t="shared" si="0"/>
        <v>L1_S6_F_f</v>
      </c>
      <c r="B7" s="3" t="s">
        <v>799</v>
      </c>
      <c r="C7" s="3" t="s">
        <v>812</v>
      </c>
      <c r="D7" s="3" t="s">
        <v>811</v>
      </c>
      <c r="E7" s="3" t="s">
        <v>813</v>
      </c>
      <c r="F7" s="3" t="str">
        <f t="shared" si="1"/>
        <v>von der</v>
      </c>
      <c r="G7" s="3" t="s">
        <v>396</v>
      </c>
      <c r="H7" s="3" t="s">
        <v>70</v>
      </c>
      <c r="I7" s="3" t="s">
        <v>65</v>
      </c>
      <c r="J7" s="3" t="s">
        <v>107</v>
      </c>
      <c r="K7" s="3" t="s">
        <v>397</v>
      </c>
      <c r="L7" s="3" t="str">
        <f t="shared" si="2"/>
        <v>Solo</v>
      </c>
      <c r="M7" s="3" t="s">
        <v>399</v>
      </c>
      <c r="P7" s="3" t="s">
        <v>179</v>
      </c>
      <c r="Q7" s="3" t="s">
        <v>398</v>
      </c>
    </row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I1:K2 I4:K11 J3:K3 L1:M1 M2:M11 Q1:R1 Q2 Q3:R11">
    <cfRule type="containsText" dxfId="5" priority="1" operator="containsText" text="xx">
      <formula>NOT(ISERROR(SEARCH(("xx"),(I1))))</formula>
    </cfRule>
  </conditionalFormatting>
  <pageMargins left="0.7" right="0.7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workbookViewId="0"/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8.453125" customWidth="1"/>
    <col min="4" max="26" width="10.7265625" customWidth="1"/>
  </cols>
  <sheetData>
    <row r="1" spans="1:18" ht="14.25" customHeight="1" x14ac:dyDescent="0.35">
      <c r="A1" s="3" t="s">
        <v>795</v>
      </c>
      <c r="B1" s="3" t="s">
        <v>1</v>
      </c>
      <c r="C1" s="3" t="s">
        <v>796</v>
      </c>
      <c r="D1" s="3" t="s">
        <v>4</v>
      </c>
      <c r="E1" s="3" t="s">
        <v>5</v>
      </c>
      <c r="F1" s="3" t="s">
        <v>797</v>
      </c>
      <c r="G1" s="3" t="s">
        <v>9</v>
      </c>
      <c r="H1" s="3" t="s">
        <v>11</v>
      </c>
      <c r="I1" s="3" t="s">
        <v>13</v>
      </c>
      <c r="J1" s="3" t="s">
        <v>14</v>
      </c>
      <c r="K1" s="3" t="s">
        <v>17</v>
      </c>
      <c r="L1" s="3" t="s">
        <v>18</v>
      </c>
      <c r="M1" s="3" t="s">
        <v>798</v>
      </c>
      <c r="N1" s="1" t="s">
        <v>6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ht="14.25" customHeight="1" x14ac:dyDescent="0.35">
      <c r="A2" s="3" t="str">
        <f t="shared" ref="A2:A7" si="0">CONCATENATE(B2,"_",C2,"_",D2,"_",H2)</f>
        <v>L2_S1_M_f</v>
      </c>
      <c r="B2" s="3" t="s">
        <v>814</v>
      </c>
      <c r="C2" s="3" t="s">
        <v>800</v>
      </c>
      <c r="D2" s="3" t="s">
        <v>801</v>
      </c>
      <c r="E2" s="3" t="s">
        <v>802</v>
      </c>
      <c r="F2" s="3" t="str">
        <f t="shared" ref="F2:F7" si="1">CONCATENATE(N2,O2,P2)</f>
        <v>auf dem</v>
      </c>
      <c r="G2" s="3" t="s">
        <v>436</v>
      </c>
      <c r="H2" s="3" t="s">
        <v>70</v>
      </c>
      <c r="I2" s="3" t="s">
        <v>65</v>
      </c>
      <c r="J2" s="3" t="s">
        <v>66</v>
      </c>
      <c r="K2" s="3" t="s">
        <v>162</v>
      </c>
      <c r="L2" s="3" t="str">
        <f t="shared" ref="L2:L7" si="2">CONCATENATE(Q2,R2)</f>
        <v>Steinofen</v>
      </c>
      <c r="M2" s="3" t="s">
        <v>803</v>
      </c>
      <c r="N2" s="3" t="s">
        <v>106</v>
      </c>
      <c r="Q2" s="3" t="s">
        <v>804</v>
      </c>
    </row>
    <row r="3" spans="1:18" ht="14.25" customHeight="1" x14ac:dyDescent="0.35">
      <c r="A3" s="3" t="str">
        <f t="shared" si="0"/>
        <v>L2_S2_M_m</v>
      </c>
      <c r="B3" s="3" t="s">
        <v>814</v>
      </c>
      <c r="C3" s="3" t="s">
        <v>805</v>
      </c>
      <c r="D3" s="3" t="s">
        <v>801</v>
      </c>
      <c r="E3" s="3" t="s">
        <v>349</v>
      </c>
      <c r="F3" s="3" t="str">
        <f t="shared" si="1"/>
        <v>auf das</v>
      </c>
      <c r="G3" s="3" t="s">
        <v>351</v>
      </c>
      <c r="H3" s="3" t="s">
        <v>57</v>
      </c>
      <c r="I3" s="3" t="s">
        <v>181</v>
      </c>
      <c r="J3" s="3" t="s">
        <v>143</v>
      </c>
      <c r="K3" s="3" t="s">
        <v>352</v>
      </c>
      <c r="L3" s="3" t="str">
        <f t="shared" si="2"/>
        <v>Anlage</v>
      </c>
      <c r="M3" s="3" t="s">
        <v>96</v>
      </c>
      <c r="O3" s="3" t="s">
        <v>350</v>
      </c>
      <c r="Q3" s="3" t="s">
        <v>353</v>
      </c>
    </row>
    <row r="4" spans="1:18" ht="14.25" customHeight="1" x14ac:dyDescent="0.35">
      <c r="A4" s="3" t="str">
        <f t="shared" si="0"/>
        <v>L2_S3_N_f</v>
      </c>
      <c r="B4" s="3" t="s">
        <v>814</v>
      </c>
      <c r="C4" s="3" t="s">
        <v>806</v>
      </c>
      <c r="D4" s="3" t="s">
        <v>807</v>
      </c>
      <c r="E4" s="3" t="s">
        <v>178</v>
      </c>
      <c r="F4" s="3" t="str">
        <f t="shared" si="1"/>
        <v>am</v>
      </c>
      <c r="G4" s="3" t="s">
        <v>325</v>
      </c>
      <c r="H4" s="3" t="s">
        <v>70</v>
      </c>
      <c r="I4" s="3" t="s">
        <v>326</v>
      </c>
      <c r="J4" s="3" t="s">
        <v>137</v>
      </c>
      <c r="K4" s="3" t="s">
        <v>327</v>
      </c>
      <c r="L4" s="3" t="str">
        <f t="shared" si="2"/>
        <v>Nachtzug</v>
      </c>
      <c r="M4" s="3" t="s">
        <v>329</v>
      </c>
      <c r="N4" s="3" t="s">
        <v>250</v>
      </c>
      <c r="Q4" s="3" t="s">
        <v>328</v>
      </c>
    </row>
    <row r="5" spans="1:18" ht="14.25" customHeight="1" x14ac:dyDescent="0.35">
      <c r="A5" s="3" t="str">
        <f t="shared" si="0"/>
        <v>L2_S4_N_m</v>
      </c>
      <c r="B5" s="3" t="s">
        <v>814</v>
      </c>
      <c r="C5" s="3" t="s">
        <v>808</v>
      </c>
      <c r="D5" s="3" t="s">
        <v>807</v>
      </c>
      <c r="E5" s="3" t="s">
        <v>178</v>
      </c>
      <c r="F5" s="3" t="str">
        <f t="shared" si="1"/>
        <v>von der</v>
      </c>
      <c r="G5" s="3" t="s">
        <v>180</v>
      </c>
      <c r="H5" s="3" t="s">
        <v>57</v>
      </c>
      <c r="I5" s="3" t="s">
        <v>181</v>
      </c>
      <c r="J5" s="3" t="s">
        <v>66</v>
      </c>
      <c r="K5" s="3" t="s">
        <v>809</v>
      </c>
      <c r="L5" s="3" t="str">
        <f t="shared" si="2"/>
        <v>Abend</v>
      </c>
      <c r="M5" s="3" t="s">
        <v>184</v>
      </c>
      <c r="P5" s="3" t="s">
        <v>179</v>
      </c>
      <c r="Q5" s="3" t="s">
        <v>183</v>
      </c>
    </row>
    <row r="6" spans="1:18" ht="14.25" customHeight="1" x14ac:dyDescent="0.35">
      <c r="A6" s="3" t="str">
        <f t="shared" si="0"/>
        <v>L2_S5_F_f</v>
      </c>
      <c r="B6" s="3" t="s">
        <v>814</v>
      </c>
      <c r="C6" s="3" t="s">
        <v>810</v>
      </c>
      <c r="D6" s="3" t="s">
        <v>811</v>
      </c>
      <c r="E6" s="3" t="s">
        <v>178</v>
      </c>
      <c r="F6" s="3" t="str">
        <f t="shared" si="1"/>
        <v>in der</v>
      </c>
      <c r="G6" s="3" t="s">
        <v>219</v>
      </c>
      <c r="H6" s="3" t="s">
        <v>70</v>
      </c>
      <c r="I6" s="3" t="s">
        <v>65</v>
      </c>
      <c r="J6" s="3" t="s">
        <v>115</v>
      </c>
      <c r="K6" s="3" t="s">
        <v>220</v>
      </c>
      <c r="L6" s="3" t="str">
        <f t="shared" si="2"/>
        <v>Haustürschlüssel</v>
      </c>
      <c r="M6" s="3" t="s">
        <v>222</v>
      </c>
      <c r="N6" s="3" t="s">
        <v>64</v>
      </c>
      <c r="Q6" s="3" t="s">
        <v>221</v>
      </c>
    </row>
    <row r="7" spans="1:18" ht="14.25" customHeight="1" x14ac:dyDescent="0.35">
      <c r="A7" s="3" t="str">
        <f t="shared" si="0"/>
        <v>L2_S6_F_m</v>
      </c>
      <c r="B7" s="3" t="s">
        <v>814</v>
      </c>
      <c r="C7" s="3" t="s">
        <v>812</v>
      </c>
      <c r="D7" s="3" t="s">
        <v>811</v>
      </c>
      <c r="E7" s="3" t="s">
        <v>813</v>
      </c>
      <c r="F7" s="3" t="str">
        <f t="shared" si="1"/>
        <v>von der</v>
      </c>
      <c r="G7" s="3" t="s">
        <v>396</v>
      </c>
      <c r="H7" s="3" t="s">
        <v>57</v>
      </c>
      <c r="I7" s="3" t="s">
        <v>65</v>
      </c>
      <c r="J7" s="3" t="s">
        <v>107</v>
      </c>
      <c r="K7" s="3" t="s">
        <v>397</v>
      </c>
      <c r="L7" s="3" t="str">
        <f t="shared" si="2"/>
        <v>Solo</v>
      </c>
      <c r="M7" s="3" t="s">
        <v>399</v>
      </c>
      <c r="P7" s="3" t="s">
        <v>179</v>
      </c>
      <c r="Q7" s="3" t="s">
        <v>398</v>
      </c>
    </row>
    <row r="8" spans="1:18" ht="14.25" customHeight="1" x14ac:dyDescent="0.35"/>
    <row r="9" spans="1:18" ht="14.25" customHeight="1" x14ac:dyDescent="0.35"/>
    <row r="10" spans="1:18" ht="14.25" customHeight="1" x14ac:dyDescent="0.35"/>
    <row r="11" spans="1:18" ht="14.25" customHeight="1" x14ac:dyDescent="0.35"/>
    <row r="12" spans="1:18" ht="14.25" customHeight="1" x14ac:dyDescent="0.35"/>
    <row r="13" spans="1:18" ht="14.25" customHeight="1" x14ac:dyDescent="0.35"/>
    <row r="14" spans="1:18" ht="14.25" customHeight="1" x14ac:dyDescent="0.35"/>
    <row r="15" spans="1:18" ht="14.25" customHeight="1" x14ac:dyDescent="0.35"/>
    <row r="16" spans="1:1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I1:K2 I4:K11 J3:K3 L1:M1 M2:M11 Q1:R1 Q2 Q3:R11">
    <cfRule type="containsText" dxfId="4" priority="1" operator="containsText" text="xx">
      <formula>NOT(ISERROR(SEARCH(("xx"),(I1))))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main</vt:lpstr>
      <vt:lpstr>Item_Long</vt:lpstr>
      <vt:lpstr>Item_wide</vt:lpstr>
      <vt:lpstr>Name_long</vt:lpstr>
      <vt:lpstr>Name_wide</vt:lpstr>
      <vt:lpstr>RoleN_wide</vt:lpstr>
      <vt:lpstr>Warm-Up</vt:lpstr>
      <vt:lpstr>list1</vt:lpstr>
      <vt:lpstr>list2</vt:lpstr>
      <vt:lpstr>list3</vt:lpstr>
      <vt:lpstr>list4</vt:lpstr>
      <vt:lpstr>list5</vt:lpstr>
      <vt:lpstr>list6</vt:lpstr>
      <vt:lpstr>Latin Squares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2022-05-05T13:47:45Z</dcterms:modified>
</cp:coreProperties>
</file>