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1.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5.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16.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17.xml" ContentType="application/vnd.openxmlformats-officedocument.drawing+xml"/>
  <Override PartName="/xl/ctrlProps/ctrlProp30.xml" ContentType="application/vnd.ms-excel.controlproperties+xml"/>
  <Override PartName="/xl/ctrlProps/ctrlProp31.xml" ContentType="application/vnd.ms-excel.controlproperties+xml"/>
  <Override PartName="/xl/drawings/drawing1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19.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21.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22.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23.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24.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25.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Y:\2025\CESAR DIAZ\EL ALAMO\4415-16656-2025-4\OD\"/>
    </mc:Choice>
  </mc:AlternateContent>
  <bookViews>
    <workbookView xWindow="0" yWindow="0" windowWidth="28800" windowHeight="11535"/>
  </bookViews>
  <sheets>
    <sheet name="Plantilla" sheetId="1" r:id="rId1"/>
    <sheet name="Accesorios_Adicionales" sheetId="34" r:id="rId2"/>
    <sheet name="Configurar" sheetId="6" r:id="rId3"/>
    <sheet name="Zona1" sheetId="11" r:id="rId4"/>
    <sheet name="Zona2" sheetId="12" r:id="rId5"/>
    <sheet name="Zona4" sheetId="14" r:id="rId6"/>
    <sheet name="Zona3" sheetId="13" r:id="rId7"/>
    <sheet name="Zona5" sheetId="15" r:id="rId8"/>
    <sheet name="Zona6" sheetId="16" r:id="rId9"/>
    <sheet name="Zona7" sheetId="17" r:id="rId10"/>
    <sheet name="Zona8" sheetId="18" r:id="rId11"/>
    <sheet name="Zona9" sheetId="19" r:id="rId12"/>
    <sheet name="Zona10" sheetId="20" r:id="rId13"/>
    <sheet name="Zona11" sheetId="21" r:id="rId14"/>
    <sheet name="Zona12" sheetId="22" r:id="rId15"/>
    <sheet name="Zona13" sheetId="23" r:id="rId16"/>
    <sheet name="Zona14" sheetId="24" r:id="rId17"/>
    <sheet name="Zona15" sheetId="25" r:id="rId18"/>
    <sheet name="Zona16" sheetId="26" r:id="rId19"/>
    <sheet name="Zona17" sheetId="27" r:id="rId20"/>
    <sheet name="Zona18" sheetId="28" r:id="rId21"/>
    <sheet name="Zona19" sheetId="29" r:id="rId22"/>
    <sheet name="Zona20" sheetId="30" r:id="rId23"/>
    <sheet name="Zona21" sheetId="31" r:id="rId24"/>
    <sheet name="Zona22" sheetId="32" r:id="rId25"/>
    <sheet name="Zona23" sheetId="33" r:id="rId26"/>
    <sheet name="Contenedor" sheetId="8" r:id="rId27"/>
    <sheet name="Vehículos" sheetId="9" r:id="rId28"/>
    <sheet name="Guía Calculo Volumenes" sheetId="10" r:id="rId29"/>
    <sheet name="Versiones" sheetId="35" r:id="rId30"/>
  </sheets>
  <functionGroups builtInGroupCount="18"/>
  <externalReferences>
    <externalReference r:id="rId31"/>
    <externalReference r:id="rId32"/>
  </externalReferences>
  <definedNames>
    <definedName name="_xlnm.Print_Area" localSheetId="0">Plantilla!$A$1:$M$282</definedName>
    <definedName name="_xlnm.Database" localSheetId="27">#REF!</definedName>
    <definedName name="_xlnm.Database">#REF!</definedName>
    <definedName name="button_area_1" localSheetId="27">#REF!</definedName>
    <definedName name="button_area_1">#REF!</definedName>
    <definedName name="celltips_area" localSheetId="27">#REF!</definedName>
    <definedName name="celltips_area">#REF!</definedName>
    <definedName name="data11" localSheetId="27">[1]COTIZACION!#REF!</definedName>
    <definedName name="data11">[1]COTIZACION!#REF!</definedName>
    <definedName name="data12" localSheetId="27">[1]COTIZACION!#REF!</definedName>
    <definedName name="data12">[1]COTIZACION!#REF!</definedName>
    <definedName name="data13" localSheetId="27">[1]COTIZACION!#REF!</definedName>
    <definedName name="data13">[1]COTIZACION!#REF!</definedName>
    <definedName name="data14" localSheetId="27">[1]COTIZACION!#REF!</definedName>
    <definedName name="data14">[1]COTIZACION!#REF!</definedName>
    <definedName name="data15" localSheetId="27">[1]COTIZACION!#REF!</definedName>
    <definedName name="data15">[1]COTIZACION!#REF!</definedName>
    <definedName name="data16" localSheetId="27">[1]COTIZACION!#REF!</definedName>
    <definedName name="data16">[1]COTIZACION!#REF!</definedName>
    <definedName name="data17" localSheetId="27">[1]COTIZACION!#REF!</definedName>
    <definedName name="data17">[1]COTIZACION!#REF!</definedName>
    <definedName name="data18" localSheetId="27">[1]COTIZACION!#REF!</definedName>
    <definedName name="data18">[1]COTIZACION!#REF!</definedName>
    <definedName name="data19" localSheetId="27">[1]COTIZACION!#REF!</definedName>
    <definedName name="data19">[1]COTIZACION!#REF!</definedName>
    <definedName name="data20" localSheetId="27">[1]COTIZACION!#REF!</definedName>
    <definedName name="data20">[1]COTIZACION!#REF!</definedName>
    <definedName name="data21" localSheetId="27">[1]COTIZACION!#REF!</definedName>
    <definedName name="data21">[1]COTIZACION!#REF!</definedName>
    <definedName name="data22" localSheetId="27">[1]COTIZACION!#REF!</definedName>
    <definedName name="data22">[1]COTIZACION!#REF!</definedName>
    <definedName name="data23" localSheetId="27">[1]COTIZACION!#REF!</definedName>
    <definedName name="data23">[1]COTIZACION!#REF!</definedName>
    <definedName name="data24" localSheetId="27">[1]COTIZACION!#REF!</definedName>
    <definedName name="data24">[1]COTIZACION!#REF!</definedName>
    <definedName name="data25" localSheetId="27">[1]COTIZACION!#REF!</definedName>
    <definedName name="data25">[1]COTIZACION!#REF!</definedName>
    <definedName name="data44" localSheetId="27">[1]COTIZACION!#REF!</definedName>
    <definedName name="data44">[1]COTIZACION!#REF!</definedName>
    <definedName name="data45" localSheetId="27">[1]COTIZACION!#REF!</definedName>
    <definedName name="data45">[1]COTIZACION!#REF!</definedName>
    <definedName name="data46" localSheetId="27">[1]COTIZACION!#REF!</definedName>
    <definedName name="data46">[1]COTIZACION!#REF!</definedName>
    <definedName name="data47" localSheetId="27">[1]COTIZACION!#REF!</definedName>
    <definedName name="data47">[1]COTIZACION!#REF!</definedName>
    <definedName name="data48" localSheetId="27">[1]COTIZACION!#REF!</definedName>
    <definedName name="data48">[1]COTIZACION!#REF!</definedName>
    <definedName name="data49" localSheetId="27">[1]COTIZACION!#REF!</definedName>
    <definedName name="data49">[1]COTIZACION!#REF!</definedName>
    <definedName name="data50" localSheetId="27">[1]COTIZACION!#REF!</definedName>
    <definedName name="data50">[1]COTIZACION!#REF!</definedName>
    <definedName name="data51" localSheetId="27">[1]COTIZACION!#REF!</definedName>
    <definedName name="data51">[1]COTIZACION!#REF!</definedName>
    <definedName name="data52" localSheetId="27">[1]COTIZACION!#REF!</definedName>
    <definedName name="data52">[1]COTIZACION!#REF!</definedName>
    <definedName name="data53" localSheetId="27">[1]COTIZACION!#REF!</definedName>
    <definedName name="data53">[1]COTIZACION!#REF!</definedName>
    <definedName name="data54" localSheetId="27">[1]COTIZACION!#REF!</definedName>
    <definedName name="data54">[1]COTIZACION!#REF!</definedName>
    <definedName name="data55" localSheetId="27">[1]COTIZACION!#REF!</definedName>
    <definedName name="data55">[1]COTIZACION!#REF!</definedName>
    <definedName name="data56" localSheetId="27">[1]COTIZACION!#REF!</definedName>
    <definedName name="data56">[1]COTIZACION!#REF!</definedName>
    <definedName name="data57" localSheetId="27">[1]COTIZACION!#REF!</definedName>
    <definedName name="data57">[1]COTIZACION!#REF!</definedName>
    <definedName name="data58" localSheetId="27">[1]COTIZACION!#REF!</definedName>
    <definedName name="data58">[1]COTIZACION!#REF!</definedName>
    <definedName name="data69" localSheetId="27">[1]COTIZACION!#REF!</definedName>
    <definedName name="data69">[1]COTIZACION!#REF!</definedName>
    <definedName name="data70" localSheetId="27">[1]COTIZACION!#REF!</definedName>
    <definedName name="data70">[1]COTIZACION!#REF!</definedName>
    <definedName name="qzqzqz14" localSheetId="27">[1]COTIZACION!#REF!</definedName>
    <definedName name="qzqzqz14">[1]COTIZACION!#REF!</definedName>
    <definedName name="qzqzqz15" localSheetId="27">[1]COTIZACION!#REF!</definedName>
    <definedName name="qzqzqz15">[1]COTIZACION!#REF!</definedName>
    <definedName name="qzqzqz16" localSheetId="27">[1]COTIZACION!#REF!</definedName>
    <definedName name="qzqzqz16">[1]COTIZACION!#REF!</definedName>
    <definedName name="qzqzqz17" localSheetId="27">[1]COTIZACION!#REF!</definedName>
    <definedName name="qzqzqz17">[1]COTIZACION!#REF!</definedName>
    <definedName name="qzqzqz18" localSheetId="27">[1]COTIZACION!#REF!</definedName>
    <definedName name="qzqzqz18">[1]COTIZACION!#REF!</definedName>
    <definedName name="qzqzqz25" localSheetId="27">[1]COTIZACION!#REF!</definedName>
    <definedName name="qzqzqz25">[1]COTIZACION!#REF!</definedName>
    <definedName name="qzqzqz26" localSheetId="27">[1]COTIZACION!#REF!</definedName>
    <definedName name="qzqzqz26">[1]COTIZACION!#REF!</definedName>
    <definedName name="qzqzqz27" localSheetId="27">[1]COTIZACION!#REF!</definedName>
    <definedName name="qzqzqz27">[1]COTIZACION!#REF!</definedName>
    <definedName name="qzqzqz28" localSheetId="27">[1]COTIZACION!#REF!</definedName>
    <definedName name="qzqzqz28">[1]COTIZACION!#REF!</definedName>
    <definedName name="qzqzqz29" localSheetId="27">[1]COTIZACION!#REF!</definedName>
    <definedName name="qzqzqz29">[1]COTIZACION!#REF!</definedName>
    <definedName name="_xlnm.Print_Titles" localSheetId="0">Plantilla!$1:$21</definedName>
    <definedName name="_xlnm.Print_Titles" localSheetId="3">Zona1!$1:$3</definedName>
    <definedName name="_xlnm.Print_Titles" localSheetId="12">Zona10!$1:$3</definedName>
    <definedName name="_xlnm.Print_Titles" localSheetId="13">Zona11!$1:$3</definedName>
    <definedName name="_xlnm.Print_Titles" localSheetId="14">Zona12!$1:$3</definedName>
    <definedName name="_xlnm.Print_Titles" localSheetId="15">Zona13!$1:$3</definedName>
    <definedName name="_xlnm.Print_Titles" localSheetId="16">Zona14!$1:$3</definedName>
    <definedName name="_xlnm.Print_Titles" localSheetId="17">Zona15!$1:$3</definedName>
    <definedName name="_xlnm.Print_Titles" localSheetId="18">Zona16!$1:$3</definedName>
    <definedName name="_xlnm.Print_Titles" localSheetId="19">Zona17!$1:$3</definedName>
    <definedName name="_xlnm.Print_Titles" localSheetId="20">Zona18!$1:$3</definedName>
    <definedName name="_xlnm.Print_Titles" localSheetId="21">Zona19!$1:$3</definedName>
    <definedName name="_xlnm.Print_Titles" localSheetId="4">Zona2!$1:$3</definedName>
    <definedName name="_xlnm.Print_Titles" localSheetId="22">Zona20!$1:$3</definedName>
    <definedName name="_xlnm.Print_Titles" localSheetId="23">Zona21!$1:$3</definedName>
    <definedName name="_xlnm.Print_Titles" localSheetId="24">Zona22!$1:$3</definedName>
    <definedName name="_xlnm.Print_Titles" localSheetId="25">Zona23!$1:$3</definedName>
    <definedName name="_xlnm.Print_Titles" localSheetId="6">Zona3!$1:$3</definedName>
    <definedName name="_xlnm.Print_Titles" localSheetId="5">Zona4!$1:$3</definedName>
    <definedName name="_xlnm.Print_Titles" localSheetId="7">Zona5!$1:$3</definedName>
    <definedName name="_xlnm.Print_Titles" localSheetId="8">Zona6!$1:$3</definedName>
    <definedName name="_xlnm.Print_Titles" localSheetId="9">Zona7!$1:$3</definedName>
    <definedName name="_xlnm.Print_Titles" localSheetId="10">Zona8!$1:$3</definedName>
    <definedName name="_xlnm.Print_Titles" localSheetId="11">Zona9!$1:$3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17" i="1" l="1"/>
  <c r="O217" i="1"/>
  <c r="H217" i="1"/>
  <c r="I217" i="1" s="1"/>
  <c r="K217" i="1" s="1"/>
  <c r="G217" i="1"/>
  <c r="F217" i="1"/>
  <c r="C217" i="1"/>
  <c r="B217" i="1"/>
  <c r="P211" i="1"/>
  <c r="O211" i="1"/>
  <c r="H211" i="1"/>
  <c r="I211" i="1" s="1"/>
  <c r="K211" i="1" s="1"/>
  <c r="G211" i="1"/>
  <c r="F211" i="1"/>
  <c r="C211" i="1"/>
  <c r="B211" i="1"/>
  <c r="P206" i="1"/>
  <c r="O206" i="1"/>
  <c r="H206" i="1"/>
  <c r="I206" i="1" s="1"/>
  <c r="K206" i="1" s="1"/>
  <c r="G206" i="1"/>
  <c r="F206" i="1"/>
  <c r="C206" i="1"/>
  <c r="B206" i="1"/>
  <c r="P205" i="1"/>
  <c r="O205" i="1"/>
  <c r="H205" i="1"/>
  <c r="I205" i="1" s="1"/>
  <c r="K205" i="1" s="1"/>
  <c r="G205" i="1"/>
  <c r="F205" i="1"/>
  <c r="C205" i="1"/>
  <c r="B205" i="1"/>
  <c r="P168" i="1" l="1"/>
  <c r="O168" i="1"/>
  <c r="J168" i="1"/>
  <c r="I168" i="1"/>
  <c r="H168" i="1"/>
  <c r="K168" i="1" s="1"/>
  <c r="L168" i="1" s="1"/>
  <c r="G168" i="1"/>
  <c r="F168" i="1"/>
  <c r="C168" i="1"/>
  <c r="B168" i="1"/>
  <c r="P167" i="1"/>
  <c r="O167" i="1"/>
  <c r="J167" i="1"/>
  <c r="I167" i="1"/>
  <c r="H167" i="1"/>
  <c r="K167" i="1" s="1"/>
  <c r="L167" i="1" s="1"/>
  <c r="G167" i="1"/>
  <c r="F167" i="1"/>
  <c r="C167" i="1"/>
  <c r="B167" i="1"/>
  <c r="P165" i="1"/>
  <c r="O165" i="1"/>
  <c r="J165" i="1"/>
  <c r="I165" i="1"/>
  <c r="H165" i="1"/>
  <c r="K165" i="1" s="1"/>
  <c r="L165" i="1" s="1"/>
  <c r="G165" i="1"/>
  <c r="F165" i="1"/>
  <c r="C165" i="1"/>
  <c r="B165" i="1"/>
  <c r="P163" i="1"/>
  <c r="O163" i="1"/>
  <c r="J163" i="1"/>
  <c r="I163" i="1"/>
  <c r="H163" i="1"/>
  <c r="K163" i="1" s="1"/>
  <c r="L163" i="1" s="1"/>
  <c r="G163" i="1"/>
  <c r="F163" i="1"/>
  <c r="C163" i="1"/>
  <c r="B163" i="1"/>
  <c r="P151" i="1"/>
  <c r="O151" i="1"/>
  <c r="J151" i="1"/>
  <c r="I151" i="1"/>
  <c r="H151" i="1"/>
  <c r="K151" i="1" s="1"/>
  <c r="L151" i="1" s="1"/>
  <c r="G151" i="1"/>
  <c r="F151" i="1"/>
  <c r="C151" i="1"/>
  <c r="B151" i="1"/>
  <c r="P44" i="1"/>
  <c r="O44" i="1"/>
  <c r="J44" i="1"/>
  <c r="I44" i="1"/>
  <c r="H44" i="1"/>
  <c r="K44" i="1" s="1"/>
  <c r="L44" i="1" s="1"/>
  <c r="G44" i="1"/>
  <c r="F44" i="1"/>
  <c r="C44" i="1"/>
  <c r="B44" i="1"/>
  <c r="P78" i="1"/>
  <c r="O78" i="1"/>
  <c r="J78" i="1"/>
  <c r="I78" i="1"/>
  <c r="H78" i="1"/>
  <c r="K78" i="1" s="1"/>
  <c r="L78" i="1" s="1"/>
  <c r="G78" i="1"/>
  <c r="F78" i="1"/>
  <c r="C78" i="1"/>
  <c r="B78" i="1"/>
  <c r="P166" i="1"/>
  <c r="O166" i="1"/>
  <c r="J166" i="1"/>
  <c r="I166" i="1"/>
  <c r="H166" i="1"/>
  <c r="K166" i="1" s="1"/>
  <c r="L166" i="1" s="1"/>
  <c r="G166" i="1"/>
  <c r="F166" i="1"/>
  <c r="C166" i="1"/>
  <c r="B166" i="1"/>
  <c r="P164" i="1"/>
  <c r="O164" i="1"/>
  <c r="J164" i="1"/>
  <c r="I164" i="1"/>
  <c r="H164" i="1"/>
  <c r="K164" i="1" s="1"/>
  <c r="L164" i="1" s="1"/>
  <c r="G164" i="1"/>
  <c r="F164" i="1"/>
  <c r="C164" i="1"/>
  <c r="B164" i="1"/>
  <c r="P129" i="1"/>
  <c r="O129" i="1"/>
  <c r="J129" i="1"/>
  <c r="I129" i="1"/>
  <c r="H129" i="1"/>
  <c r="K129" i="1" s="1"/>
  <c r="L129" i="1" s="1"/>
  <c r="G129" i="1"/>
  <c r="F129" i="1"/>
  <c r="C129" i="1"/>
  <c r="B129" i="1"/>
  <c r="P112" i="1"/>
  <c r="O112" i="1"/>
  <c r="J112" i="1"/>
  <c r="I112" i="1"/>
  <c r="H112" i="1"/>
  <c r="K112" i="1" s="1"/>
  <c r="L112" i="1" s="1"/>
  <c r="G112" i="1"/>
  <c r="F112" i="1"/>
  <c r="C112" i="1"/>
  <c r="B112" i="1"/>
  <c r="P110" i="1"/>
  <c r="O110" i="1"/>
  <c r="J110" i="1"/>
  <c r="I110" i="1"/>
  <c r="H110" i="1"/>
  <c r="K110" i="1" s="1"/>
  <c r="L110" i="1" s="1"/>
  <c r="G110" i="1"/>
  <c r="F110" i="1"/>
  <c r="C110" i="1"/>
  <c r="B110" i="1"/>
  <c r="P106" i="1"/>
  <c r="O106" i="1"/>
  <c r="J106" i="1"/>
  <c r="I106" i="1"/>
  <c r="H106" i="1"/>
  <c r="K106" i="1" s="1"/>
  <c r="L106" i="1" s="1"/>
  <c r="G106" i="1"/>
  <c r="F106" i="1"/>
  <c r="C106" i="1"/>
  <c r="B106" i="1"/>
  <c r="P103" i="1"/>
  <c r="O103" i="1"/>
  <c r="J103" i="1"/>
  <c r="I103" i="1"/>
  <c r="H103" i="1"/>
  <c r="K103" i="1" s="1"/>
  <c r="L103" i="1" s="1"/>
  <c r="G103" i="1"/>
  <c r="F103" i="1"/>
  <c r="C103" i="1"/>
  <c r="B103" i="1"/>
  <c r="P99" i="1"/>
  <c r="O99" i="1"/>
  <c r="J99" i="1"/>
  <c r="I99" i="1"/>
  <c r="H99" i="1"/>
  <c r="K99" i="1" s="1"/>
  <c r="L99" i="1" s="1"/>
  <c r="G99" i="1"/>
  <c r="F99" i="1"/>
  <c r="C99" i="1"/>
  <c r="B99" i="1"/>
  <c r="P101" i="1"/>
  <c r="O101" i="1"/>
  <c r="J101" i="1"/>
  <c r="I101" i="1"/>
  <c r="H101" i="1"/>
  <c r="K101" i="1" s="1"/>
  <c r="L101" i="1" s="1"/>
  <c r="G101" i="1"/>
  <c r="F101" i="1"/>
  <c r="C101" i="1"/>
  <c r="B101" i="1"/>
  <c r="P98" i="1"/>
  <c r="O98" i="1"/>
  <c r="J98" i="1"/>
  <c r="I98" i="1"/>
  <c r="H98" i="1"/>
  <c r="K98" i="1" s="1"/>
  <c r="L98" i="1" s="1"/>
  <c r="G98" i="1"/>
  <c r="F98" i="1"/>
  <c r="C98" i="1"/>
  <c r="B98" i="1"/>
  <c r="P142" i="1"/>
  <c r="O142" i="1"/>
  <c r="J142" i="1"/>
  <c r="I142" i="1"/>
  <c r="H142" i="1"/>
  <c r="K142" i="1" s="1"/>
  <c r="L142" i="1" s="1"/>
  <c r="G142" i="1"/>
  <c r="F142" i="1"/>
  <c r="C142" i="1"/>
  <c r="B142" i="1"/>
  <c r="P134" i="1"/>
  <c r="O134" i="1"/>
  <c r="J134" i="1"/>
  <c r="I134" i="1"/>
  <c r="H134" i="1"/>
  <c r="K134" i="1" s="1"/>
  <c r="L134" i="1" s="1"/>
  <c r="G134" i="1"/>
  <c r="F134" i="1"/>
  <c r="C134" i="1"/>
  <c r="B134" i="1"/>
  <c r="P149" i="1"/>
  <c r="O149" i="1"/>
  <c r="J149" i="1"/>
  <c r="I149" i="1"/>
  <c r="H149" i="1"/>
  <c r="K149" i="1" s="1"/>
  <c r="L149" i="1" s="1"/>
  <c r="G149" i="1"/>
  <c r="F149" i="1"/>
  <c r="C149" i="1"/>
  <c r="B149" i="1"/>
  <c r="P132" i="1"/>
  <c r="O132" i="1"/>
  <c r="J132" i="1"/>
  <c r="I132" i="1"/>
  <c r="H132" i="1"/>
  <c r="K132" i="1" s="1"/>
  <c r="L132" i="1" s="1"/>
  <c r="G132" i="1"/>
  <c r="F132" i="1"/>
  <c r="C132" i="1"/>
  <c r="B132" i="1"/>
  <c r="P128" i="1"/>
  <c r="O128" i="1"/>
  <c r="J128" i="1"/>
  <c r="I128" i="1"/>
  <c r="H128" i="1"/>
  <c r="K128" i="1" s="1"/>
  <c r="L128" i="1" s="1"/>
  <c r="G128" i="1"/>
  <c r="F128" i="1"/>
  <c r="C128" i="1"/>
  <c r="B128" i="1"/>
  <c r="P125" i="1"/>
  <c r="O125" i="1"/>
  <c r="J125" i="1"/>
  <c r="I125" i="1"/>
  <c r="H125" i="1"/>
  <c r="K125" i="1" s="1"/>
  <c r="L125" i="1" s="1"/>
  <c r="G125" i="1"/>
  <c r="F125" i="1"/>
  <c r="C125" i="1"/>
  <c r="B125" i="1"/>
  <c r="P120" i="1"/>
  <c r="O120" i="1"/>
  <c r="J120" i="1"/>
  <c r="I120" i="1"/>
  <c r="H120" i="1"/>
  <c r="K120" i="1" s="1"/>
  <c r="L120" i="1" s="1"/>
  <c r="G120" i="1"/>
  <c r="F120" i="1"/>
  <c r="C120" i="1"/>
  <c r="B120" i="1"/>
  <c r="P111" i="1"/>
  <c r="O111" i="1"/>
  <c r="J111" i="1"/>
  <c r="I111" i="1"/>
  <c r="H111" i="1"/>
  <c r="K111" i="1" s="1"/>
  <c r="L111" i="1" s="1"/>
  <c r="G111" i="1"/>
  <c r="F111" i="1"/>
  <c r="C111" i="1"/>
  <c r="B111" i="1"/>
  <c r="P109" i="1"/>
  <c r="O109" i="1"/>
  <c r="J109" i="1"/>
  <c r="I109" i="1"/>
  <c r="H109" i="1"/>
  <c r="K109" i="1" s="1"/>
  <c r="L109" i="1" s="1"/>
  <c r="G109" i="1"/>
  <c r="F109" i="1"/>
  <c r="C109" i="1"/>
  <c r="B109" i="1"/>
  <c r="P105" i="1"/>
  <c r="O105" i="1"/>
  <c r="J105" i="1"/>
  <c r="I105" i="1"/>
  <c r="H105" i="1"/>
  <c r="K105" i="1" s="1"/>
  <c r="L105" i="1" s="1"/>
  <c r="G105" i="1"/>
  <c r="F105" i="1"/>
  <c r="C105" i="1"/>
  <c r="B105" i="1"/>
  <c r="P102" i="1"/>
  <c r="O102" i="1"/>
  <c r="J102" i="1"/>
  <c r="I102" i="1"/>
  <c r="H102" i="1"/>
  <c r="K102" i="1" s="1"/>
  <c r="L102" i="1" s="1"/>
  <c r="G102" i="1"/>
  <c r="F102" i="1"/>
  <c r="C102" i="1"/>
  <c r="B102" i="1"/>
  <c r="P100" i="1"/>
  <c r="O100" i="1"/>
  <c r="J100" i="1"/>
  <c r="I100" i="1"/>
  <c r="H100" i="1"/>
  <c r="K100" i="1" s="1"/>
  <c r="L100" i="1" s="1"/>
  <c r="G100" i="1"/>
  <c r="F100" i="1"/>
  <c r="C100" i="1"/>
  <c r="B100" i="1"/>
  <c r="P97" i="1"/>
  <c r="O97" i="1"/>
  <c r="J97" i="1"/>
  <c r="I97" i="1"/>
  <c r="H97" i="1"/>
  <c r="K97" i="1" s="1"/>
  <c r="L97" i="1" s="1"/>
  <c r="G97" i="1"/>
  <c r="F97" i="1"/>
  <c r="C97" i="1"/>
  <c r="B97" i="1"/>
  <c r="P160" i="1"/>
  <c r="O160" i="1"/>
  <c r="J160" i="1"/>
  <c r="I160" i="1"/>
  <c r="H160" i="1"/>
  <c r="K160" i="1" s="1"/>
  <c r="L160" i="1" s="1"/>
  <c r="G160" i="1"/>
  <c r="F160" i="1"/>
  <c r="C160" i="1"/>
  <c r="B160" i="1"/>
  <c r="P148" i="1"/>
  <c r="O148" i="1"/>
  <c r="J148" i="1"/>
  <c r="I148" i="1"/>
  <c r="H148" i="1"/>
  <c r="K148" i="1" s="1"/>
  <c r="L148" i="1" s="1"/>
  <c r="G148" i="1"/>
  <c r="F148" i="1"/>
  <c r="C148" i="1"/>
  <c r="B148" i="1"/>
  <c r="P131" i="1"/>
  <c r="O131" i="1"/>
  <c r="J131" i="1"/>
  <c r="I131" i="1"/>
  <c r="H131" i="1"/>
  <c r="K131" i="1" s="1"/>
  <c r="L131" i="1" s="1"/>
  <c r="G131" i="1"/>
  <c r="F131" i="1"/>
  <c r="C131" i="1"/>
  <c r="B131" i="1"/>
  <c r="P108" i="1"/>
  <c r="O108" i="1"/>
  <c r="J108" i="1"/>
  <c r="I108" i="1"/>
  <c r="H108" i="1"/>
  <c r="K108" i="1" s="1"/>
  <c r="L108" i="1" s="1"/>
  <c r="G108" i="1"/>
  <c r="F108" i="1"/>
  <c r="C108" i="1"/>
  <c r="B108" i="1"/>
  <c r="P157" i="1"/>
  <c r="O157" i="1"/>
  <c r="J157" i="1"/>
  <c r="I157" i="1"/>
  <c r="H157" i="1"/>
  <c r="K157" i="1" s="1"/>
  <c r="L157" i="1" s="1"/>
  <c r="G157" i="1"/>
  <c r="F157" i="1"/>
  <c r="C157" i="1"/>
  <c r="B157" i="1"/>
  <c r="P156" i="1"/>
  <c r="O156" i="1"/>
  <c r="J156" i="1"/>
  <c r="I156" i="1"/>
  <c r="H156" i="1"/>
  <c r="K156" i="1" s="1"/>
  <c r="L156" i="1" s="1"/>
  <c r="G156" i="1"/>
  <c r="F156" i="1"/>
  <c r="C156" i="1"/>
  <c r="B156" i="1"/>
  <c r="P153" i="1"/>
  <c r="O153" i="1"/>
  <c r="J153" i="1"/>
  <c r="I153" i="1"/>
  <c r="H153" i="1"/>
  <c r="K153" i="1" s="1"/>
  <c r="L153" i="1" s="1"/>
  <c r="G153" i="1"/>
  <c r="F153" i="1"/>
  <c r="C153" i="1"/>
  <c r="B153" i="1"/>
  <c r="P155" i="1"/>
  <c r="O155" i="1"/>
  <c r="J155" i="1"/>
  <c r="I155" i="1"/>
  <c r="H155" i="1"/>
  <c r="K155" i="1" s="1"/>
  <c r="L155" i="1" s="1"/>
  <c r="G155" i="1"/>
  <c r="F155" i="1"/>
  <c r="C155" i="1"/>
  <c r="B155" i="1"/>
  <c r="P154" i="1"/>
  <c r="O154" i="1"/>
  <c r="J154" i="1"/>
  <c r="I154" i="1"/>
  <c r="H154" i="1"/>
  <c r="K154" i="1" s="1"/>
  <c r="L154" i="1" s="1"/>
  <c r="G154" i="1"/>
  <c r="F154" i="1"/>
  <c r="C154" i="1"/>
  <c r="B154" i="1"/>
  <c r="P42" i="1"/>
  <c r="O42" i="1"/>
  <c r="J42" i="1"/>
  <c r="I42" i="1"/>
  <c r="H42" i="1"/>
  <c r="K42" i="1" s="1"/>
  <c r="L42" i="1" s="1"/>
  <c r="G42" i="1"/>
  <c r="F42" i="1"/>
  <c r="C42" i="1"/>
  <c r="B42" i="1"/>
  <c r="P162" i="1"/>
  <c r="O162" i="1"/>
  <c r="J162" i="1"/>
  <c r="I162" i="1"/>
  <c r="H162" i="1"/>
  <c r="K162" i="1" s="1"/>
  <c r="L162" i="1" s="1"/>
  <c r="G162" i="1"/>
  <c r="F162" i="1"/>
  <c r="C162" i="1"/>
  <c r="B162" i="1"/>
  <c r="P152" i="1"/>
  <c r="O152" i="1"/>
  <c r="J152" i="1"/>
  <c r="I152" i="1"/>
  <c r="H152" i="1"/>
  <c r="K152" i="1" s="1"/>
  <c r="L152" i="1" s="1"/>
  <c r="G152" i="1"/>
  <c r="F152" i="1"/>
  <c r="C152" i="1"/>
  <c r="B152" i="1"/>
  <c r="P45" i="1"/>
  <c r="O45" i="1"/>
  <c r="J45" i="1"/>
  <c r="I45" i="1"/>
  <c r="H45" i="1"/>
  <c r="K45" i="1" s="1"/>
  <c r="L45" i="1" s="1"/>
  <c r="G45" i="1"/>
  <c r="F45" i="1"/>
  <c r="C45" i="1"/>
  <c r="B45" i="1"/>
  <c r="P161" i="1"/>
  <c r="O161" i="1"/>
  <c r="J161" i="1"/>
  <c r="I161" i="1"/>
  <c r="H161" i="1"/>
  <c r="K161" i="1" s="1"/>
  <c r="L161" i="1" s="1"/>
  <c r="G161" i="1"/>
  <c r="F161" i="1"/>
  <c r="C161" i="1"/>
  <c r="B161" i="1"/>
  <c r="P41" i="1"/>
  <c r="O41" i="1"/>
  <c r="J41" i="1"/>
  <c r="I41" i="1"/>
  <c r="H41" i="1"/>
  <c r="K41" i="1" s="1"/>
  <c r="L41" i="1" s="1"/>
  <c r="G41" i="1"/>
  <c r="F41" i="1"/>
  <c r="C41" i="1"/>
  <c r="B41" i="1"/>
  <c r="P79" i="1"/>
  <c r="O79" i="1"/>
  <c r="J79" i="1"/>
  <c r="I79" i="1"/>
  <c r="H79" i="1"/>
  <c r="K79" i="1" s="1"/>
  <c r="L79" i="1" s="1"/>
  <c r="G79" i="1"/>
  <c r="F79" i="1"/>
  <c r="C79" i="1"/>
  <c r="B79" i="1"/>
  <c r="P159" i="1"/>
  <c r="O159" i="1"/>
  <c r="J159" i="1"/>
  <c r="I159" i="1"/>
  <c r="H159" i="1"/>
  <c r="K159" i="1" s="1"/>
  <c r="L159" i="1" s="1"/>
  <c r="G159" i="1"/>
  <c r="F159" i="1"/>
  <c r="C159" i="1"/>
  <c r="B159" i="1"/>
  <c r="P215" i="1"/>
  <c r="O215" i="1"/>
  <c r="H215" i="1"/>
  <c r="I215" i="1" s="1"/>
  <c r="K215" i="1" s="1"/>
  <c r="G215" i="1"/>
  <c r="F215" i="1"/>
  <c r="C215" i="1"/>
  <c r="B215" i="1"/>
  <c r="P43" i="1"/>
  <c r="O43" i="1"/>
  <c r="J43" i="1"/>
  <c r="I43" i="1"/>
  <c r="H43" i="1"/>
  <c r="K43" i="1" s="1"/>
  <c r="L43" i="1" s="1"/>
  <c r="G43" i="1"/>
  <c r="F43" i="1"/>
  <c r="C43" i="1"/>
  <c r="B43" i="1"/>
  <c r="P214" i="1" l="1"/>
  <c r="H214" i="1"/>
  <c r="O214" i="1"/>
  <c r="C214" i="1"/>
  <c r="B214" i="1"/>
  <c r="P209" i="1"/>
  <c r="H209" i="1"/>
  <c r="F209" i="1"/>
  <c r="C209" i="1"/>
  <c r="B209" i="1"/>
  <c r="P210" i="1"/>
  <c r="H210" i="1"/>
  <c r="G210" i="1"/>
  <c r="C210" i="1"/>
  <c r="B210" i="1"/>
  <c r="P144" i="1"/>
  <c r="J144" i="1"/>
  <c r="I144" i="1"/>
  <c r="H144" i="1"/>
  <c r="K144" i="1" s="1"/>
  <c r="G144" i="1"/>
  <c r="C144" i="1"/>
  <c r="B144" i="1"/>
  <c r="P140" i="1"/>
  <c r="J140" i="1"/>
  <c r="I140" i="1"/>
  <c r="H140" i="1"/>
  <c r="K140" i="1" s="1"/>
  <c r="G140" i="1"/>
  <c r="C140" i="1"/>
  <c r="B140" i="1"/>
  <c r="O213" i="1"/>
  <c r="F208" i="1"/>
  <c r="P213" i="1"/>
  <c r="H213" i="1"/>
  <c r="C213" i="1"/>
  <c r="B213" i="1"/>
  <c r="P208" i="1"/>
  <c r="H208" i="1"/>
  <c r="C208" i="1"/>
  <c r="B208" i="1"/>
  <c r="P95" i="1"/>
  <c r="O95" i="1"/>
  <c r="J95" i="1"/>
  <c r="I95" i="1"/>
  <c r="H95" i="1"/>
  <c r="K95" i="1" s="1"/>
  <c r="L95" i="1" s="1"/>
  <c r="G95" i="1"/>
  <c r="F95" i="1"/>
  <c r="C95" i="1"/>
  <c r="B95" i="1"/>
  <c r="P139" i="1"/>
  <c r="O139" i="1"/>
  <c r="J139" i="1"/>
  <c r="I139" i="1"/>
  <c r="H139" i="1"/>
  <c r="K139" i="1" s="1"/>
  <c r="L139" i="1" s="1"/>
  <c r="G139" i="1"/>
  <c r="F139" i="1"/>
  <c r="C139" i="1"/>
  <c r="B139" i="1"/>
  <c r="L35" i="1"/>
  <c r="G209" i="1" l="1"/>
  <c r="I209" i="1"/>
  <c r="K209" i="1" s="1"/>
  <c r="O209" i="1"/>
  <c r="F214" i="1"/>
  <c r="I214" i="1"/>
  <c r="K214" i="1" s="1"/>
  <c r="G214" i="1"/>
  <c r="F210" i="1"/>
  <c r="O210" i="1"/>
  <c r="I210" i="1"/>
  <c r="K210" i="1" s="1"/>
  <c r="F140" i="1"/>
  <c r="O140" i="1"/>
  <c r="L144" i="1"/>
  <c r="L140" i="1"/>
  <c r="O144" i="1"/>
  <c r="F144" i="1"/>
  <c r="F213" i="1"/>
  <c r="I213" i="1"/>
  <c r="K213" i="1" s="1"/>
  <c r="G213" i="1"/>
  <c r="O208" i="1"/>
  <c r="G208" i="1"/>
  <c r="I208" i="1"/>
  <c r="K208" i="1" s="1"/>
  <c r="B80" i="1"/>
  <c r="C80" i="1"/>
  <c r="F80" i="1"/>
  <c r="G80" i="1"/>
  <c r="H80" i="1"/>
  <c r="K80" i="1" s="1"/>
  <c r="L80" i="1" s="1"/>
  <c r="I80" i="1"/>
  <c r="J80" i="1"/>
  <c r="O80" i="1"/>
  <c r="P80" i="1"/>
  <c r="B46" i="1"/>
  <c r="C46" i="1"/>
  <c r="F46" i="1"/>
  <c r="G46" i="1"/>
  <c r="H46" i="1"/>
  <c r="K46" i="1" s="1"/>
  <c r="L46" i="1" s="1"/>
  <c r="I46" i="1"/>
  <c r="J46" i="1"/>
  <c r="O46" i="1"/>
  <c r="P46" i="1"/>
  <c r="B50" i="1"/>
  <c r="C50" i="1"/>
  <c r="F50" i="1"/>
  <c r="G50" i="1"/>
  <c r="H50" i="1"/>
  <c r="K50" i="1" s="1"/>
  <c r="L50" i="1" s="1"/>
  <c r="I50" i="1"/>
  <c r="J50" i="1"/>
  <c r="O50" i="1"/>
  <c r="P50" i="1"/>
  <c r="B51" i="1"/>
  <c r="C51" i="1"/>
  <c r="F51" i="1"/>
  <c r="G51" i="1"/>
  <c r="H51" i="1"/>
  <c r="K51" i="1" s="1"/>
  <c r="L51" i="1" s="1"/>
  <c r="I51" i="1"/>
  <c r="J51" i="1"/>
  <c r="O51" i="1"/>
  <c r="P51" i="1"/>
  <c r="B54" i="1"/>
  <c r="C54" i="1"/>
  <c r="F54" i="1"/>
  <c r="G54" i="1"/>
  <c r="H54" i="1"/>
  <c r="K54" i="1" s="1"/>
  <c r="L54" i="1" s="1"/>
  <c r="I54" i="1"/>
  <c r="J54" i="1"/>
  <c r="O54" i="1"/>
  <c r="P54" i="1"/>
  <c r="B57" i="1"/>
  <c r="C57" i="1"/>
  <c r="F57" i="1"/>
  <c r="G57" i="1"/>
  <c r="H57" i="1"/>
  <c r="K57" i="1" s="1"/>
  <c r="L57" i="1" s="1"/>
  <c r="I57" i="1"/>
  <c r="J57" i="1"/>
  <c r="O57" i="1"/>
  <c r="P57" i="1"/>
  <c r="B60" i="1"/>
  <c r="C60" i="1"/>
  <c r="F60" i="1"/>
  <c r="G60" i="1"/>
  <c r="H60" i="1"/>
  <c r="K60" i="1" s="1"/>
  <c r="L60" i="1" s="1"/>
  <c r="I60" i="1"/>
  <c r="J60" i="1"/>
  <c r="O60" i="1"/>
  <c r="P60" i="1"/>
  <c r="B62" i="1"/>
  <c r="C62" i="1"/>
  <c r="F62" i="1"/>
  <c r="G62" i="1"/>
  <c r="H62" i="1"/>
  <c r="K62" i="1" s="1"/>
  <c r="L62" i="1" s="1"/>
  <c r="I62" i="1"/>
  <c r="J62" i="1"/>
  <c r="O62" i="1"/>
  <c r="P62" i="1"/>
  <c r="B63" i="1"/>
  <c r="C63" i="1"/>
  <c r="F63" i="1"/>
  <c r="G63" i="1"/>
  <c r="H63" i="1"/>
  <c r="K63" i="1" s="1"/>
  <c r="L63" i="1" s="1"/>
  <c r="I63" i="1"/>
  <c r="J63" i="1"/>
  <c r="O63" i="1"/>
  <c r="P63" i="1"/>
  <c r="B65" i="1"/>
  <c r="C65" i="1"/>
  <c r="F65" i="1"/>
  <c r="G65" i="1"/>
  <c r="H65" i="1"/>
  <c r="K65" i="1" s="1"/>
  <c r="L65" i="1" s="1"/>
  <c r="I65" i="1"/>
  <c r="J65" i="1"/>
  <c r="O65" i="1"/>
  <c r="P65" i="1"/>
  <c r="B66" i="1"/>
  <c r="C66" i="1"/>
  <c r="F66" i="1"/>
  <c r="G66" i="1"/>
  <c r="H66" i="1"/>
  <c r="K66" i="1" s="1"/>
  <c r="L66" i="1" s="1"/>
  <c r="I66" i="1"/>
  <c r="J66" i="1"/>
  <c r="O66" i="1"/>
  <c r="P66" i="1"/>
  <c r="B68" i="1"/>
  <c r="C68" i="1"/>
  <c r="F68" i="1"/>
  <c r="G68" i="1"/>
  <c r="H68" i="1"/>
  <c r="K68" i="1" s="1"/>
  <c r="L68" i="1" s="1"/>
  <c r="I68" i="1"/>
  <c r="J68" i="1"/>
  <c r="O68" i="1"/>
  <c r="P68" i="1"/>
  <c r="B72" i="1"/>
  <c r="C72" i="1"/>
  <c r="F72" i="1"/>
  <c r="G72" i="1"/>
  <c r="H72" i="1"/>
  <c r="K72" i="1" s="1"/>
  <c r="L72" i="1" s="1"/>
  <c r="I72" i="1"/>
  <c r="J72" i="1"/>
  <c r="O72" i="1"/>
  <c r="P72" i="1"/>
  <c r="B76" i="1"/>
  <c r="C76" i="1"/>
  <c r="F76" i="1"/>
  <c r="G76" i="1"/>
  <c r="H76" i="1"/>
  <c r="K76" i="1" s="1"/>
  <c r="L76" i="1" s="1"/>
  <c r="I76" i="1"/>
  <c r="J76" i="1"/>
  <c r="O76" i="1"/>
  <c r="P76" i="1"/>
  <c r="B115" i="1"/>
  <c r="C115" i="1"/>
  <c r="F115" i="1"/>
  <c r="G115" i="1"/>
  <c r="H115" i="1"/>
  <c r="K115" i="1" s="1"/>
  <c r="L115" i="1" s="1"/>
  <c r="I115" i="1"/>
  <c r="J115" i="1"/>
  <c r="O115" i="1"/>
  <c r="P115" i="1"/>
  <c r="B136" i="1"/>
  <c r="C136" i="1"/>
  <c r="F136" i="1"/>
  <c r="G136" i="1"/>
  <c r="H136" i="1"/>
  <c r="K136" i="1" s="1"/>
  <c r="L136" i="1" s="1"/>
  <c r="I136" i="1"/>
  <c r="J136" i="1"/>
  <c r="O136" i="1"/>
  <c r="P136" i="1"/>
  <c r="P216" i="1"/>
  <c r="O216" i="1"/>
  <c r="P218" i="1"/>
  <c r="O218" i="1"/>
  <c r="P207" i="1"/>
  <c r="O207" i="1"/>
  <c r="P212" i="1"/>
  <c r="O212" i="1"/>
  <c r="H216" i="1"/>
  <c r="G216" i="1"/>
  <c r="F216" i="1"/>
  <c r="H218" i="1"/>
  <c r="G218" i="1"/>
  <c r="F218" i="1"/>
  <c r="H207" i="1"/>
  <c r="G207" i="1"/>
  <c r="F207" i="1"/>
  <c r="H212" i="1"/>
  <c r="G212" i="1"/>
  <c r="F212" i="1"/>
  <c r="C216" i="1"/>
  <c r="B216" i="1"/>
  <c r="C218" i="1"/>
  <c r="B218" i="1"/>
  <c r="C207" i="1"/>
  <c r="B207" i="1"/>
  <c r="C212" i="1"/>
  <c r="B212" i="1"/>
  <c r="P158" i="1"/>
  <c r="O158" i="1"/>
  <c r="P150" i="1"/>
  <c r="O150" i="1"/>
  <c r="P127" i="1"/>
  <c r="O127" i="1"/>
  <c r="P123" i="1"/>
  <c r="O123" i="1"/>
  <c r="P122" i="1"/>
  <c r="O122" i="1"/>
  <c r="P121" i="1"/>
  <c r="O121" i="1"/>
  <c r="P118" i="1"/>
  <c r="O118" i="1"/>
  <c r="P114" i="1"/>
  <c r="O114" i="1"/>
  <c r="P113" i="1"/>
  <c r="O113" i="1"/>
  <c r="P107" i="1"/>
  <c r="O107" i="1"/>
  <c r="P104" i="1"/>
  <c r="O104" i="1"/>
  <c r="P96" i="1"/>
  <c r="O96" i="1"/>
  <c r="P75" i="1"/>
  <c r="O75" i="1"/>
  <c r="P61" i="1"/>
  <c r="O61" i="1"/>
  <c r="P56" i="1"/>
  <c r="O56" i="1"/>
  <c r="P49" i="1"/>
  <c r="O49" i="1"/>
  <c r="P119" i="1"/>
  <c r="O119" i="1"/>
  <c r="P117" i="1"/>
  <c r="O117" i="1"/>
  <c r="P143" i="1"/>
  <c r="O143" i="1"/>
  <c r="P141" i="1"/>
  <c r="O141" i="1"/>
  <c r="P133" i="1"/>
  <c r="O133" i="1"/>
  <c r="P147" i="1"/>
  <c r="O147" i="1"/>
  <c r="P146" i="1"/>
  <c r="O146" i="1"/>
  <c r="P145" i="1"/>
  <c r="O145" i="1"/>
  <c r="P138" i="1"/>
  <c r="O138" i="1"/>
  <c r="P130" i="1"/>
  <c r="O130" i="1"/>
  <c r="P126" i="1"/>
  <c r="O126" i="1"/>
  <c r="P124" i="1"/>
  <c r="O124" i="1"/>
  <c r="P74" i="1"/>
  <c r="O74" i="1"/>
  <c r="P70" i="1"/>
  <c r="O70" i="1"/>
  <c r="P67" i="1"/>
  <c r="O67" i="1"/>
  <c r="P64" i="1"/>
  <c r="O64" i="1"/>
  <c r="P59" i="1"/>
  <c r="O59" i="1"/>
  <c r="P58" i="1"/>
  <c r="O58" i="1"/>
  <c r="P53" i="1"/>
  <c r="O53" i="1"/>
  <c r="P48" i="1"/>
  <c r="O48" i="1"/>
  <c r="P135" i="1"/>
  <c r="O135" i="1"/>
  <c r="P137" i="1"/>
  <c r="O137" i="1"/>
  <c r="P116" i="1"/>
  <c r="O116" i="1"/>
  <c r="P77" i="1"/>
  <c r="O77" i="1"/>
  <c r="P73" i="1"/>
  <c r="O73" i="1"/>
  <c r="P71" i="1"/>
  <c r="O71" i="1"/>
  <c r="P69" i="1"/>
  <c r="O69" i="1"/>
  <c r="P55" i="1"/>
  <c r="O55" i="1"/>
  <c r="P52" i="1"/>
  <c r="O52" i="1"/>
  <c r="P47" i="1"/>
  <c r="O47"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J158" i="1"/>
  <c r="I158" i="1"/>
  <c r="H158" i="1"/>
  <c r="G158" i="1"/>
  <c r="F158" i="1"/>
  <c r="J150" i="1"/>
  <c r="I150" i="1"/>
  <c r="H150" i="1"/>
  <c r="G150" i="1"/>
  <c r="F150" i="1"/>
  <c r="J127" i="1"/>
  <c r="I127" i="1"/>
  <c r="H127" i="1"/>
  <c r="G127" i="1"/>
  <c r="F127" i="1"/>
  <c r="J123" i="1"/>
  <c r="I123" i="1"/>
  <c r="H123" i="1"/>
  <c r="G123" i="1"/>
  <c r="F123" i="1"/>
  <c r="J122" i="1"/>
  <c r="I122" i="1"/>
  <c r="H122" i="1"/>
  <c r="G122" i="1"/>
  <c r="F122" i="1"/>
  <c r="J121" i="1"/>
  <c r="I121" i="1"/>
  <c r="H121" i="1"/>
  <c r="G121" i="1"/>
  <c r="F121" i="1"/>
  <c r="J118" i="1"/>
  <c r="I118" i="1"/>
  <c r="H118" i="1"/>
  <c r="G118" i="1"/>
  <c r="F118" i="1"/>
  <c r="J114" i="1"/>
  <c r="I114" i="1"/>
  <c r="H114" i="1"/>
  <c r="G114" i="1"/>
  <c r="F114" i="1"/>
  <c r="J113" i="1"/>
  <c r="I113" i="1"/>
  <c r="H113" i="1"/>
  <c r="G113" i="1"/>
  <c r="F113" i="1"/>
  <c r="J107" i="1"/>
  <c r="I107" i="1"/>
  <c r="H107" i="1"/>
  <c r="G107" i="1"/>
  <c r="F107" i="1"/>
  <c r="J104" i="1"/>
  <c r="I104" i="1"/>
  <c r="H104" i="1"/>
  <c r="G104" i="1"/>
  <c r="F104" i="1"/>
  <c r="J96" i="1"/>
  <c r="I96" i="1"/>
  <c r="H96" i="1"/>
  <c r="G96" i="1"/>
  <c r="F96" i="1"/>
  <c r="J75" i="1"/>
  <c r="I75" i="1"/>
  <c r="H75" i="1"/>
  <c r="G75" i="1"/>
  <c r="F75" i="1"/>
  <c r="J61" i="1"/>
  <c r="I61" i="1"/>
  <c r="H61" i="1"/>
  <c r="G61" i="1"/>
  <c r="F61" i="1"/>
  <c r="J56" i="1"/>
  <c r="I56" i="1"/>
  <c r="H56" i="1"/>
  <c r="G56" i="1"/>
  <c r="F56" i="1"/>
  <c r="J49" i="1"/>
  <c r="I49" i="1"/>
  <c r="H49" i="1"/>
  <c r="G49" i="1"/>
  <c r="F49" i="1"/>
  <c r="J119" i="1"/>
  <c r="I119" i="1"/>
  <c r="H119" i="1"/>
  <c r="G119" i="1"/>
  <c r="F119" i="1"/>
  <c r="J117" i="1"/>
  <c r="I117" i="1"/>
  <c r="H117" i="1"/>
  <c r="G117" i="1"/>
  <c r="F117" i="1"/>
  <c r="J143" i="1"/>
  <c r="I143" i="1"/>
  <c r="H143" i="1"/>
  <c r="G143" i="1"/>
  <c r="F143" i="1"/>
  <c r="J141" i="1"/>
  <c r="I141" i="1"/>
  <c r="H141" i="1"/>
  <c r="G141" i="1"/>
  <c r="F141" i="1"/>
  <c r="J133" i="1"/>
  <c r="I133" i="1"/>
  <c r="H133" i="1"/>
  <c r="G133" i="1"/>
  <c r="F133" i="1"/>
  <c r="J147" i="1"/>
  <c r="I147" i="1"/>
  <c r="H147" i="1"/>
  <c r="G147" i="1"/>
  <c r="F147" i="1"/>
  <c r="J146" i="1"/>
  <c r="I146" i="1"/>
  <c r="H146" i="1"/>
  <c r="G146" i="1"/>
  <c r="F146" i="1"/>
  <c r="J145" i="1"/>
  <c r="I145" i="1"/>
  <c r="H145" i="1"/>
  <c r="G145" i="1"/>
  <c r="F145" i="1"/>
  <c r="J138" i="1"/>
  <c r="I138" i="1"/>
  <c r="H138" i="1"/>
  <c r="G138" i="1"/>
  <c r="F138" i="1"/>
  <c r="J130" i="1"/>
  <c r="I130" i="1"/>
  <c r="H130" i="1"/>
  <c r="G130" i="1"/>
  <c r="F130" i="1"/>
  <c r="J126" i="1"/>
  <c r="I126" i="1"/>
  <c r="H126" i="1"/>
  <c r="G126" i="1"/>
  <c r="F126" i="1"/>
  <c r="J124" i="1"/>
  <c r="I124" i="1"/>
  <c r="H124" i="1"/>
  <c r="G124" i="1"/>
  <c r="F124" i="1"/>
  <c r="J74" i="1"/>
  <c r="I74" i="1"/>
  <c r="H74" i="1"/>
  <c r="G74" i="1"/>
  <c r="F74" i="1"/>
  <c r="J70" i="1"/>
  <c r="I70" i="1"/>
  <c r="H70" i="1"/>
  <c r="G70" i="1"/>
  <c r="F70" i="1"/>
  <c r="J67" i="1"/>
  <c r="I67" i="1"/>
  <c r="H67" i="1"/>
  <c r="G67" i="1"/>
  <c r="F67" i="1"/>
  <c r="J64" i="1"/>
  <c r="I64" i="1"/>
  <c r="H64" i="1"/>
  <c r="G64" i="1"/>
  <c r="F64" i="1"/>
  <c r="J59" i="1"/>
  <c r="I59" i="1"/>
  <c r="H59" i="1"/>
  <c r="G59" i="1"/>
  <c r="F59" i="1"/>
  <c r="J58" i="1"/>
  <c r="I58" i="1"/>
  <c r="H58" i="1"/>
  <c r="G58" i="1"/>
  <c r="F58" i="1"/>
  <c r="J53" i="1"/>
  <c r="I53" i="1"/>
  <c r="H53" i="1"/>
  <c r="G53" i="1"/>
  <c r="F53" i="1"/>
  <c r="J48" i="1"/>
  <c r="I48" i="1"/>
  <c r="H48" i="1"/>
  <c r="G48" i="1"/>
  <c r="F48" i="1"/>
  <c r="J135" i="1"/>
  <c r="I135" i="1"/>
  <c r="H135" i="1"/>
  <c r="G135" i="1"/>
  <c r="F135" i="1"/>
  <c r="J137" i="1"/>
  <c r="I137" i="1"/>
  <c r="H137" i="1"/>
  <c r="G137" i="1"/>
  <c r="F137" i="1"/>
  <c r="J116" i="1"/>
  <c r="I116" i="1"/>
  <c r="H116" i="1"/>
  <c r="G116" i="1"/>
  <c r="F116" i="1"/>
  <c r="J77" i="1"/>
  <c r="I77" i="1"/>
  <c r="H77" i="1"/>
  <c r="G77" i="1"/>
  <c r="F77" i="1"/>
  <c r="J73" i="1"/>
  <c r="I73" i="1"/>
  <c r="H73" i="1"/>
  <c r="G73" i="1"/>
  <c r="F73" i="1"/>
  <c r="J71" i="1"/>
  <c r="I71" i="1"/>
  <c r="H71" i="1"/>
  <c r="G71" i="1"/>
  <c r="F71" i="1"/>
  <c r="J69" i="1"/>
  <c r="I69" i="1"/>
  <c r="H69" i="1"/>
  <c r="G69" i="1"/>
  <c r="F69" i="1"/>
  <c r="J55" i="1"/>
  <c r="I55" i="1"/>
  <c r="H55" i="1"/>
  <c r="G55" i="1"/>
  <c r="F55" i="1"/>
  <c r="J52" i="1"/>
  <c r="I52" i="1"/>
  <c r="H52" i="1"/>
  <c r="G52" i="1"/>
  <c r="F52" i="1"/>
  <c r="J47" i="1"/>
  <c r="I47" i="1"/>
  <c r="H47" i="1"/>
  <c r="G47" i="1"/>
  <c r="F47" i="1"/>
  <c r="J94" i="1"/>
  <c r="I94" i="1"/>
  <c r="H94" i="1"/>
  <c r="G94" i="1"/>
  <c r="F94" i="1"/>
  <c r="J93" i="1"/>
  <c r="I93" i="1"/>
  <c r="H93" i="1"/>
  <c r="G93" i="1"/>
  <c r="F93" i="1"/>
  <c r="J92" i="1"/>
  <c r="I92" i="1"/>
  <c r="H92" i="1"/>
  <c r="G92" i="1"/>
  <c r="F92" i="1"/>
  <c r="J91" i="1"/>
  <c r="I91" i="1"/>
  <c r="H91" i="1"/>
  <c r="G91" i="1"/>
  <c r="F91" i="1"/>
  <c r="J90" i="1"/>
  <c r="I90" i="1"/>
  <c r="H90" i="1"/>
  <c r="G90" i="1"/>
  <c r="F90" i="1"/>
  <c r="J89" i="1"/>
  <c r="I89" i="1"/>
  <c r="H89" i="1"/>
  <c r="G89" i="1"/>
  <c r="F89" i="1"/>
  <c r="J88" i="1"/>
  <c r="I88" i="1"/>
  <c r="H88" i="1"/>
  <c r="G88" i="1"/>
  <c r="F88" i="1"/>
  <c r="J87" i="1"/>
  <c r="I87" i="1"/>
  <c r="H87" i="1"/>
  <c r="G87" i="1"/>
  <c r="F87" i="1"/>
  <c r="J86" i="1"/>
  <c r="I86" i="1"/>
  <c r="H86" i="1"/>
  <c r="G86" i="1"/>
  <c r="F86" i="1"/>
  <c r="J85" i="1"/>
  <c r="I85" i="1"/>
  <c r="H85" i="1"/>
  <c r="G85" i="1"/>
  <c r="F85" i="1"/>
  <c r="J84" i="1"/>
  <c r="I84" i="1"/>
  <c r="H84" i="1"/>
  <c r="G84" i="1"/>
  <c r="F84" i="1"/>
  <c r="J83" i="1"/>
  <c r="I83" i="1"/>
  <c r="H83" i="1"/>
  <c r="G83" i="1"/>
  <c r="F83" i="1"/>
  <c r="J82" i="1"/>
  <c r="I82" i="1"/>
  <c r="H82" i="1"/>
  <c r="G82" i="1"/>
  <c r="F82" i="1"/>
  <c r="J81" i="1"/>
  <c r="I81" i="1"/>
  <c r="H81" i="1"/>
  <c r="G81" i="1"/>
  <c r="F81" i="1"/>
  <c r="C158" i="1"/>
  <c r="B158" i="1"/>
  <c r="C150" i="1"/>
  <c r="B150" i="1"/>
  <c r="C127" i="1"/>
  <c r="B127" i="1"/>
  <c r="C123" i="1"/>
  <c r="B123" i="1"/>
  <c r="C122" i="1"/>
  <c r="B122" i="1"/>
  <c r="C121" i="1"/>
  <c r="B121" i="1"/>
  <c r="C118" i="1"/>
  <c r="B118" i="1"/>
  <c r="C114" i="1"/>
  <c r="B114" i="1"/>
  <c r="C113" i="1"/>
  <c r="B113" i="1"/>
  <c r="C107" i="1"/>
  <c r="B107" i="1"/>
  <c r="C104" i="1"/>
  <c r="B104" i="1"/>
  <c r="C96" i="1"/>
  <c r="B96" i="1"/>
  <c r="C75" i="1"/>
  <c r="B75" i="1"/>
  <c r="C61" i="1"/>
  <c r="B61" i="1"/>
  <c r="C56" i="1"/>
  <c r="B56" i="1"/>
  <c r="C49" i="1"/>
  <c r="B49" i="1"/>
  <c r="C119" i="1"/>
  <c r="B119" i="1"/>
  <c r="C117" i="1"/>
  <c r="B117" i="1"/>
  <c r="C143" i="1"/>
  <c r="B143" i="1"/>
  <c r="C141" i="1"/>
  <c r="B141" i="1"/>
  <c r="C133" i="1"/>
  <c r="B133" i="1"/>
  <c r="C147" i="1"/>
  <c r="B147" i="1"/>
  <c r="C146" i="1"/>
  <c r="B146" i="1"/>
  <c r="C145" i="1"/>
  <c r="B145" i="1"/>
  <c r="C138" i="1"/>
  <c r="B138" i="1"/>
  <c r="C130" i="1"/>
  <c r="B130" i="1"/>
  <c r="C126" i="1"/>
  <c r="B126" i="1"/>
  <c r="C124" i="1"/>
  <c r="B124" i="1"/>
  <c r="C74" i="1"/>
  <c r="B74" i="1"/>
  <c r="C70" i="1"/>
  <c r="B70" i="1"/>
  <c r="C67" i="1"/>
  <c r="B67" i="1"/>
  <c r="C64" i="1"/>
  <c r="B64" i="1"/>
  <c r="C59" i="1"/>
  <c r="B59" i="1"/>
  <c r="C58" i="1"/>
  <c r="B58" i="1"/>
  <c r="C53" i="1"/>
  <c r="B53" i="1"/>
  <c r="C48" i="1"/>
  <c r="B48" i="1"/>
  <c r="C135" i="1"/>
  <c r="B135" i="1"/>
  <c r="C137" i="1"/>
  <c r="B137" i="1"/>
  <c r="C116" i="1"/>
  <c r="B116" i="1"/>
  <c r="C77" i="1"/>
  <c r="B77" i="1"/>
  <c r="C73" i="1"/>
  <c r="B73" i="1"/>
  <c r="C71" i="1"/>
  <c r="B71" i="1"/>
  <c r="C69" i="1"/>
  <c r="B69" i="1"/>
  <c r="C55" i="1"/>
  <c r="B55" i="1"/>
  <c r="C52" i="1"/>
  <c r="B52" i="1"/>
  <c r="C47" i="1"/>
  <c r="B47" i="1"/>
  <c r="C94" i="1"/>
  <c r="B94" i="1"/>
  <c r="C93" i="1"/>
  <c r="B93" i="1"/>
  <c r="C92" i="1"/>
  <c r="B92" i="1"/>
  <c r="C91" i="1"/>
  <c r="B91" i="1"/>
  <c r="C90" i="1"/>
  <c r="B90" i="1"/>
  <c r="C89" i="1"/>
  <c r="B89" i="1"/>
  <c r="C88" i="1"/>
  <c r="B88" i="1"/>
  <c r="C87" i="1"/>
  <c r="B87" i="1"/>
  <c r="C86" i="1"/>
  <c r="B86" i="1"/>
  <c r="C85" i="1"/>
  <c r="B85" i="1"/>
  <c r="C84" i="1"/>
  <c r="B84" i="1"/>
  <c r="C83" i="1"/>
  <c r="B83" i="1"/>
  <c r="C82" i="1"/>
  <c r="B82" i="1"/>
  <c r="C81" i="1"/>
  <c r="B81" i="1"/>
  <c r="G223" i="1" l="1"/>
  <c r="H187" i="1"/>
  <c r="G195" i="1"/>
  <c r="L195" i="1"/>
  <c r="L5" i="1"/>
  <c r="G187" i="1" l="1"/>
  <c r="I216" i="1"/>
  <c r="K216" i="1" s="1"/>
  <c r="I218" i="1"/>
  <c r="K218" i="1" s="1"/>
  <c r="K143" i="1" l="1"/>
  <c r="K141" i="1"/>
  <c r="L141" i="1" s="1"/>
  <c r="K133" i="1"/>
  <c r="L133" i="1" s="1"/>
  <c r="K147" i="1"/>
  <c r="L147" i="1" s="1"/>
  <c r="K146" i="1"/>
  <c r="L146" i="1" s="1"/>
  <c r="K145" i="1"/>
  <c r="L145" i="1" s="1"/>
  <c r="K138" i="1"/>
  <c r="L138" i="1" s="1"/>
  <c r="K130" i="1"/>
  <c r="K126" i="1"/>
  <c r="K124" i="1"/>
  <c r="L124" i="1" s="1"/>
  <c r="K74" i="1"/>
  <c r="L74" i="1" s="1"/>
  <c r="K70" i="1"/>
  <c r="L70" i="1" s="1"/>
  <c r="K67" i="1"/>
  <c r="K64" i="1"/>
  <c r="K59" i="1"/>
  <c r="L59" i="1" s="1"/>
  <c r="K58" i="1"/>
  <c r="K53" i="1"/>
  <c r="K48" i="1"/>
  <c r="L48" i="1" s="1"/>
  <c r="K135" i="1"/>
  <c r="K137" i="1"/>
  <c r="K116" i="1"/>
  <c r="K77" i="1"/>
  <c r="L77" i="1" s="1"/>
  <c r="K73" i="1"/>
  <c r="K71" i="1"/>
  <c r="K69" i="1"/>
  <c r="K55" i="1"/>
  <c r="L55" i="1" s="1"/>
  <c r="K52" i="1"/>
  <c r="L52" i="1" s="1"/>
  <c r="K47" i="1"/>
  <c r="K94" i="1"/>
  <c r="L94" i="1" s="1"/>
  <c r="K93" i="1"/>
  <c r="K92" i="1"/>
  <c r="L92" i="1" s="1"/>
  <c r="K91" i="1"/>
  <c r="K90" i="1"/>
  <c r="K89" i="1"/>
  <c r="L89" i="1" s="1"/>
  <c r="K88" i="1"/>
  <c r="K87" i="1"/>
  <c r="L87" i="1" s="1"/>
  <c r="K86" i="1"/>
  <c r="K85" i="1"/>
  <c r="L85" i="1" s="1"/>
  <c r="K84" i="1"/>
  <c r="K83" i="1"/>
  <c r="K82" i="1"/>
  <c r="K81" i="1"/>
  <c r="L73" i="1" l="1"/>
  <c r="L116" i="1"/>
  <c r="L71" i="1"/>
  <c r="L88" i="1"/>
  <c r="L91" i="1"/>
  <c r="L137" i="1"/>
  <c r="L64" i="1"/>
  <c r="L86" i="1"/>
  <c r="L81" i="1"/>
  <c r="L93" i="1"/>
  <c r="L135" i="1"/>
  <c r="L83" i="1"/>
  <c r="L47" i="1"/>
  <c r="L130" i="1"/>
  <c r="L90" i="1"/>
  <c r="L143" i="1"/>
  <c r="L126" i="1"/>
  <c r="L67" i="1"/>
  <c r="L58" i="1"/>
  <c r="L53" i="1"/>
  <c r="L69" i="1"/>
  <c r="L84" i="1"/>
  <c r="L82" i="1"/>
  <c r="A3" i="34" l="1"/>
  <c r="K61" i="1"/>
  <c r="L61" i="1" s="1"/>
  <c r="K56" i="1"/>
  <c r="L56" i="1" s="1"/>
  <c r="K49" i="1"/>
  <c r="L49" i="1" s="1"/>
  <c r="K119" i="1"/>
  <c r="L119" i="1" s="1"/>
  <c r="K117" i="1"/>
  <c r="L117" i="1" s="1"/>
  <c r="K127" i="1" l="1"/>
  <c r="L127" i="1" s="1"/>
  <c r="K123" i="1"/>
  <c r="L123" i="1" s="1"/>
  <c r="K122" i="1"/>
  <c r="L122" i="1" s="1"/>
  <c r="K121" i="1"/>
  <c r="L121" i="1" s="1"/>
  <c r="K118" i="1"/>
  <c r="L118" i="1" s="1"/>
  <c r="K114" i="1"/>
  <c r="L114" i="1" s="1"/>
  <c r="K113" i="1"/>
  <c r="L113" i="1" s="1"/>
  <c r="K107" i="1"/>
  <c r="L107" i="1" s="1"/>
  <c r="K104" i="1"/>
  <c r="L104" i="1" s="1"/>
  <c r="K96" i="1"/>
  <c r="L96" i="1" s="1"/>
  <c r="K75" i="1"/>
  <c r="L75" i="1" s="1"/>
  <c r="A183" i="34" l="1"/>
  <c r="A184" i="34" s="1"/>
  <c r="A185" i="34" s="1"/>
  <c r="A186" i="34" s="1"/>
  <c r="A187" i="34" s="1"/>
  <c r="A188" i="34" s="1"/>
  <c r="A189" i="34" s="1"/>
  <c r="A190" i="34" s="1"/>
  <c r="A191" i="34" s="1"/>
  <c r="A192" i="34" s="1"/>
  <c r="A193" i="34" s="1"/>
  <c r="A194" i="34" s="1"/>
  <c r="A55" i="34"/>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157" i="34" s="1"/>
  <c r="A158" i="34" s="1"/>
  <c r="A159" i="34" s="1"/>
  <c r="A160" i="34" s="1"/>
  <c r="A161" i="34" s="1"/>
  <c r="A162" i="34" s="1"/>
  <c r="A163" i="34" s="1"/>
  <c r="A164" i="34" s="1"/>
  <c r="A165" i="34" s="1"/>
  <c r="A166" i="34" s="1"/>
  <c r="A167" i="34" s="1"/>
  <c r="A168" i="34" s="1"/>
  <c r="A169" i="34" s="1"/>
  <c r="A170" i="34" s="1"/>
  <c r="A171" i="34" s="1"/>
  <c r="A172" i="34" s="1"/>
  <c r="A173" i="34" s="1"/>
  <c r="A174" i="34" s="1"/>
  <c r="A175" i="34" s="1"/>
  <c r="A176" i="34" s="1"/>
  <c r="A177" i="34" s="1"/>
  <c r="W35" i="34"/>
  <c r="A4" i="34"/>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I212" i="1" l="1"/>
  <c r="K212" i="1" s="1"/>
  <c r="K158" i="1"/>
  <c r="L158" i="1" s="1"/>
  <c r="K150" i="1"/>
  <c r="L150" i="1" s="1"/>
  <c r="F187" i="1"/>
  <c r="B30" i="1"/>
  <c r="K16" i="1"/>
  <c r="A16" i="1"/>
  <c r="H19" i="1"/>
  <c r="E17" i="9"/>
  <c r="E18" i="9"/>
  <c r="E19" i="9"/>
  <c r="E20" i="9"/>
  <c r="E21" i="9"/>
  <c r="E16" i="9"/>
  <c r="C21" i="9"/>
  <c r="C20" i="9"/>
  <c r="C19" i="9"/>
  <c r="C18" i="9"/>
  <c r="C17" i="9"/>
  <c r="C16" i="9"/>
  <c r="C13" i="8"/>
  <c r="E13" i="8"/>
  <c r="E12" i="8"/>
  <c r="C12" i="8"/>
  <c r="G16" i="1"/>
  <c r="C16" i="1"/>
  <c r="A200" i="1"/>
  <c r="L19" i="1"/>
  <c r="L16" i="1"/>
  <c r="C248" i="1"/>
  <c r="G19" i="1" s="1"/>
  <c r="M13" i="1" s="1"/>
  <c r="I207" i="1"/>
  <c r="K207" i="1" s="1"/>
  <c r="K223" i="1" l="1"/>
  <c r="C14" i="8"/>
  <c r="E14" i="8"/>
  <c r="I223" i="1"/>
  <c r="E22" i="9"/>
  <c r="C22" i="9"/>
  <c r="E201" i="1"/>
  <c r="D19" i="1" s="1"/>
  <c r="L187" i="1"/>
  <c r="M78" i="1" l="1"/>
  <c r="M129" i="1"/>
  <c r="M142" i="1"/>
  <c r="M151" i="1"/>
  <c r="M103" i="1"/>
  <c r="M168" i="1"/>
  <c r="M112" i="1"/>
  <c r="M108" i="1"/>
  <c r="M99" i="1"/>
  <c r="M105" i="1"/>
  <c r="M110" i="1"/>
  <c r="M165" i="1"/>
  <c r="M163" i="1"/>
  <c r="M134" i="1"/>
  <c r="M160" i="1"/>
  <c r="M106" i="1"/>
  <c r="M164" i="1"/>
  <c r="M128" i="1"/>
  <c r="M148" i="1"/>
  <c r="M98" i="1"/>
  <c r="M166" i="1"/>
  <c r="M102" i="1"/>
  <c r="M101" i="1"/>
  <c r="M125" i="1"/>
  <c r="M132" i="1"/>
  <c r="M120" i="1"/>
  <c r="M149" i="1"/>
  <c r="M167" i="1"/>
  <c r="M111" i="1"/>
  <c r="M131" i="1"/>
  <c r="M100" i="1"/>
  <c r="M44" i="1"/>
  <c r="M97" i="1"/>
  <c r="M109" i="1"/>
  <c r="M155" i="1"/>
  <c r="M157" i="1"/>
  <c r="M154" i="1"/>
  <c r="M79" i="1"/>
  <c r="M42" i="1"/>
  <c r="M156" i="1"/>
  <c r="M41" i="1"/>
  <c r="M161" i="1"/>
  <c r="M162" i="1"/>
  <c r="M45" i="1"/>
  <c r="M152" i="1"/>
  <c r="M153" i="1"/>
  <c r="M159" i="1"/>
  <c r="M43" i="1"/>
  <c r="M140" i="1"/>
  <c r="M144" i="1"/>
  <c r="M95" i="1"/>
  <c r="M139" i="1"/>
  <c r="M80" i="1"/>
  <c r="M50" i="1"/>
  <c r="M46" i="1"/>
  <c r="M54" i="1"/>
  <c r="M51" i="1"/>
  <c r="M60" i="1"/>
  <c r="M57" i="1"/>
  <c r="M63" i="1"/>
  <c r="M62" i="1"/>
  <c r="M66" i="1"/>
  <c r="M65" i="1"/>
  <c r="M72" i="1"/>
  <c r="M68" i="1"/>
  <c r="M76" i="1"/>
  <c r="M136" i="1"/>
  <c r="M115" i="1"/>
  <c r="M143" i="1"/>
  <c r="M133" i="1"/>
  <c r="M141" i="1"/>
  <c r="M146" i="1"/>
  <c r="M147" i="1"/>
  <c r="M138" i="1"/>
  <c r="M145" i="1"/>
  <c r="M126" i="1"/>
  <c r="M130" i="1"/>
  <c r="M124" i="1"/>
  <c r="M70" i="1"/>
  <c r="M74" i="1"/>
  <c r="M64" i="1"/>
  <c r="M67" i="1"/>
  <c r="M58" i="1"/>
  <c r="M59" i="1"/>
  <c r="M48" i="1"/>
  <c r="M53" i="1"/>
  <c r="M135" i="1"/>
  <c r="M116" i="1"/>
  <c r="M137" i="1"/>
  <c r="M77" i="1"/>
  <c r="M71" i="1"/>
  <c r="M73" i="1"/>
  <c r="M55" i="1"/>
  <c r="M69" i="1"/>
  <c r="M47" i="1"/>
  <c r="M52" i="1"/>
  <c r="M93" i="1"/>
  <c r="M94" i="1"/>
  <c r="M91" i="1"/>
  <c r="M92" i="1"/>
  <c r="M89" i="1"/>
  <c r="M90" i="1"/>
  <c r="M87" i="1"/>
  <c r="M88" i="1"/>
  <c r="M85" i="1"/>
  <c r="M86" i="1"/>
  <c r="M83" i="1"/>
  <c r="M84" i="1"/>
  <c r="M81" i="1"/>
  <c r="M82" i="1"/>
  <c r="M56" i="1"/>
  <c r="M61" i="1"/>
  <c r="M119" i="1"/>
  <c r="M49" i="1"/>
  <c r="M117" i="1"/>
  <c r="M127" i="1"/>
  <c r="M123" i="1"/>
  <c r="M121" i="1"/>
  <c r="M122" i="1"/>
  <c r="M114" i="1"/>
  <c r="M118" i="1"/>
  <c r="M107" i="1"/>
  <c r="M113" i="1"/>
  <c r="M96" i="1"/>
  <c r="M104" i="1"/>
  <c r="M75" i="1"/>
  <c r="M150" i="1"/>
  <c r="M158" i="1"/>
  <c r="H199" i="1"/>
  <c r="I199" i="1" s="1"/>
  <c r="M195" i="1" l="1"/>
  <c r="M187" i="1"/>
  <c r="I200" i="1"/>
  <c r="I201" i="1" s="1"/>
  <c r="H201" i="1"/>
  <c r="G199" i="1"/>
  <c r="G201" i="1" l="1"/>
  <c r="D199" i="1"/>
  <c r="D201" i="1" s="1"/>
  <c r="D13" i="9" s="1"/>
  <c r="A19" i="1" l="1"/>
  <c r="A26" i="9"/>
  <c r="C27" i="9"/>
  <c r="D9" i="8"/>
  <c r="A18" i="8" l="1"/>
  <c r="D19" i="8"/>
  <c r="C9" i="8"/>
  <c r="D17" i="8" s="1"/>
  <c r="C13" i="9"/>
  <c r="C25" i="9" s="1"/>
  <c r="A24" i="9" l="1"/>
  <c r="A16" i="8"/>
</calcChain>
</file>

<file path=xl/sharedStrings.xml><?xml version="1.0" encoding="utf-8"?>
<sst xmlns="http://schemas.openxmlformats.org/spreadsheetml/2006/main" count="1435" uniqueCount="619">
  <si>
    <t>Obra:</t>
  </si>
  <si>
    <t>Descripción :</t>
  </si>
  <si>
    <t/>
  </si>
  <si>
    <t>IVA</t>
  </si>
  <si>
    <t>TASA</t>
  </si>
  <si>
    <t>VENTA</t>
  </si>
  <si>
    <t>DESCRIPCION</t>
  </si>
  <si>
    <t>ITEM</t>
  </si>
  <si>
    <t>CODIGO</t>
  </si>
  <si>
    <t>CANT.</t>
  </si>
  <si>
    <t>AREA TOTAL</t>
  </si>
  <si>
    <t>PESO TOTAL (Kg)</t>
  </si>
  <si>
    <t>SUBTOTAL VENTAS</t>
  </si>
  <si>
    <t>CLAVE</t>
  </si>
  <si>
    <t>ARRIENDO</t>
  </si>
  <si>
    <t>Empresa :</t>
  </si>
  <si>
    <t>Teléfono :</t>
  </si>
  <si>
    <t>Cod.:</t>
  </si>
  <si>
    <t>APLOMAMIENTO</t>
  </si>
  <si>
    <t>EQUIPO</t>
  </si>
  <si>
    <t>ARRIENDO EQUIPO</t>
  </si>
  <si>
    <t>ARRIENDO APLOMAMIENTO</t>
  </si>
  <si>
    <t xml:space="preserve">VR. REPOSICION UNIT. (PESOS $) </t>
  </si>
  <si>
    <t>ALQUILER MENSUAL UNITARIO (PESOS $)</t>
  </si>
  <si>
    <t>SERVICIO (*) ALQUILER MENSUAL TOTAL NETO (PESOS $)</t>
  </si>
  <si>
    <t>% DIST.</t>
  </si>
  <si>
    <t>OBSERVACIONES</t>
  </si>
  <si>
    <t>% ARR.</t>
  </si>
  <si>
    <t>CONTEO 1</t>
  </si>
  <si>
    <t>CONTEO 2</t>
  </si>
  <si>
    <t>CONTEO 3</t>
  </si>
  <si>
    <t>FECHA DE DESPACHO:</t>
  </si>
  <si>
    <t>Valor Arriendo</t>
  </si>
  <si>
    <t>Area</t>
  </si>
  <si>
    <t>Tasa Arr.</t>
  </si>
  <si>
    <t>PESO (Kg)</t>
  </si>
  <si>
    <t>ALQUILER MENSUAL DEL EQUIPO</t>
  </si>
  <si>
    <t>ALQUILER MENSUAL DEL APLOMAMIENTO</t>
  </si>
  <si>
    <t>REGISTRO DE ENTREGA DE LAS ORDENES DE DESPACHO</t>
  </si>
  <si>
    <t>VERSIÓN O.D.</t>
  </si>
  <si>
    <t>RECIBIDO POR:</t>
  </si>
  <si>
    <t>O</t>
  </si>
  <si>
    <t>FECHA / HORA:</t>
  </si>
  <si>
    <t xml:space="preserve">VERIFICARSE QUE  LA GATA INGRESE LIBREMENTE POR AMBOS EXTREMOS.  TAMBIÉN DEBE VERIFICARSE QUE EL ESPESOR DE LA TUBERIA SEA </t>
  </si>
  <si>
    <t>DE 3.5mm MÍNIMO.</t>
  </si>
  <si>
    <t>LAS GRAMPAS "C" QUE SE DESPACHEN DEBEN SER DE TORNILLO Y NO TUERCA-TIRANTE.</t>
  </si>
  <si>
    <t>170mm.  PARA MAYOR SEGURIDAD PROBAR LAS GATAS "U" TRASLAPANDO DOS VIGAS DE ALUMINIO.</t>
  </si>
  <si>
    <t>Contacto :</t>
  </si>
  <si>
    <t>Kg/Pallet</t>
  </si>
  <si>
    <t>Empresa:</t>
  </si>
  <si>
    <t>Obra :</t>
  </si>
  <si>
    <t>FECHA :</t>
  </si>
  <si>
    <t>Administrador de Proyectos:</t>
  </si>
  <si>
    <t>CODIGO: FOR-P. IN-008</t>
  </si>
  <si>
    <t>Peso Aproximado:</t>
  </si>
  <si>
    <t>Fecha Cotización:</t>
  </si>
  <si>
    <t xml:space="preserve">S/ Historial: </t>
  </si>
  <si>
    <t>CONSUMIBLES</t>
  </si>
  <si>
    <t>FACTOR DE VENTA</t>
  </si>
  <si>
    <t>*(ALQUILER)*</t>
  </si>
  <si>
    <t>ORDEN DE DESPACHO No</t>
  </si>
  <si>
    <r>
      <t xml:space="preserve">TASA DE ALQUILER </t>
    </r>
    <r>
      <rPr>
        <b/>
        <sz val="9"/>
        <color indexed="9"/>
        <rFont val="Arial"/>
        <family val="2"/>
      </rPr>
      <t>(%)</t>
    </r>
  </si>
  <si>
    <t>IMPUESTO</t>
  </si>
  <si>
    <r>
      <rPr>
        <b/>
        <sz val="16"/>
        <rFont val="Century Gothic"/>
        <family val="2"/>
      </rPr>
      <t xml:space="preserve">UNISPAN COLOMBIA S.A.S.
</t>
    </r>
    <r>
      <rPr>
        <sz val="9"/>
        <rFont val="Century Gothic"/>
        <family val="2"/>
      </rPr>
      <t>Nit. 805.012,977-2</t>
    </r>
    <r>
      <rPr>
        <b/>
        <sz val="16"/>
        <rFont val="Century Gothic"/>
        <family val="2"/>
      </rPr>
      <t xml:space="preserve">
</t>
    </r>
    <r>
      <rPr>
        <sz val="9"/>
        <rFont val="Century Gothic"/>
        <family val="2"/>
      </rPr>
      <t>Km 2 vía Zona Franca Palmaseca Rural - Palmira a 1Km del aeropuerto Alfonso Bonilla Aragón                                                                  
PBX. 6664040 
e-mail: unispan@unispan.com.co
www.unispan.com.co</t>
    </r>
  </si>
  <si>
    <t>Nombre Oportunidad :</t>
  </si>
  <si>
    <t>RESUMEN DE ALQUILER</t>
  </si>
  <si>
    <t>VALOR VENTA TOTAL
SIN IVA (PESOS $)</t>
  </si>
  <si>
    <t>VALOR MENSUAL
SIN IVA (PESOS $)</t>
  </si>
  <si>
    <t>VR. VENTA UNITARIO
(PESOS $)</t>
  </si>
  <si>
    <t>CAPACIDAD DE CONTENEDORES</t>
  </si>
  <si>
    <t>DIMENSIONES EXTERNAS</t>
  </si>
  <si>
    <t>DIMENSIONES INTERNAS</t>
  </si>
  <si>
    <t>VOLUMEN</t>
  </si>
  <si>
    <t>CAPACIDAD DE CARGA</t>
  </si>
  <si>
    <t>LARGO</t>
  </si>
  <si>
    <t>ANCHO</t>
  </si>
  <si>
    <t>ALTO</t>
  </si>
  <si>
    <t>21750 Kg / 28280 Kg</t>
  </si>
  <si>
    <t>26640 Kg / 28500 Kg</t>
  </si>
  <si>
    <r>
      <t>VOLUMEN
(m</t>
    </r>
    <r>
      <rPr>
        <b/>
        <vertAlign val="superscript"/>
        <sz val="9"/>
        <rFont val="Century Gothic"/>
        <family val="2"/>
      </rPr>
      <t>3</t>
    </r>
    <r>
      <rPr>
        <b/>
        <sz val="9"/>
        <rFont val="Century Gothic"/>
        <family val="2"/>
      </rPr>
      <t>)</t>
    </r>
  </si>
  <si>
    <t>ESTANDAR 20' (DRY CARGO)</t>
  </si>
  <si>
    <t>ESTANDAR 40' (DRY CARGO)</t>
  </si>
  <si>
    <t>PESO</t>
  </si>
  <si>
    <t>CANTIDAD</t>
  </si>
  <si>
    <t>REQUERIMIENTO DEL EQUIPO</t>
  </si>
  <si>
    <t>% APROV. VOL.</t>
  </si>
  <si>
    <t>% APROV. PESO</t>
  </si>
  <si>
    <t>PESO DE LOS CONTENEDORES NO APROVECHADO :</t>
  </si>
  <si>
    <t>VOLUMEN DE LOS CONTENEDORES NO APROVECHADO :</t>
  </si>
  <si>
    <t>CAPACIDAD REQUERIDA POR LA CARGA</t>
  </si>
  <si>
    <t>TIPO DE CONTENEDOR</t>
  </si>
  <si>
    <t>CAPACIDAD DE VEHÍCULOS</t>
  </si>
  <si>
    <t>CAMIONETA LUV</t>
  </si>
  <si>
    <t>TURBO</t>
  </si>
  <si>
    <t>SENCILLO</t>
  </si>
  <si>
    <t>DOBLETROQUE</t>
  </si>
  <si>
    <t>TRACTOMULA 2 EJES</t>
  </si>
  <si>
    <t>TRACTOMULA 4 EJES</t>
  </si>
  <si>
    <t>MODULÓ :</t>
  </si>
  <si>
    <t>Moduló:</t>
  </si>
  <si>
    <t>Administrador :</t>
  </si>
  <si>
    <t xml:space="preserve">VR. LIMPIEZA
UNIT. (PESOS $) </t>
  </si>
  <si>
    <t xml:space="preserve">VR. REPARACIÓN
UNIT. (PESOS $) </t>
  </si>
  <si>
    <t>Nombre Oportunidad:</t>
  </si>
  <si>
    <t>GUÍA PARA EL CALCULO DE VOLUMENES</t>
  </si>
  <si>
    <t>VEHÍCULOS</t>
  </si>
  <si>
    <t>Con el ánimo de verificar la capacidad de los vehículos respecto al volumen, se incluyeron dos hojas electrónicas, "Contenedor" y "Vehículos".  
La hoja "Contenedor" se emplearán para calcular el volumen en exportaciones vía marítimas.
La hoja "Vehículos" se empleará para calcular el volumen en despachos terrestres.</t>
  </si>
  <si>
    <t>A continuación se especifica las instrucciones para realizar la verificación del volumen al transportar vía terrestre.</t>
  </si>
  <si>
    <t>1) En la Plantilla de Cotización se encuentra la columna "VOLUMEN", aquí se calcula el volumen de cada producto.</t>
  </si>
  <si>
    <t>TIPO DE VEHÍCULO</t>
  </si>
  <si>
    <r>
      <rPr>
        <b/>
        <sz val="9"/>
        <color indexed="36"/>
        <rFont val="Arial"/>
        <family val="2"/>
      </rPr>
      <t>EJEMPLO 1</t>
    </r>
    <r>
      <rPr>
        <b/>
        <sz val="9"/>
        <rFont val="Arial"/>
        <family val="2"/>
      </rPr>
      <t>: (ANÁLISIS PARA UN (1) VEHÍCULO)</t>
    </r>
  </si>
  <si>
    <r>
      <t>En este ejemplo, para un volumen de 30,94m</t>
    </r>
    <r>
      <rPr>
        <vertAlign val="superscript"/>
        <sz val="9"/>
        <rFont val="Arial"/>
        <family val="2"/>
      </rPr>
      <t>3</t>
    </r>
    <r>
      <rPr>
        <sz val="9"/>
        <rFont val="Arial"/>
        <family val="2"/>
      </rPr>
      <t xml:space="preserve"> y un peso de 27,6 Ton, verificamos que el equipo quepa en cuanto al peso y al volumen en una tractomula:</t>
    </r>
  </si>
  <si>
    <t>VOLUMEN DEL VEHÍCULO NO USADO :</t>
  </si>
  <si>
    <t>PESO DEL VEHÍCULO NO USADO :</t>
  </si>
  <si>
    <r>
      <rPr>
        <b/>
        <sz val="9"/>
        <color indexed="36"/>
        <rFont val="Arial"/>
        <family val="2"/>
      </rPr>
      <t>EJEMPLO 2</t>
    </r>
    <r>
      <rPr>
        <b/>
        <sz val="9"/>
        <rFont val="Arial"/>
        <family val="2"/>
      </rPr>
      <t>: (ANÁLISIS PARA VARIOS VEHÍCULO)</t>
    </r>
  </si>
  <si>
    <r>
      <t>En este ejemplo, para un volumen total de 62m</t>
    </r>
    <r>
      <rPr>
        <vertAlign val="superscript"/>
        <sz val="9"/>
        <rFont val="Arial"/>
        <family val="2"/>
      </rPr>
      <t>3</t>
    </r>
    <r>
      <rPr>
        <sz val="9"/>
        <rFont val="Arial"/>
        <family val="2"/>
      </rPr>
      <t xml:space="preserve"> y un peso de 37 Ton, verificamos que el equipo quepa en cuanto al peso y al volumen en una tractomula y un sencillo:</t>
    </r>
  </si>
  <si>
    <t>La plantilla arroja el siguiente resultado, donde especifica que el volumen a transportar y el peso, están a corde con los vehículos seleccionados, adicional indica el porcentaje de volumen y peso que queda disponible en los vehículos:</t>
  </si>
  <si>
    <t>La plantilla arroja el siguiente resultado, donde especifica que el volumen a transportar y el peso, están a corde con el vehículo seleccionado, adicional indica el porcentaje de volumen y peso que queda disponible en el vehículo:</t>
  </si>
  <si>
    <t>CONTENEDOR</t>
  </si>
  <si>
    <t>A continuación se especifica las instrucciones para realizar la verificación del volumen al transportar vía marítima.</t>
  </si>
  <si>
    <t xml:space="preserve">1) Para realizar la verificación del volumen ingresamos a la hoja "Contenedor", lo primero que debemos verificar es que el volumen total y el peso total esté correcto en la siguiente celda, ya que en ocasiones debido a la eliminación de algunas secciones de la plantilla pueden afectarse la fórmula, si esto sucede se deberá digitar manualmente el valor total del volumen o del peso según sea el caso: </t>
  </si>
  <si>
    <t>3) Es ideal analizar independientemente el equipo que se despachará en cada vehículo (cuando un pedido debe ser despachado en más de un vehículo), más sin embargo en la siguiente tabla permite calcular el volumen tanto para un vehículo como para los varios transportes que se requieran para despachar la totalidad del pedido; frente al Tipo de Vehículo se establecerá la cantidad de vehículos que se requieren:</t>
  </si>
  <si>
    <t xml:space="preserve">2) Para realizar la verificación del volumen ingresamos a la hoja "Vehículos", lo primero que debemos verificar es que el volumen total y el peso total esté correcto en la siguiente celda, ya que en ocasiones debido a la eliminación de algunas secciones de la plantilla pueden afectarse la fórmula, si esto sucede se deberá digitar manualmente el valor total del volumen o del peso según sea el caso: </t>
  </si>
  <si>
    <t>3) Es ideal analizar independientemente el equipo que se despachará en cada contenedor, más sin embargo en la siguiente tabla permite calcular el volumen tanto para un contenedor como para los varios contenedores que se requieran para despachar la totalidad del pedido; frente al Tipo de Contenedor se establecerá la cantidad de contenedores que se requieren:</t>
  </si>
  <si>
    <r>
      <rPr>
        <b/>
        <sz val="9"/>
        <color indexed="36"/>
        <rFont val="Arial"/>
        <family val="2"/>
      </rPr>
      <t>EJEMPLO</t>
    </r>
    <r>
      <rPr>
        <b/>
        <sz val="9"/>
        <rFont val="Arial"/>
        <family val="2"/>
      </rPr>
      <t>: (ANÁLISIS PARA VARIOS CONTENEDORES)</t>
    </r>
  </si>
  <si>
    <r>
      <t>En este ejemplo, para un volumen total de 50m</t>
    </r>
    <r>
      <rPr>
        <vertAlign val="superscript"/>
        <sz val="9"/>
        <rFont val="Arial"/>
        <family val="2"/>
      </rPr>
      <t>3</t>
    </r>
    <r>
      <rPr>
        <sz val="9"/>
        <rFont val="Arial"/>
        <family val="2"/>
      </rPr>
      <t xml:space="preserve"> y un peso de 26 Ton, verificamos que el equipo quepa en cuanto al peso y al volumen en un contenedor de 40':</t>
    </r>
  </si>
  <si>
    <t>La plantilla arroja el siguiente resultado, donde especifica que el volumen a transportar y el peso, están a corde con los contenedores seleccionados, adicional indica el porcentaje de volumen y peso que queda disponible en los contenedores:</t>
  </si>
  <si>
    <t>1,8 m / 2,40m</t>
  </si>
  <si>
    <t>ALTO / MAX. ALT. CARGUE</t>
  </si>
  <si>
    <r>
      <t>AREA (m</t>
    </r>
    <r>
      <rPr>
        <b/>
        <vertAlign val="superscript"/>
        <sz val="10"/>
        <rFont val="Century Gothic"/>
        <family val="2"/>
      </rPr>
      <t>2</t>
    </r>
    <r>
      <rPr>
        <b/>
        <sz val="10"/>
        <rFont val="Century Gothic"/>
        <family val="2"/>
      </rPr>
      <t>)</t>
    </r>
  </si>
  <si>
    <r>
      <rPr>
        <b/>
        <sz val="11"/>
        <color indexed="10"/>
        <rFont val="Century Gothic"/>
        <family val="2"/>
      </rPr>
      <t>NOTA 1</t>
    </r>
    <r>
      <rPr>
        <sz val="11"/>
        <color indexed="10"/>
        <rFont val="Century Gothic"/>
        <family val="2"/>
      </rPr>
      <t xml:space="preserve">: LOS TUBOS DE 2000mm Y 1500mm CONTENIDOS EN ESTA ORDEN DE DESPACHO SE UTILIZARÁN COMO PUNTALES, POR  LO TANTO DEBE </t>
    </r>
  </si>
  <si>
    <r>
      <rPr>
        <b/>
        <sz val="11"/>
        <color indexed="10"/>
        <rFont val="Century Gothic"/>
        <family val="2"/>
      </rPr>
      <t>NOTA 2</t>
    </r>
    <r>
      <rPr>
        <sz val="11"/>
        <color indexed="10"/>
        <rFont val="Century Gothic"/>
        <family val="2"/>
      </rPr>
      <t xml:space="preserve">: EL EQUIPO CONTENIDO EN ESTA ORDEN DE DESPACHO SERÁ UTILIZADO PARA FUNDIR MUROS CONTRATERRENO, POR LO TANTO </t>
    </r>
  </si>
  <si>
    <r>
      <rPr>
        <b/>
        <sz val="11"/>
        <color indexed="10"/>
        <rFont val="Century Gothic"/>
        <family val="2"/>
      </rPr>
      <t>NOTA 3</t>
    </r>
    <r>
      <rPr>
        <sz val="11"/>
        <color indexed="10"/>
        <rFont val="Century Gothic"/>
        <family val="2"/>
      </rPr>
      <t xml:space="preserve">: AL EMPLEAR VIGAS DE ALUMINIO EN ESTE PEDIDO LAS GATAS "U" QUE SE ENVIEN DEBEN MEDIR INTERNAMENTE EN SU ABERTURA MÍNIMO </t>
    </r>
  </si>
  <si>
    <r>
      <rPr>
        <b/>
        <sz val="10"/>
        <color indexed="10"/>
        <rFont val="Century Gothic"/>
        <family val="2"/>
      </rPr>
      <t>NOTA 4</t>
    </r>
    <r>
      <rPr>
        <sz val="10"/>
        <color indexed="10"/>
        <rFont val="Century Gothic"/>
        <family val="2"/>
      </rPr>
      <t>: LOS PALLETS EMPLEADOS EN ESTE PEDIDO NO DEBEN SUPERAR LOS</t>
    </r>
  </si>
  <si>
    <r>
      <rPr>
        <b/>
        <sz val="11"/>
        <color indexed="10"/>
        <rFont val="Century Gothic"/>
        <family val="2"/>
      </rPr>
      <t>NOTA 5</t>
    </r>
    <r>
      <rPr>
        <sz val="11"/>
        <color indexed="10"/>
        <rFont val="Century Gothic"/>
        <family val="2"/>
      </rPr>
      <t>: DESPACHAR EL TRICAPA USADO QUE SE ENCUENTRE MÁS DETERIORADO PARA ESTE PROYECTO DADO QUE SE EMPLEARÁ EN LOSA ALIGERADA.</t>
    </r>
  </si>
  <si>
    <r>
      <rPr>
        <b/>
        <sz val="11"/>
        <color indexed="10"/>
        <rFont val="Century Gothic"/>
        <family val="2"/>
      </rPr>
      <t>NOTA 6</t>
    </r>
    <r>
      <rPr>
        <sz val="11"/>
        <color indexed="10"/>
        <rFont val="Century Gothic"/>
        <family val="2"/>
      </rPr>
      <t>: DESPACHAR SOPORTES ESQUINEROS INTERNOS CON ÁNGULOS DE 21CM DE LARGO.</t>
    </r>
  </si>
  <si>
    <t>VALOR / M² / Día</t>
  </si>
  <si>
    <t>Frente de Obra:</t>
  </si>
  <si>
    <t>COTIZACION No. *(ALQUILER)*</t>
  </si>
  <si>
    <t>ZONE</t>
  </si>
  <si>
    <t>ZONA</t>
  </si>
  <si>
    <t>PIEZAS ANDEN A</t>
  </si>
  <si>
    <t>CÓDIGO</t>
  </si>
  <si>
    <t xml:space="preserve">OBRA : </t>
  </si>
  <si>
    <t>FECHA DESPACHO:</t>
  </si>
  <si>
    <t>PIEZAS ANDEN B</t>
  </si>
  <si>
    <t>PIEZAS ANDEN D</t>
  </si>
  <si>
    <t>PIEZAS ANDEN E</t>
  </si>
  <si>
    <t>ACCESORIOS</t>
  </si>
  <si>
    <t>RACK R1A</t>
  </si>
  <si>
    <t>RACK R1B</t>
  </si>
  <si>
    <t>RACK R2A</t>
  </si>
  <si>
    <t>RACK R2B</t>
  </si>
  <si>
    <t>RACK R3A</t>
  </si>
  <si>
    <t>RACK R3B</t>
  </si>
  <si>
    <t>ALZAPRIMAS</t>
  </si>
  <si>
    <t>CANALES</t>
  </si>
  <si>
    <t>TUBERIA</t>
  </si>
  <si>
    <t>TIRANTES</t>
  </si>
  <si>
    <t>ESQUINEROS EXTERNOS</t>
  </si>
  <si>
    <t>SOPORTE</t>
  </si>
  <si>
    <t>GATAS</t>
  </si>
  <si>
    <t>MENSULAS</t>
  </si>
  <si>
    <t>VIGAS DE ALUMINIO</t>
  </si>
  <si>
    <t>ALMACEN</t>
  </si>
  <si>
    <t>TUBERIA CURVA</t>
  </si>
  <si>
    <t>COLUMNAS CIRCULARES</t>
  </si>
  <si>
    <t>NUM.</t>
  </si>
  <si>
    <t>ACCESORIO PRINCIPAL</t>
  </si>
  <si>
    <t>ACCESORIO A CALCULAR</t>
  </si>
  <si>
    <t>Cantidad</t>
  </si>
  <si>
    <t>ALZAPRIMA ACOPLE RAPIDO</t>
  </si>
  <si>
    <t>PUSHAC</t>
  </si>
  <si>
    <t>JUEGO DE CUÑAS DE AJUSTE</t>
  </si>
  <si>
    <t>JCA</t>
  </si>
  <si>
    <t>1 POR CADA ALZAPRIMA</t>
  </si>
  <si>
    <t>COLUMNA CIRCULAR Ø400 X 3200MM</t>
  </si>
  <si>
    <t>CC400x3200</t>
  </si>
  <si>
    <t>TORNILLO HEX Ø 7/16" x 1-1/4" CON TUERCA Y ARANDELA G.2</t>
  </si>
  <si>
    <t>T7/16X11/4</t>
  </si>
  <si>
    <t>24 POR CADA COLUMNA CIRCULAR</t>
  </si>
  <si>
    <t>COLUMNA CIRCULAR Ø500 X 3200MM</t>
  </si>
  <si>
    <t>CC500x3200</t>
  </si>
  <si>
    <t>COLUMNA CIRCULAR Ø500 X 3600MM</t>
  </si>
  <si>
    <t>CC500x3600</t>
  </si>
  <si>
    <t>COLUMNA CIRCULAR Ø600 X 1200 MM</t>
  </si>
  <si>
    <t>CC600x1200</t>
  </si>
  <si>
    <t>16 POR CADA COLUMNA CIRCULAR</t>
  </si>
  <si>
    <t>COLUMNA CIRCULAR Ø600 X 3000MM</t>
  </si>
  <si>
    <t>CC600x3000</t>
  </si>
  <si>
    <t>COLUMNA CIRCULAR Ø600 X 3200MM</t>
  </si>
  <si>
    <t>CC600x3200</t>
  </si>
  <si>
    <t>COLUMNA CIRCULAR Ø600 X 3600MM</t>
  </si>
  <si>
    <t>CC600x3600</t>
  </si>
  <si>
    <t>COLUMNA CIRCULAR Ø700 X 1200MM</t>
  </si>
  <si>
    <t>CC700x1200</t>
  </si>
  <si>
    <t>COLUMNA CIRCULAR Ø700 X 2400MM</t>
  </si>
  <si>
    <t>CC700x2400</t>
  </si>
  <si>
    <t>COLUMNA CIRCULAR Ø700 X 600MM</t>
  </si>
  <si>
    <t>CC700x600</t>
  </si>
  <si>
    <t>COLUMNA CIRCULAR Ø800 X 2400MM</t>
  </si>
  <si>
    <t>CC800x2400</t>
  </si>
  <si>
    <t>COLUMNA CIRCULAR Ø800 X 600MM</t>
  </si>
  <si>
    <t>CC800x600</t>
  </si>
  <si>
    <t>COLUMNA CIRCULAR Ø900 X 1200MM</t>
  </si>
  <si>
    <t>CC900x1200</t>
  </si>
  <si>
    <t>COLUMNA CIRCULAR Ø900 X 2400MM</t>
  </si>
  <si>
    <t>CC900x2400</t>
  </si>
  <si>
    <t>COLUMNA CIRCULAR Ø900 X 600MM</t>
  </si>
  <si>
    <t>CC900x600</t>
  </si>
  <si>
    <t>COLUMNA CIRCULAR Ø1000 X 1200MM</t>
  </si>
  <si>
    <t>CC1000x1200</t>
  </si>
  <si>
    <t>COLUMNA CIRCULAR Ø1000 X 600MM</t>
  </si>
  <si>
    <t>CC1000x600</t>
  </si>
  <si>
    <t>COLUMNA CIRCULAR Ø1100 X 1200MM</t>
  </si>
  <si>
    <t>CC1100x1200</t>
  </si>
  <si>
    <t>COLUMNA CIRCULAR Ø1100 X 600MM</t>
  </si>
  <si>
    <t>CC1100x600</t>
  </si>
  <si>
    <t>COLUMNA CIRCULAR Ø1200 X 1200MM</t>
  </si>
  <si>
    <t>CC1200x1200</t>
  </si>
  <si>
    <t>COLUMNA CIRCULAR Ø1200 X 600MM</t>
  </si>
  <si>
    <t>CC1200x600</t>
  </si>
  <si>
    <t>TIRANTE 12MM ESPECIAL CURVO</t>
  </si>
  <si>
    <t>TC</t>
  </si>
  <si>
    <t>TUERCA TIRANTE 12MM</t>
  </si>
  <si>
    <t>TT12</t>
  </si>
  <si>
    <t>2 POR CADA TIRANTE CURVO</t>
  </si>
  <si>
    <t>ESQUINERO REGULABLE 1200</t>
  </si>
  <si>
    <t>ER1200</t>
  </si>
  <si>
    <t>GUIA ESQ. REGULABLE 2250MM ANG. DE 60° A 160°</t>
  </si>
  <si>
    <t>GER225</t>
  </si>
  <si>
    <t>2 POR CADA ESQUINERO</t>
  </si>
  <si>
    <t>GUIA ESQ. REGULABLE 225MM ANG. DE 165° A 245°</t>
  </si>
  <si>
    <t>1 POR CADA ESQUINERO</t>
  </si>
  <si>
    <t>GUIA ESQ. REGULABLE 110MM ANG. DE 250° A 300°</t>
  </si>
  <si>
    <t>GER110</t>
  </si>
  <si>
    <t>TORNILLO HEX Ø 3/8" x 1" CON TUERCA Y GUAZA GRADO 2</t>
  </si>
  <si>
    <t xml:space="preserve">T3/8X1 </t>
  </si>
  <si>
    <t>3 POR CADA ESQUINERO</t>
  </si>
  <si>
    <t>T3/8X1</t>
  </si>
  <si>
    <t>TIRANTE CON TOPE 12MM x 330MM</t>
  </si>
  <si>
    <t>TT12X330</t>
  </si>
  <si>
    <t>TUERCAGOLILLA 12MM</t>
  </si>
  <si>
    <t>TG12MM</t>
  </si>
  <si>
    <t>1 POR CADA TIRANTE</t>
  </si>
  <si>
    <t>TIRANTE CON TOPE 12MM x 400MM</t>
  </si>
  <si>
    <t>TT12X400</t>
  </si>
  <si>
    <t>M² DE PANELERIA</t>
  </si>
  <si>
    <t>HERRAMIENTA SACA PANEL ALL STEEL</t>
  </si>
  <si>
    <t>HSP</t>
  </si>
  <si>
    <t>2 POR CADA 100M²</t>
  </si>
  <si>
    <t>TIRANTE HILO CONTINUO</t>
  </si>
  <si>
    <t>HC</t>
  </si>
  <si>
    <t>PERNO M12X80</t>
  </si>
  <si>
    <t>P12X80</t>
  </si>
  <si>
    <t>CONOS METALICOS M12</t>
  </si>
  <si>
    <t>CM12</t>
  </si>
  <si>
    <t>GOLILLA 12MM 75X75X6</t>
  </si>
  <si>
    <t>G12</t>
  </si>
  <si>
    <t>EXTRACTOR CONO METALICO 12MM</t>
  </si>
  <si>
    <t>EC</t>
  </si>
  <si>
    <t>2 POR COTIZACION</t>
  </si>
  <si>
    <t>TIRANTE 12MM</t>
  </si>
  <si>
    <t>T12X"L"</t>
  </si>
  <si>
    <t>CONO IMPERMEABLE</t>
  </si>
  <si>
    <t>CPI</t>
  </si>
  <si>
    <t>2 POR CADA TIRANTE - SUMADO</t>
  </si>
  <si>
    <t>TAPON P/ CONO IMPERMEABLE</t>
  </si>
  <si>
    <t>TCI</t>
  </si>
  <si>
    <t>CONO PLASTICO 22 MM</t>
  </si>
  <si>
    <t>CP22</t>
  </si>
  <si>
    <t>2 POR CADA TIRANTE - CONSOLIDADO</t>
  </si>
  <si>
    <t>TUBO PVC 22 MM X 2000 MM</t>
  </si>
  <si>
    <t>PVC22X6000</t>
  </si>
  <si>
    <t xml:space="preserve">SE SUMAN LAS LONG. DE LOS TIRANTES, SE DIVIDEN POR 2 (LONG. DEL TUBO) Y SE APROXIMA AL ENTERO SIGUIENTE </t>
  </si>
  <si>
    <t>ESPESOR DE MURO (cm)</t>
  </si>
  <si>
    <t xml:space="preserve">CANTIDAD DE TIRANTES </t>
  </si>
  <si>
    <t xml:space="preserve">TIRA PINCIPAL </t>
  </si>
  <si>
    <t xml:space="preserve">CANTIDAD DE TUBOS </t>
  </si>
  <si>
    <t>FIJADOR PERNO DE ANCLAJE</t>
  </si>
  <si>
    <t>FPA</t>
  </si>
  <si>
    <t>1 POR CADA PERNO</t>
  </si>
  <si>
    <t>INCLUIR EN ACCESORIOS MANUALES</t>
  </si>
  <si>
    <t>GANCHO DE ELEVACIÓN - ALL STEEL</t>
  </si>
  <si>
    <t>GEAS</t>
  </si>
  <si>
    <t>HERRAMIENTA PARA INSTALACION DE PANEL FLEX</t>
  </si>
  <si>
    <t>HIPF</t>
  </si>
  <si>
    <t>EMBUDO SOLIDO</t>
  </si>
  <si>
    <t>EMBS</t>
  </si>
  <si>
    <t>OBSERVACION</t>
  </si>
  <si>
    <t>&lt;= Accesorios adicionales especificos</t>
  </si>
  <si>
    <t>&lt;= Accesorios adicionales genericos</t>
  </si>
  <si>
    <t>&lt;= Accesorios restados especificos</t>
  </si>
  <si>
    <t>Adicionar accesorios por descripcion de clave</t>
  </si>
  <si>
    <t>Eliminar accesorios por descripcion de clave</t>
  </si>
  <si>
    <t>JUEGO DE CUÑAS</t>
  </si>
  <si>
    <t>JC</t>
  </si>
  <si>
    <t>UMLI80x200x150</t>
  </si>
  <si>
    <t>UMLI100x200x150</t>
  </si>
  <si>
    <t>UMLI120x200x150</t>
  </si>
  <si>
    <t>UMLI150x200x150</t>
  </si>
  <si>
    <t>UMLI200x200x150</t>
  </si>
  <si>
    <t>UMLI230x200x150</t>
  </si>
  <si>
    <t>UMLI250x200x150</t>
  </si>
  <si>
    <t>UMLI270x200x150</t>
  </si>
  <si>
    <t>UMLI300x200x150</t>
  </si>
  <si>
    <t>UMLI350x200x150</t>
  </si>
  <si>
    <t>UMLI380x200x150</t>
  </si>
  <si>
    <t>UMLI400x200x150</t>
  </si>
  <si>
    <t>UMLI420x200x150</t>
  </si>
  <si>
    <t>UMLI450x200x150</t>
  </si>
  <si>
    <t>UMLI500x200x150</t>
  </si>
  <si>
    <t>UMLI550x200x150</t>
  </si>
  <si>
    <t>UMLI600x200x150</t>
  </si>
  <si>
    <t>UMLI1200x200x150</t>
  </si>
  <si>
    <t>UNION MURO LOSA INTERNO 80x200x150</t>
  </si>
  <si>
    <t>UNION MURO LOSA INTERNO 100x200x150</t>
  </si>
  <si>
    <t>UNION MURO LOSA INTERNO 120x200x150</t>
  </si>
  <si>
    <t>UNION MURO LOSA INTERNO 150x200x150</t>
  </si>
  <si>
    <t>UNION MURO LOSA INTERNO 200x200x150</t>
  </si>
  <si>
    <t>UNION MURO LOSA INTERNO 230x200x150</t>
  </si>
  <si>
    <t>UNION MURO LOSA INTERNO 250x200x150</t>
  </si>
  <si>
    <t>UNION MURO LOSA INTERNO 270x200x150</t>
  </si>
  <si>
    <t>UNION MURO LOSA INTERNO 300x200x150</t>
  </si>
  <si>
    <t>UNION MURO LOSA INTERNO 350x200x150</t>
  </si>
  <si>
    <t>UNION MURO LOSA INTERNO 380x200x150</t>
  </si>
  <si>
    <t>UNION MURO LOSA INTERNO 400x200x150</t>
  </si>
  <si>
    <t>UNION MURO LOSA INTERNO 420x200x150</t>
  </si>
  <si>
    <t>UNION MURO LOSA INTERNO 450x200x150</t>
  </si>
  <si>
    <t>UNION MURO LOSA INTERNO 500x200x150</t>
  </si>
  <si>
    <t>UNION MURO LOSA INTERNO 550x200x150</t>
  </si>
  <si>
    <t>UNION MURO LOSA INTERNO 600x200x150</t>
  </si>
  <si>
    <t>UNION MURO LOSA INTERNO 1200x200x150</t>
  </si>
  <si>
    <t>UML80x300x150</t>
  </si>
  <si>
    <t>UML100x300x150</t>
  </si>
  <si>
    <t>UML120x300x150</t>
  </si>
  <si>
    <t>UML150x300x150</t>
  </si>
  <si>
    <t>UML300x300x150</t>
  </si>
  <si>
    <t>UML230x300x150</t>
  </si>
  <si>
    <t>UML250x300x150</t>
  </si>
  <si>
    <t>UML270x300x150</t>
  </si>
  <si>
    <t>UML350x300x150</t>
  </si>
  <si>
    <t>UML380x300x150</t>
  </si>
  <si>
    <t>UML400x300x150</t>
  </si>
  <si>
    <t>UML420x300x150</t>
  </si>
  <si>
    <t>UML450x300x150</t>
  </si>
  <si>
    <t>UML500x300x150</t>
  </si>
  <si>
    <t>UML550x300x150</t>
  </si>
  <si>
    <t>UML600x300x150</t>
  </si>
  <si>
    <t>UML200x300x150</t>
  </si>
  <si>
    <t>UNION MURO LOSA 80x300x150</t>
  </si>
  <si>
    <t>UNION MURO LOSA 100x300x150</t>
  </si>
  <si>
    <t>UNION MURO LOSA 120x300x150</t>
  </si>
  <si>
    <t>UNION MURO LOSA 150x300x150</t>
  </si>
  <si>
    <t>UNION MURO LOSA 300x300x150</t>
  </si>
  <si>
    <t>UNION MURO LOSA 230x300x150</t>
  </si>
  <si>
    <t>UNION MURO LOSA 250x300x150</t>
  </si>
  <si>
    <t>UNION MURO LOSA 270x300x150</t>
  </si>
  <si>
    <t>UNION MURO LOSA 350x300x150</t>
  </si>
  <si>
    <t>UNION MURO LOSA 380x300x150</t>
  </si>
  <si>
    <t>UNION MURO LOSA 400x300x150</t>
  </si>
  <si>
    <t>UNION MURO LOSA 420x300x150</t>
  </si>
  <si>
    <t>UNION MURO LOSA 450x300x150</t>
  </si>
  <si>
    <t>UNION MURO LOSA 500x300x150</t>
  </si>
  <si>
    <t>UNION MURO LOSA 550x300x150</t>
  </si>
  <si>
    <t>UNION MURO LOSA 600x300x150</t>
  </si>
  <si>
    <t>UNION MURO LOSA 200x300x150</t>
  </si>
  <si>
    <t>UNION MURO LOSA 1200x300x150</t>
  </si>
  <si>
    <t>UML1200x300x150</t>
  </si>
  <si>
    <t>UNION MURO LOSA INTERNO 80x250x150</t>
  </si>
  <si>
    <t>UMLI80x250x150</t>
  </si>
  <si>
    <t>UNION MURO LOSA INTERNO 100x250x150</t>
  </si>
  <si>
    <t>UMLI100x250x150</t>
  </si>
  <si>
    <t>UNION MURO LOSA INTERNO 120x250x150</t>
  </si>
  <si>
    <t>UMLI120x250x150</t>
  </si>
  <si>
    <t>UNION MURO LOSA INTERNO 150x250x150</t>
  </si>
  <si>
    <t>UMLI150x250x150</t>
  </si>
  <si>
    <t>UNION MURO LOSA 80x350x150</t>
  </si>
  <si>
    <t>UML80x350x150</t>
  </si>
  <si>
    <t>UNION MURO LOSA 100x350x150</t>
  </si>
  <si>
    <t>UML100x350x150</t>
  </si>
  <si>
    <t>UNION MURO LOSA 120x350x150</t>
  </si>
  <si>
    <t>UML120x350x150</t>
  </si>
  <si>
    <t>UNION MURO LOSA 150x350x150</t>
  </si>
  <si>
    <t>UML150x350x150</t>
  </si>
  <si>
    <t>12 POR CADA COLUMNA CIRCULAR</t>
  </si>
  <si>
    <t>3 POR CADA UMLI</t>
  </si>
  <si>
    <t>3 POR CADA UML</t>
  </si>
  <si>
    <t>3 POR CADA PBP</t>
  </si>
  <si>
    <t>PBP900X80</t>
  </si>
  <si>
    <t>PBP900X150</t>
  </si>
  <si>
    <t>PBP900X120</t>
  </si>
  <si>
    <t>PBP900X100</t>
  </si>
  <si>
    <t>PBP800X80</t>
  </si>
  <si>
    <t>PBP800X150</t>
  </si>
  <si>
    <t>PBP800X120</t>
  </si>
  <si>
    <t>PBP800X100</t>
  </si>
  <si>
    <t>PBP700X80</t>
  </si>
  <si>
    <t>PBP700X150</t>
  </si>
  <si>
    <t>PBP700X120</t>
  </si>
  <si>
    <t>PBP700X100</t>
  </si>
  <si>
    <t>PBP600X80</t>
  </si>
  <si>
    <t>PBP600X150</t>
  </si>
  <si>
    <t>PBP600X120</t>
  </si>
  <si>
    <t>PBP600X100</t>
  </si>
  <si>
    <t>PANEL BOCA PUERTA 900X80</t>
  </si>
  <si>
    <t>PANEL BOCA PUERTA 900X150</t>
  </si>
  <si>
    <t>PANEL BOCA PUERTA 900X120</t>
  </si>
  <si>
    <t>PANEL BOCA PUERTA 900X100</t>
  </si>
  <si>
    <t>PANEL BOCA PUERTA 800X80</t>
  </si>
  <si>
    <t>PANEL BOCA PUERTA 800X150</t>
  </si>
  <si>
    <t>PANEL BOCA PUERTA 800X120</t>
  </si>
  <si>
    <t>PANEL BOCA PUERTA 800X100</t>
  </si>
  <si>
    <t>PANEL BOCA PUERTA 700X80</t>
  </si>
  <si>
    <t>PANEL BOCA PUERTA 700X150</t>
  </si>
  <si>
    <t>PANEL BOCA PUERTA 700X120</t>
  </si>
  <si>
    <t>PANEL BOCA PUERTA 700X100</t>
  </si>
  <si>
    <t>PANEL BOCA PUERTA 600X80</t>
  </si>
  <si>
    <t>PANEL BOCA PUERTA 600X150</t>
  </si>
  <si>
    <t>PANEL BOCA PUERTA 600X120</t>
  </si>
  <si>
    <t>PANEL BOCA PUERTA 600X100</t>
  </si>
  <si>
    <t>MENSULA DE APOYO</t>
  </si>
  <si>
    <t>MENPY</t>
  </si>
  <si>
    <t>TG16MM</t>
  </si>
  <si>
    <t>T16X500</t>
  </si>
  <si>
    <t>TUERCAGOLILLA 16MM</t>
  </si>
  <si>
    <t>TIRANTE 16MM X 500MM</t>
  </si>
  <si>
    <t>2 POR CADA MENSULA DE APOYO</t>
  </si>
  <si>
    <t>1 POR CADA MENSULA DE APOYO</t>
  </si>
  <si>
    <t>ATE</t>
  </si>
  <si>
    <t>MENSULA ESQUINERA EXTERIOR</t>
  </si>
  <si>
    <t>4 POR CADA MENSULA ESQUINERA</t>
  </si>
  <si>
    <t>2 POR CADA MENSULA ESQUINERA</t>
  </si>
  <si>
    <t>ESQUINERO INTERIOR LOSA 100X100X100</t>
  </si>
  <si>
    <t>EIL100</t>
  </si>
  <si>
    <t>3 POR CADA ESQUINERO INTERIOR 100X100X100</t>
  </si>
  <si>
    <t>TORNILLO CARRIAJE GALV. Ø 7/16" x 1" CON TUERCA G.2</t>
  </si>
  <si>
    <t>TC7/16X1</t>
  </si>
  <si>
    <t>PANEL CAPS 200x400</t>
  </si>
  <si>
    <t>PANEL CAPS 200x420</t>
  </si>
  <si>
    <t>PANEL CAPS 200x450</t>
  </si>
  <si>
    <t>PANEL CAPS 200x500</t>
  </si>
  <si>
    <t>PANEL CAPS 200x520</t>
  </si>
  <si>
    <t>PANEL CAPS 200x550</t>
  </si>
  <si>
    <t>PANEL CAPS 600x400</t>
  </si>
  <si>
    <t>PANEL CAPS 600x420</t>
  </si>
  <si>
    <t>PANEL CAPS 600x450</t>
  </si>
  <si>
    <t>PANEL CAPS 600x500</t>
  </si>
  <si>
    <t>PANEL CAPS 600x520</t>
  </si>
  <si>
    <t>PANEL CAPS 600x550</t>
  </si>
  <si>
    <t>PANEL CAPS 1200x400</t>
  </si>
  <si>
    <t>PANEL CAPS 1200x420</t>
  </si>
  <si>
    <t>PANEL CAPS 1200x450</t>
  </si>
  <si>
    <t>PANEL CAPS 1200x500</t>
  </si>
  <si>
    <t>PANEL CAPS 1200x520</t>
  </si>
  <si>
    <t>PANEL CAPS 1200x550</t>
  </si>
  <si>
    <t>CAP200x400</t>
  </si>
  <si>
    <t>CAP200x420</t>
  </si>
  <si>
    <t>CAP200x450</t>
  </si>
  <si>
    <t>CAP200x500</t>
  </si>
  <si>
    <t>CAP200x520</t>
  </si>
  <si>
    <t>CAP200x550</t>
  </si>
  <si>
    <t>CAP600x400</t>
  </si>
  <si>
    <t>CAP600x420</t>
  </si>
  <si>
    <t>CAP600x450</t>
  </si>
  <si>
    <t>CAP600x500</t>
  </si>
  <si>
    <t>CAP600x520</t>
  </si>
  <si>
    <t>CAP600x550</t>
  </si>
  <si>
    <t>CAP1200x400</t>
  </si>
  <si>
    <t>CAP1200x420</t>
  </si>
  <si>
    <t>CAP1200x450</t>
  </si>
  <si>
    <t>CAP1200x500</t>
  </si>
  <si>
    <t>CAP1200x520</t>
  </si>
  <si>
    <t>CAP1200x550</t>
  </si>
  <si>
    <t>3 POR CADA CAP</t>
  </si>
  <si>
    <t>ESQ. EXT. BRIDA CIEGA 100x50x50</t>
  </si>
  <si>
    <t>ESQ. EXT. BRIDA CIEGA 150x50x50</t>
  </si>
  <si>
    <t>ESQ. EXT. BRIDA CIEGA 200x50x50</t>
  </si>
  <si>
    <t>ESQ. EXT. BRIDA CIEGA 300x50x50</t>
  </si>
  <si>
    <t>ESQ. EXT. BRIDA CIEGA 400x50x50</t>
  </si>
  <si>
    <t>ESQ. EXT. BRIDA CIEGA 500x50x50</t>
  </si>
  <si>
    <t>ESQ. EXT. BRIDA CIEGA 600x50x50</t>
  </si>
  <si>
    <t>ESQ. EXT. BRIDA CIEGA 800x50x50</t>
  </si>
  <si>
    <t>ESQ. EXT. BRIDA CIEGA 900x50x50</t>
  </si>
  <si>
    <t>ESQ. EXT. BRIDA CIEGA 1000x50x50</t>
  </si>
  <si>
    <t>ESQ. EXT. BRIDA CIEGA 1200x50x50</t>
  </si>
  <si>
    <t>ESQ. EXT. BRIDA CIEGA 2400x50x50</t>
  </si>
  <si>
    <t xml:space="preserve">ESQ. EXT. ESPECIAL 300x50x50  </t>
  </si>
  <si>
    <t xml:space="preserve">ESQ. EXT. ESPECIAL 400x50x50  </t>
  </si>
  <si>
    <t>ESQ. EXT. ESPECIAL 500x50x50</t>
  </si>
  <si>
    <t xml:space="preserve">ESQ. EXT. ESPECIAL 600x50x50  </t>
  </si>
  <si>
    <t xml:space="preserve">ESQ. EXT. ESPECIAL 800x50x50  </t>
  </si>
  <si>
    <t xml:space="preserve">ESQ. EXT. ESPECIAL 900x50x50  </t>
  </si>
  <si>
    <t xml:space="preserve">ESQ. EXT. ESPECIAL 1000x50x50  </t>
  </si>
  <si>
    <t xml:space="preserve">ESQ. EXT. ESPECIAL 1200x50x50  </t>
  </si>
  <si>
    <t xml:space="preserve">ESQ. EXT. ESPECIAL 2400x50x50  </t>
  </si>
  <si>
    <t>EES300</t>
  </si>
  <si>
    <t>EES400</t>
  </si>
  <si>
    <t>EES500</t>
  </si>
  <si>
    <t>EES600</t>
  </si>
  <si>
    <t>EES800</t>
  </si>
  <si>
    <t>EES900</t>
  </si>
  <si>
    <t>EES1000</t>
  </si>
  <si>
    <t>EES1200</t>
  </si>
  <si>
    <t>EES2400</t>
  </si>
  <si>
    <t>3 POR CADA EBC</t>
  </si>
  <si>
    <t>5 POR CADA EBC</t>
  </si>
  <si>
    <t>3 POR CADA EES</t>
  </si>
  <si>
    <t>5 POR CADA EES</t>
  </si>
  <si>
    <t>EBC100</t>
  </si>
  <si>
    <t>EBC150</t>
  </si>
  <si>
    <t>EBC200</t>
  </si>
  <si>
    <t>EBC300</t>
  </si>
  <si>
    <t>EBC400</t>
  </si>
  <si>
    <t>EBC500</t>
  </si>
  <si>
    <t>EBC600</t>
  </si>
  <si>
    <t>EBC800</t>
  </si>
  <si>
    <t>EBC900</t>
  </si>
  <si>
    <t>EBC1000</t>
  </si>
  <si>
    <t>EBC1200</t>
  </si>
  <si>
    <t>EBC2400</t>
  </si>
  <si>
    <t>ATI</t>
  </si>
  <si>
    <t>MENSULA PARA IZAJE 900MM</t>
  </si>
  <si>
    <t>2 POR CADA MENSULA PARA IZAJE</t>
  </si>
  <si>
    <t>1 POR CADA MENSULA PARA IZAJE</t>
  </si>
  <si>
    <t>ADMINISTRACIÓN DE VERSIONES</t>
  </si>
  <si>
    <t>CON EL ÁNIMO DE GARANTIZAR QUE LAS COTIZACIONES SIEMPRE MUESTREN LOS VALORES DE REPOSICIÓN Y VALORES DE VENTA ACTUALIZADOS, SE DEBE SEGUIR ESTE PROCEDIMIENTO:</t>
  </si>
  <si>
    <r>
      <t xml:space="preserve">2- </t>
    </r>
    <r>
      <rPr>
        <b/>
        <sz val="9"/>
        <rFont val="Arial"/>
        <family val="2"/>
      </rPr>
      <t>MODIFICAR UNA COTIZACIÓN</t>
    </r>
    <r>
      <rPr>
        <sz val="9"/>
        <rFont val="Arial"/>
        <family val="2"/>
      </rPr>
      <t xml:space="preserve">: SI AL MOMENTO DE MODIFICAR UNA COTIZACIÓN, HAN PASADO MÁS DE 30 DÍAS CALENDARIO (VALIDEZ DE LA OFERTA) RESPECTO A LA FECHA DE LA COTIZACIÓN, DEBERÁ CAMBIARSE LA PLANTILLA UTILIZANDO LA VERSIÓN QUE ESTÉ VIGENTE. </t>
    </r>
  </si>
  <si>
    <t>EJEMPLO:</t>
  </si>
  <si>
    <t>SI HOY 30-ABRIL-2022 SE SOLICITA MODIFICAR LA COTIZACIÓN 3048-11070-2022-0:</t>
  </si>
  <si>
    <t>ESTA COTIZACIÓN TIENE FECHA DEL 15-MARZO-2022, POR LO CUAL YA HAN TRANSCURRIDO MÁS DE 30 DÍAS CALENDARIO, POR LO TANTO SE  PROCEDE A VERIFICAR SI HAY UNA VERSIÓN SUPERIOR A LA VERSIÓN: 5-2022.</t>
  </si>
  <si>
    <r>
      <t xml:space="preserve">1- </t>
    </r>
    <r>
      <rPr>
        <b/>
        <sz val="9"/>
        <rFont val="Arial"/>
        <family val="2"/>
      </rPr>
      <t>NUEVA COTIZACIÓN</t>
    </r>
    <r>
      <rPr>
        <sz val="9"/>
        <rFont val="Arial"/>
        <family val="2"/>
      </rPr>
      <t>: AL COTIZAR UNA NUEVA OBRA ASEGURARSE DE EMPLEAR LA ÚLTIMA VERSIÓN DE LA PLANTILLA DE ALQUILER O VENTA DISPONIBLE:</t>
    </r>
  </si>
  <si>
    <t>PARA ESTE EJEMPLO, LA ÚLTIMA VERSIÓN ES LA 6-2022. POR LO TANTO SE DEBE TRANSCRIBIR LA INFORMACIÓN A ESA PLANTILLA,  QUEDANDO LA NUEVA COTIZACIÓN ASÍ:</t>
  </si>
  <si>
    <t>VALOR MENSUAL
IVA INCLUIDO(PESOS $)</t>
  </si>
  <si>
    <t>VALOR VENTA TOTAL
IVA INCLUIDO (PESOS $)</t>
  </si>
  <si>
    <r>
      <rPr>
        <b/>
        <sz val="11"/>
        <color indexed="10"/>
        <rFont val="Century Gothic"/>
        <family val="2"/>
      </rPr>
      <t>NOTA 7</t>
    </r>
    <r>
      <rPr>
        <sz val="11"/>
        <color indexed="10"/>
        <rFont val="Century Gothic"/>
        <family val="2"/>
      </rPr>
      <t>: REGULACIÓN MÉNSULA DE IZAJE DE LOSA</t>
    </r>
  </si>
  <si>
    <t>COTA A (mm):</t>
  </si>
  <si>
    <t>COTA B (mm):</t>
  </si>
  <si>
    <t>CANTIDAD:</t>
  </si>
  <si>
    <t>Ciudad Obra:</t>
  </si>
  <si>
    <r>
      <t xml:space="preserve">OBSERVACIONES:
- </t>
    </r>
    <r>
      <rPr>
        <sz val="9"/>
        <rFont val="Century Gothic"/>
        <family val="2"/>
      </rPr>
      <t>EL SERVICIO INCLUYE MODULACIÓN Y SOPORTE TÉCNICO EN OBRA.</t>
    </r>
    <r>
      <rPr>
        <b/>
        <sz val="9"/>
        <rFont val="Century Gothic"/>
        <family val="2"/>
      </rPr>
      <t xml:space="preserve">
- </t>
    </r>
    <r>
      <rPr>
        <sz val="9"/>
        <rFont val="Century Gothic"/>
        <family val="2"/>
      </rPr>
      <t xml:space="preserve">LA DISPONIBILIDAD DEL EQUIPO DEBERA RATIFICARSE AL MOMENTO DE EMITIR LA ORDEN DE COMPRA O VENTA.
- ESTA COTIZACIÓN PUEDE VARIAR EN CANTIDADES Y REFERENCIAS, DE ACUERDO AL STOCK EXISTENTE AL MOMENTO DE DESPACHAR.
- AL ACEPTAR ESTA COTIZACIÓN, SE ESTÁ ACEPTANDO LA MODULACIÓN CORRESPONDIENTE A ESTE CONSECUTIVO.
- EL PERÍODO MÍNIMO DE ARRIENDO ES DE DOS (2) MESES.
- EN CASO DE CANCELAR EL(LOS) DESPACHO(S) PROGRAMADO(S) CON UN TIEMPO INFERIOR A CINCO (5) DÍAS HÁBILES AL DESPACHO DEBERÁ CANCELAR POR CONCEPTO DE ALISTAMIENTO, LA SUMA DE $150.000+ IVA POR TONELADA, VALOR QUE SERÁ FACTURADO POR UNISPAN COLOMBIA S.A.S, SIN LUGAR A RECHAZO POR PARTE DEL CLIENTE.
- AL RETORNAR EL EQUIPO EN ALQUILER SE CLASIFICARÁ COMO MALO LAS PIEZAS QUE SE ENCUENTREN PARCIALMENTE DAÑADAS Y QUE TÉCNICAMENTE PERMITAN SER REPARADAS Y SU COSTO SEA INFERIOR AL 50% DEL VALOR DE REPOSICIÓN .
- AL RETORNAR EL EQUIPO EN ALQUILER SE CLASIFICARÁ COMO SUCIO LAS PIEZAS QUE TENGAN CONCRETO ADHERIDO Y QUE SU LIMPIEZA REQUIERA REMOCIÓN MECÁNICA.
- AL RETORNAR EL EQUIPO EN ALQUILER SE CLASIFICARÁ COMO IRREPARABLE LAS PIEZAS QUE TÉCNICAMENTE NO PERMITA SER REPARADA O SU COSTO SEA SUPERIOR AL 50% DEL VALOR DE REPOSICIÓN DE LA PIEZA.
- A LOS VALORES DE REPARACIÓN Y LIMPIEZA PUBLICADOS EN ESTA OFERTA, DEBERÁ ADICIONARSE EL IVA.
- FORMA DE PAGO: ANTICIPO DE UN PERIODO DE 30 DÍAS DE LOS ELEMENTOS EN ALQUILER DESCRITOS EN LAS COTIZACIONES APROBADAS.  POSTERIORMENTE SE RECIBIRÁ LA FACTURACIÓN DE LOS MESES SIGUIENTES, CON UN PLAZO DE 30 DÍAS CALENDARIO.
- LOS CONSUMIBLES DEBEN PAGARSE 100% ANTICIPADO, LA VALIDEZ DE LA OFERTA PARA CONSUMIBLES ES DE 8 DÍAS CALENDARIO.
- PLAZO DE ENTREGA A CONVENIR.
</t>
    </r>
    <r>
      <rPr>
        <b/>
        <sz val="9"/>
        <rFont val="Century Gothic"/>
        <family val="2"/>
      </rPr>
      <t>VALIDEZ DE LA OFERTA</t>
    </r>
    <r>
      <rPr>
        <sz val="9"/>
        <rFont val="Century Gothic"/>
        <family val="2"/>
      </rPr>
      <t xml:space="preserve">: 30 DÍAS CALENDARIO. </t>
    </r>
  </si>
  <si>
    <t>VERSION: 1-2025</t>
  </si>
  <si>
    <t>CESAR DIAZ</t>
  </si>
  <si>
    <t>EI2400</t>
  </si>
  <si>
    <t>EE2400</t>
  </si>
  <si>
    <t>CEA850x650</t>
  </si>
  <si>
    <t>CEA1000x1000</t>
  </si>
  <si>
    <t>CAN4200</t>
  </si>
  <si>
    <t>CAN4000</t>
  </si>
  <si>
    <t>CAN3500</t>
  </si>
  <si>
    <t>CAN3000</t>
  </si>
  <si>
    <t>CAN2600</t>
  </si>
  <si>
    <t>CAN2500</t>
  </si>
  <si>
    <t>CAN2000</t>
  </si>
  <si>
    <t>CAN1800</t>
  </si>
  <si>
    <t>CAN1500</t>
  </si>
  <si>
    <t>CAN1100</t>
  </si>
  <si>
    <t>CAN1000</t>
  </si>
  <si>
    <t>CP12</t>
  </si>
  <si>
    <t>BP12</t>
  </si>
  <si>
    <t>PVC12x6000</t>
  </si>
  <si>
    <t>EL ALAMO-APARTAMENTOS</t>
  </si>
  <si>
    <t>LINDA PATIÑO</t>
  </si>
  <si>
    <t>NUEVO</t>
  </si>
  <si>
    <t>CUSEZAR</t>
  </si>
  <si>
    <t>SEBASTIAN LOPEZ</t>
  </si>
  <si>
    <t>CALI</t>
  </si>
  <si>
    <t>N/A</t>
  </si>
  <si>
    <t>SISTEMA ALL STEEL PARA MUROS A UNA ALTURA DE 2,45 MTS</t>
  </si>
  <si>
    <t>EBC250</t>
  </si>
  <si>
    <t>EBC350</t>
  </si>
  <si>
    <t>EBC380</t>
  </si>
  <si>
    <t>EBC420</t>
  </si>
  <si>
    <t>EBC450</t>
  </si>
  <si>
    <t>CAN5100</t>
  </si>
  <si>
    <t>CAN6000</t>
  </si>
  <si>
    <t>EI100</t>
  </si>
  <si>
    <t>EI120</t>
  </si>
  <si>
    <t>EI2400X100</t>
  </si>
  <si>
    <t>EI250X100</t>
  </si>
  <si>
    <t>CAN1700</t>
  </si>
  <si>
    <t>CAN2100</t>
  </si>
  <si>
    <t>CAN2400</t>
  </si>
  <si>
    <t>CAN4100</t>
  </si>
  <si>
    <t>EE300</t>
  </si>
  <si>
    <t>EI150</t>
  </si>
  <si>
    <t>EI200</t>
  </si>
  <si>
    <t>EI300</t>
  </si>
  <si>
    <t>EI400</t>
  </si>
  <si>
    <t>EI500</t>
  </si>
  <si>
    <t>EI800</t>
  </si>
  <si>
    <t>EI80</t>
  </si>
  <si>
    <t>EE1000</t>
  </si>
  <si>
    <t>EE500</t>
  </si>
  <si>
    <t>EE600</t>
  </si>
  <si>
    <t>EE800</t>
  </si>
  <si>
    <t>EE1200</t>
  </si>
  <si>
    <t>4415-16656-2025-4-M</t>
  </si>
  <si>
    <t>MUROS</t>
  </si>
  <si>
    <t>EES100</t>
  </si>
  <si>
    <t>AP10X1200</t>
  </si>
  <si>
    <t>AP20X1200</t>
  </si>
  <si>
    <t>LOSA</t>
  </si>
  <si>
    <t>TB800X300</t>
  </si>
  <si>
    <t>TB800X600</t>
  </si>
  <si>
    <t>CF</t>
  </si>
  <si>
    <t>MENSULA VACIADO</t>
  </si>
  <si>
    <t>BS</t>
  </si>
  <si>
    <t>GB150</t>
  </si>
  <si>
    <t>TB2000x230</t>
  </si>
  <si>
    <t>TBP800X500</t>
  </si>
  <si>
    <t>CG</t>
  </si>
  <si>
    <t>ATT</t>
  </si>
  <si>
    <t>MS1500</t>
  </si>
  <si>
    <t>PLATAFORMA METALICA</t>
  </si>
  <si>
    <t>PLATAFORMA ADICIONAL</t>
  </si>
  <si>
    <t>RETAQUE</t>
  </si>
  <si>
    <t>CARRO1</t>
  </si>
  <si>
    <t>ALAMO - APARTAMENTOS CARRO 1</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</si>
</sst>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41" formatCode="_-* #,##0_-;\-* #,##0_-;_-* &quot;-&quot;_-;_-@_-"/>
    <numFmt numFmtId="164" formatCode="_ * #,##0.00_ ;_ * \-#,##0.00_ ;_ * &quot;-&quot;??_ ;_ @_ "/>
    <numFmt numFmtId="165" formatCode="&quot;$&quot;\ #,##0"/>
    <numFmt numFmtId="166" formatCode="&quot;T.R.M   $&quot;\ 0"/>
    <numFmt numFmtId="167" formatCode="&quot;Fecha : &quot;dd\-mmm\-yy&quot;&quot;"/>
    <numFmt numFmtId="168" formatCode="#,##0\ &quot; Kg&quot;"/>
    <numFmt numFmtId="169" formatCode="0.0%"/>
    <numFmt numFmtId="170" formatCode="dd\-mmmm\-yyyy"/>
    <numFmt numFmtId="171" formatCode="_([$$-240A]\ * #,##0_);_([$$-240A]\ * \(#,##0\);_([$$-240A]\ * &quot;-&quot;??_);_(@_)"/>
    <numFmt numFmtId="172" formatCode="&quot;S/Cotización:&quot;\ General"/>
    <numFmt numFmtId="173" formatCode="0.000000%"/>
    <numFmt numFmtId="174" formatCode="0.00\ &quot;m&quot;"/>
    <numFmt numFmtId="175" formatCode="0.00\ &quot;m3&quot;"/>
    <numFmt numFmtId="176" formatCode="0.0\ &quot;Ton&quot;"/>
    <numFmt numFmtId="177" formatCode="0.00\ &quot;Ton&quot;"/>
    <numFmt numFmtId="178" formatCode="#,##0.000"/>
    <numFmt numFmtId="179" formatCode="d/mmm/yyyy"/>
    <numFmt numFmtId="180" formatCode="0\ &quot;cm&quot;"/>
    <numFmt numFmtId="181" formatCode="0\ &quot;Und&quot;"/>
    <numFmt numFmtId="182" formatCode="_-* #,##0.00_-;\-* #,##0.00_-;_-* &quot;-&quot;_-;_-@_-"/>
    <numFmt numFmtId="183" formatCode="0\ &quot;mm&quot;"/>
    <numFmt numFmtId="184" formatCode="General\ &quot;Ud.&quot;"/>
    <numFmt numFmtId="185" formatCode="#,##0.000\ &quot; M3&quot;"/>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entury Gothic"/>
      <family val="2"/>
    </font>
    <font>
      <sz val="8"/>
      <color indexed="56"/>
      <name val="Century Gothic"/>
      <family val="2"/>
    </font>
    <font>
      <b/>
      <sz val="12"/>
      <name val="Century Gothic"/>
      <family val="2"/>
    </font>
    <font>
      <b/>
      <sz val="10"/>
      <name val="Century Gothic"/>
      <family val="2"/>
    </font>
    <font>
      <b/>
      <i/>
      <sz val="9"/>
      <color indexed="9"/>
      <name val="Arial"/>
      <family val="2"/>
    </font>
    <font>
      <sz val="10"/>
      <color indexed="9"/>
      <name val="Arial"/>
      <family val="2"/>
    </font>
    <font>
      <b/>
      <sz val="12"/>
      <color indexed="12"/>
      <name val="Century Gothic"/>
      <family val="2"/>
    </font>
    <font>
      <b/>
      <sz val="10"/>
      <color indexed="12"/>
      <name val="Century Gothic"/>
      <family val="2"/>
    </font>
    <font>
      <b/>
      <sz val="19"/>
      <name val="Century Gothic"/>
      <family val="2"/>
    </font>
    <font>
      <b/>
      <sz val="9"/>
      <name val="Century Gothic"/>
      <family val="2"/>
    </font>
    <font>
      <b/>
      <sz val="9"/>
      <color indexed="12"/>
      <name val="Century Gothic"/>
      <family val="2"/>
    </font>
    <font>
      <sz val="9"/>
      <name val="Century Gothic"/>
      <family val="2"/>
    </font>
    <font>
      <b/>
      <sz val="11"/>
      <name val="Century Gothic"/>
      <family val="2"/>
    </font>
    <font>
      <b/>
      <sz val="8"/>
      <name val="Century Gothic"/>
      <family val="2"/>
    </font>
    <font>
      <b/>
      <sz val="16"/>
      <name val="Century Gothic"/>
      <family val="2"/>
    </font>
    <font>
      <b/>
      <sz val="10"/>
      <name val="Arial"/>
      <family val="2"/>
    </font>
    <font>
      <sz val="9"/>
      <name val="Arial"/>
      <family val="2"/>
    </font>
    <font>
      <b/>
      <sz val="9"/>
      <color indexed="9"/>
      <name val="Arial"/>
      <family val="2"/>
    </font>
    <font>
      <sz val="10"/>
      <name val="Bookman Old Style"/>
      <family val="1"/>
    </font>
    <font>
      <b/>
      <vertAlign val="superscript"/>
      <sz val="9"/>
      <name val="Century Gothic"/>
      <family val="2"/>
    </font>
    <font>
      <b/>
      <sz val="10"/>
      <name val="Bookman Old Style"/>
      <family val="1"/>
    </font>
    <font>
      <b/>
      <sz val="8"/>
      <name val="Bookman Old Style"/>
      <family val="1"/>
    </font>
    <font>
      <sz val="8"/>
      <name val="Bookman Old Style"/>
      <family val="1"/>
    </font>
    <font>
      <b/>
      <sz val="9"/>
      <name val="Arial"/>
      <family val="2"/>
    </font>
    <font>
      <vertAlign val="superscript"/>
      <sz val="9"/>
      <name val="Arial"/>
      <family val="2"/>
    </font>
    <font>
      <b/>
      <sz val="9"/>
      <color indexed="36"/>
      <name val="Arial"/>
      <family val="2"/>
    </font>
    <font>
      <sz val="8"/>
      <name val="Century Gothic"/>
      <family val="2"/>
    </font>
    <font>
      <b/>
      <sz val="36"/>
      <color indexed="10"/>
      <name val="Century Gothic"/>
      <family val="2"/>
    </font>
    <font>
      <b/>
      <sz val="18"/>
      <name val="Century Gothic"/>
      <family val="2"/>
    </font>
    <font>
      <b/>
      <vertAlign val="superscript"/>
      <sz val="10"/>
      <name val="Century Gothic"/>
      <family val="2"/>
    </font>
    <font>
      <sz val="11"/>
      <color indexed="10"/>
      <name val="Century Gothic"/>
      <family val="2"/>
    </font>
    <font>
      <b/>
      <sz val="11"/>
      <color indexed="10"/>
      <name val="Century Gothic"/>
      <family val="2"/>
    </font>
    <font>
      <sz val="10"/>
      <color indexed="10"/>
      <name val="Century Gothic"/>
      <family val="2"/>
    </font>
    <font>
      <b/>
      <sz val="10"/>
      <color indexed="10"/>
      <name val="Century Gothic"/>
      <family val="2"/>
    </font>
    <font>
      <b/>
      <sz val="14"/>
      <name val="Century Gothic"/>
      <family val="2"/>
    </font>
    <font>
      <b/>
      <sz val="10"/>
      <color rgb="FF0000FF"/>
      <name val="Century Gothic"/>
      <family val="2"/>
    </font>
    <font>
      <b/>
      <sz val="10"/>
      <color rgb="FFFF0000"/>
      <name val="Bookman Old Style"/>
      <family val="1"/>
    </font>
    <font>
      <b/>
      <sz val="9"/>
      <color rgb="FFFF0000"/>
      <name val="Arial"/>
      <family val="2"/>
    </font>
    <font>
      <b/>
      <sz val="20"/>
      <color theme="0" tint="-4.9989318521683403E-2"/>
      <name val="Century Gothic"/>
      <family val="2"/>
    </font>
    <font>
      <sz val="10"/>
      <color theme="0"/>
      <name val="Century Gothic"/>
      <family val="2"/>
    </font>
    <font>
      <b/>
      <sz val="28"/>
      <color theme="0" tint="-4.9989318521683403E-2"/>
      <name val="Century Gothic"/>
      <family val="2"/>
    </font>
    <font>
      <sz val="28"/>
      <color theme="0" tint="-4.9989318521683403E-2"/>
      <name val="Century Gothic"/>
      <family val="2"/>
    </font>
    <font>
      <sz val="11"/>
      <color rgb="FFFF0000"/>
      <name val="Century Gothic"/>
      <family val="2"/>
    </font>
    <font>
      <sz val="10"/>
      <color rgb="FFFF0000"/>
      <name val="Century Gothic"/>
      <family val="2"/>
    </font>
    <font>
      <sz val="28"/>
      <color rgb="FFFF0000"/>
      <name val="Century Gothic"/>
      <family val="2"/>
    </font>
    <font>
      <b/>
      <sz val="28"/>
      <color rgb="FFFF0000"/>
      <name val="Century Gothic"/>
      <family val="2"/>
    </font>
    <font>
      <b/>
      <sz val="11"/>
      <color rgb="FFFF0000"/>
      <name val="Century Gothic"/>
      <family val="2"/>
    </font>
    <font>
      <b/>
      <sz val="9"/>
      <color rgb="FFFF0000"/>
      <name val="Bookman Old Style"/>
      <family val="1"/>
    </font>
    <font>
      <b/>
      <sz val="8"/>
      <color rgb="FFFF0000"/>
      <name val="Bookman Old Style"/>
      <family val="1"/>
    </font>
    <font>
      <sz val="8"/>
      <color rgb="FF0000FF"/>
      <name val="Calibri"/>
      <family val="2"/>
    </font>
    <font>
      <b/>
      <sz val="8"/>
      <color theme="0" tint="-4.9989318521683403E-2"/>
      <name val="Century Gothic"/>
      <family val="2"/>
    </font>
    <font>
      <b/>
      <sz val="8"/>
      <color indexed="10"/>
      <name val="Century Gothic"/>
      <family val="2"/>
    </font>
    <font>
      <sz val="8"/>
      <color rgb="FFFF0000"/>
      <name val="Century Gothic"/>
      <family val="2"/>
    </font>
    <font>
      <sz val="8"/>
      <color theme="0" tint="-4.9989318521683403E-2"/>
      <name val="Century Gothic"/>
      <family val="2"/>
    </font>
    <font>
      <sz val="9"/>
      <name val="Calibri"/>
      <family val="2"/>
    </font>
    <font>
      <b/>
      <sz val="9"/>
      <name val="Calibri"/>
      <family val="2"/>
    </font>
    <font>
      <b/>
      <sz val="11"/>
      <name val="Calibri"/>
      <family val="2"/>
    </font>
    <font>
      <b/>
      <sz val="9"/>
      <color rgb="FFFF333C"/>
      <name val="Calibri"/>
      <family val="2"/>
    </font>
    <font>
      <b/>
      <sz val="10"/>
      <color rgb="FFFF0000"/>
      <name val="Century Gothic"/>
      <family val="2"/>
    </font>
    <font>
      <b/>
      <sz val="10"/>
      <color theme="1"/>
      <name val="Century Gothic"/>
      <family val="2"/>
    </font>
    <font>
      <sz val="10"/>
      <color theme="1"/>
      <name val="Century Gothic"/>
      <family val="2"/>
    </font>
    <font>
      <b/>
      <sz val="8"/>
      <color theme="1"/>
      <name val="Century Gothic"/>
      <family val="2"/>
    </font>
    <font>
      <sz val="8"/>
      <color theme="1"/>
      <name val="Century Gothic"/>
      <family val="2"/>
    </font>
    <font>
      <b/>
      <sz val="12"/>
      <color theme="1" tint="4.9989318521683403E-2"/>
      <name val="Century Gothic"/>
      <family val="2"/>
    </font>
    <font>
      <sz val="9"/>
      <color theme="3"/>
      <name val="Calibri"/>
      <family val="2"/>
    </font>
    <font>
      <sz val="11"/>
      <name val="Century Gothic"/>
      <family val="2"/>
    </font>
    <font>
      <sz val="14"/>
      <name val="Century Gothic"/>
      <family val="2"/>
    </font>
    <font>
      <sz val="10"/>
      <name val="Arial"/>
      <family val="2"/>
    </font>
    <font>
      <b/>
      <sz val="14"/>
      <color rgb="FFFF0000"/>
      <name val="Century Gothic"/>
      <family val="2"/>
    </font>
    <font>
      <b/>
      <sz val="10"/>
      <color theme="3" tint="-0.249977111117893"/>
      <name val="Century Gothic"/>
      <family val="2"/>
    </font>
    <font>
      <sz val="9"/>
      <color theme="0"/>
      <name val="Calibri"/>
      <family val="2"/>
    </font>
    <font>
      <b/>
      <sz val="11"/>
      <color theme="0"/>
      <name val="Century Gothic"/>
      <family val="2"/>
    </font>
    <font>
      <b/>
      <sz val="10"/>
      <color theme="0"/>
      <name val="Century Gothic"/>
      <family val="2"/>
    </font>
    <font>
      <b/>
      <sz val="18"/>
      <color rgb="FFFF0000"/>
      <name val="Century Gothic"/>
      <family val="2"/>
    </font>
    <font>
      <b/>
      <sz val="36"/>
      <name val="Broadway"/>
      <family val="5"/>
    </font>
    <font>
      <sz val="11"/>
      <color theme="0"/>
      <name val="Century Gothic"/>
      <family val="2"/>
    </font>
    <font>
      <sz val="14"/>
      <color theme="0"/>
      <name val="Century Gothic"/>
      <family val="2"/>
    </font>
    <font>
      <b/>
      <sz val="18"/>
      <color theme="0"/>
      <name val="Century Gothic"/>
      <family val="2"/>
    </font>
  </fonts>
  <fills count="17">
    <fill>
      <patternFill patternType="none"/>
    </fill>
    <fill>
      <patternFill patternType="gray125"/>
    </fill>
    <fill>
      <patternFill patternType="solid">
        <fgColor indexed="58"/>
        <bgColor indexed="64"/>
      </patternFill>
    </fill>
    <fill>
      <patternFill patternType="solid">
        <fgColor indexed="8"/>
        <bgColor indexed="24"/>
      </patternFill>
    </fill>
    <fill>
      <patternFill patternType="solid">
        <fgColor indexed="21"/>
        <bgColor indexed="24"/>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F99"/>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rgb="FFFFFFCC"/>
        <bgColor indexed="64"/>
      </patternFill>
    </fill>
  </fills>
  <borders count="96">
    <border>
      <left/>
      <right/>
      <top/>
      <bottom/>
      <diagonal/>
    </border>
    <border>
      <left/>
      <right/>
      <top style="thick">
        <color indexed="21"/>
      </top>
      <bottom/>
      <diagonal/>
    </border>
    <border>
      <left/>
      <right style="thick">
        <color indexed="21"/>
      </right>
      <top style="thick">
        <color indexed="21"/>
      </top>
      <bottom/>
      <diagonal/>
    </border>
    <border>
      <left style="thick">
        <color indexed="21"/>
      </left>
      <right/>
      <top style="thin">
        <color indexed="15"/>
      </top>
      <bottom style="thick">
        <color indexed="21"/>
      </bottom>
      <diagonal/>
    </border>
    <border>
      <left/>
      <right/>
      <top style="thin">
        <color indexed="15"/>
      </top>
      <bottom style="thick">
        <color indexed="21"/>
      </bottom>
      <diagonal/>
    </border>
    <border>
      <left/>
      <right style="thick">
        <color indexed="21"/>
      </right>
      <top style="thin">
        <color indexed="15"/>
      </top>
      <bottom style="thick">
        <color indexed="21"/>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
      <left style="thick">
        <color indexed="21"/>
      </left>
      <right/>
      <top style="thick">
        <color indexed="21"/>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diagonal/>
    </border>
    <border>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style="hair">
        <color indexed="64"/>
      </bottom>
      <diagonal/>
    </border>
    <border>
      <left/>
      <right/>
      <top style="medium">
        <color indexed="64"/>
      </top>
      <bottom/>
      <diagonal/>
    </border>
    <border>
      <left style="thin">
        <color indexed="64"/>
      </left>
      <right/>
      <top style="medium">
        <color indexed="64"/>
      </top>
      <bottom/>
      <diagonal/>
    </border>
    <border>
      <left style="hair">
        <color indexed="64"/>
      </left>
      <right style="hair">
        <color indexed="64"/>
      </right>
      <top style="medium">
        <color indexed="64"/>
      </top>
      <bottom style="medium">
        <color indexed="64"/>
      </bottom>
      <diagonal/>
    </border>
    <border>
      <left style="hair">
        <color indexed="64"/>
      </left>
      <right style="thin">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hair">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hair">
        <color indexed="64"/>
      </top>
      <bottom/>
      <diagonal/>
    </border>
    <border>
      <left style="medium">
        <color indexed="64"/>
      </left>
      <right/>
      <top style="thin">
        <color indexed="64"/>
      </top>
      <bottom/>
      <diagonal/>
    </border>
    <border>
      <left/>
      <right/>
      <top style="thin">
        <color indexed="64"/>
      </top>
      <bottom/>
      <diagonal/>
    </border>
    <border>
      <left style="hair">
        <color indexed="64"/>
      </left>
      <right style="thin">
        <color indexed="64"/>
      </right>
      <top style="hair">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hair">
        <color indexed="64"/>
      </left>
      <right style="hair">
        <color indexed="64"/>
      </right>
      <top/>
      <bottom style="hair">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right/>
      <top/>
      <bottom style="hair">
        <color indexed="64"/>
      </bottom>
      <diagonal/>
    </border>
    <border>
      <left/>
      <right style="thin">
        <color indexed="64"/>
      </right>
      <top style="hair">
        <color indexed="64"/>
      </top>
      <bottom style="hair">
        <color indexed="64"/>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s>
  <cellStyleXfs count="15">
    <xf numFmtId="0" fontId="0" fillId="0" borderId="0"/>
    <xf numFmtId="164" fontId="5" fillId="0" borderId="0" applyFont="0" applyFill="0" applyBorder="0" applyAlignment="0" applyProtection="0"/>
    <xf numFmtId="0" fontId="5" fillId="2" borderId="0" applyProtection="0"/>
    <xf numFmtId="9" fontId="5" fillId="0" borderId="0" applyFont="0" applyFill="0" applyBorder="0" applyAlignment="0" applyProtection="0"/>
    <xf numFmtId="0" fontId="4" fillId="0" borderId="0"/>
    <xf numFmtId="0" fontId="3" fillId="0" borderId="0"/>
    <xf numFmtId="41" fontId="73" fillId="0" borderId="0" applyFont="0" applyFill="0" applyBorder="0" applyAlignment="0" applyProtection="0"/>
    <xf numFmtId="0" fontId="5" fillId="0" borderId="0"/>
    <xf numFmtId="0" fontId="2" fillId="0" borderId="0"/>
    <xf numFmtId="0" fontId="2" fillId="0" borderId="0"/>
    <xf numFmtId="41" fontId="5" fillId="0" borderId="0" applyFont="0" applyFill="0" applyBorder="0" applyAlignment="0" applyProtection="0"/>
    <xf numFmtId="0" fontId="1" fillId="0" borderId="0"/>
    <xf numFmtId="0" fontId="1" fillId="0" borderId="0"/>
    <xf numFmtId="41" fontId="5" fillId="0" borderId="0" applyFont="0" applyFill="0" applyBorder="0" applyAlignment="0" applyProtection="0"/>
    <xf numFmtId="0" fontId="5" fillId="0" borderId="0"/>
  </cellStyleXfs>
  <cellXfs count="385">
    <xf numFmtId="0" fontId="0" fillId="0" borderId="0" xfId="0"/>
    <xf numFmtId="0" fontId="5" fillId="0" borderId="0" xfId="2" applyFill="1"/>
    <xf numFmtId="0" fontId="5" fillId="2" borderId="0" xfId="2"/>
    <xf numFmtId="0" fontId="10" fillId="3" borderId="1" xfId="2" applyFont="1" applyFill="1" applyBorder="1" applyAlignment="1">
      <alignment horizontal="center"/>
    </xf>
    <xf numFmtId="0" fontId="10" fillId="3" borderId="2" xfId="2" applyFont="1" applyFill="1" applyBorder="1" applyAlignment="1">
      <alignment horizontal="center"/>
    </xf>
    <xf numFmtId="0" fontId="11" fillId="4" borderId="3" xfId="2" applyFont="1" applyFill="1" applyBorder="1"/>
    <xf numFmtId="0" fontId="11" fillId="4" borderId="4" xfId="2" applyFont="1" applyFill="1" applyBorder="1"/>
    <xf numFmtId="9" fontId="11" fillId="4" borderId="5" xfId="2" applyNumberFormat="1" applyFont="1" applyFill="1" applyBorder="1"/>
    <xf numFmtId="0" fontId="6" fillId="0" borderId="0" xfId="0" applyFont="1" applyAlignment="1">
      <alignment vertical="center"/>
    </xf>
    <xf numFmtId="167" fontId="17" fillId="0" borderId="0" xfId="0" applyNumberFormat="1" applyFont="1" applyAlignment="1">
      <alignment horizontal="center" vertical="center"/>
    </xf>
    <xf numFmtId="0" fontId="6" fillId="0" borderId="0" xfId="0" applyFont="1" applyAlignment="1">
      <alignment horizontal="right" vertical="center"/>
    </xf>
    <xf numFmtId="15" fontId="17" fillId="0" borderId="0" xfId="0" applyNumberFormat="1" applyFont="1" applyAlignment="1">
      <alignment horizontal="center" vertical="center"/>
    </xf>
    <xf numFmtId="0" fontId="17" fillId="0" borderId="0" xfId="0" applyFont="1" applyAlignment="1">
      <alignment horizontal="center" vertical="center"/>
    </xf>
    <xf numFmtId="0" fontId="15" fillId="0" borderId="6" xfId="0" applyFont="1" applyBorder="1" applyAlignment="1">
      <alignment vertical="center" wrapText="1"/>
    </xf>
    <xf numFmtId="0" fontId="9" fillId="0" borderId="7" xfId="0" applyFont="1" applyBorder="1" applyAlignment="1">
      <alignment vertical="center" wrapText="1"/>
    </xf>
    <xf numFmtId="0" fontId="9" fillId="0" borderId="7"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8" xfId="0" applyFont="1" applyBorder="1" applyAlignment="1">
      <alignment horizontal="center" vertical="center" wrapText="1"/>
    </xf>
    <xf numFmtId="0" fontId="9" fillId="0" borderId="0" xfId="0" applyFont="1" applyAlignment="1">
      <alignment vertical="center" wrapText="1"/>
    </xf>
    <xf numFmtId="0" fontId="10" fillId="3" borderId="10" xfId="2" applyFont="1" applyFill="1" applyBorder="1" applyAlignment="1">
      <alignment horizontal="left"/>
    </xf>
    <xf numFmtId="165" fontId="9" fillId="0" borderId="11" xfId="0" applyNumberFormat="1" applyFont="1" applyBorder="1" applyAlignment="1">
      <alignment horizontal="center" vertical="center"/>
    </xf>
    <xf numFmtId="0" fontId="17" fillId="0" borderId="0" xfId="0" applyFont="1" applyAlignment="1">
      <alignment horizontal="right" vertical="center"/>
    </xf>
    <xf numFmtId="9" fontId="9" fillId="0" borderId="8" xfId="3" applyFont="1" applyBorder="1" applyAlignment="1">
      <alignment horizontal="center" vertical="center" wrapText="1"/>
    </xf>
    <xf numFmtId="0" fontId="17" fillId="0" borderId="0" xfId="0" applyFont="1" applyAlignment="1">
      <alignment horizontal="left" vertical="center"/>
    </xf>
    <xf numFmtId="0" fontId="9" fillId="0" borderId="0" xfId="0" applyFont="1" applyAlignment="1">
      <alignment horizontal="left" vertical="center"/>
    </xf>
    <xf numFmtId="0" fontId="16" fillId="0" borderId="0" xfId="0" applyFont="1" applyAlignment="1">
      <alignment vertical="center" wrapText="1"/>
    </xf>
    <xf numFmtId="0" fontId="41" fillId="0" borderId="0" xfId="0" applyFont="1" applyAlignment="1">
      <alignment vertical="center"/>
    </xf>
    <xf numFmtId="0" fontId="9" fillId="0" borderId="0" xfId="0" applyFont="1" applyAlignment="1">
      <alignment vertical="center"/>
    </xf>
    <xf numFmtId="166" fontId="13" fillId="5" borderId="12" xfId="0" applyNumberFormat="1" applyFont="1" applyFill="1" applyBorder="1" applyAlignment="1" applyProtection="1">
      <alignment horizontal="center" vertical="center"/>
      <protection locked="0"/>
    </xf>
    <xf numFmtId="166" fontId="13" fillId="5" borderId="0" xfId="0" applyNumberFormat="1" applyFont="1" applyFill="1" applyAlignment="1" applyProtection="1">
      <alignment horizontal="center" vertical="center"/>
      <protection locked="0"/>
    </xf>
    <xf numFmtId="0" fontId="7" fillId="5" borderId="13" xfId="0" applyFont="1" applyFill="1" applyBorder="1" applyAlignment="1">
      <alignment horizontal="center" vertical="center"/>
    </xf>
    <xf numFmtId="0" fontId="6" fillId="0" borderId="14" xfId="0" applyFont="1" applyBorder="1" applyAlignment="1">
      <alignment vertical="center"/>
    </xf>
    <xf numFmtId="4" fontId="6" fillId="0" borderId="14" xfId="0" applyNumberFormat="1" applyFont="1" applyBorder="1" applyAlignment="1">
      <alignment horizontal="center" vertical="center"/>
    </xf>
    <xf numFmtId="3" fontId="6" fillId="0" borderId="14" xfId="0" applyNumberFormat="1" applyFont="1" applyBorder="1" applyAlignment="1">
      <alignment horizontal="center" vertical="center"/>
    </xf>
    <xf numFmtId="3" fontId="6" fillId="0" borderId="16" xfId="0" applyNumberFormat="1" applyFont="1" applyBorder="1" applyAlignment="1">
      <alignment horizontal="center" vertical="center"/>
    </xf>
    <xf numFmtId="0" fontId="18" fillId="0" borderId="18" xfId="0" applyFont="1" applyBorder="1" applyAlignment="1">
      <alignment vertical="center"/>
    </xf>
    <xf numFmtId="4" fontId="6" fillId="0" borderId="19" xfId="0" applyNumberFormat="1" applyFont="1" applyBorder="1" applyAlignment="1">
      <alignment horizontal="center" vertical="center"/>
    </xf>
    <xf numFmtId="168" fontId="9" fillId="0" borderId="18" xfId="0" applyNumberFormat="1" applyFont="1" applyBorder="1" applyAlignment="1">
      <alignment vertical="center"/>
    </xf>
    <xf numFmtId="0" fontId="7" fillId="5" borderId="0" xfId="0" applyFont="1" applyFill="1" applyAlignment="1">
      <alignment horizontal="center" vertical="center"/>
    </xf>
    <xf numFmtId="0" fontId="6" fillId="0" borderId="0" xfId="0" applyFont="1" applyAlignment="1">
      <alignment horizontal="left" vertical="center"/>
    </xf>
    <xf numFmtId="3" fontId="6" fillId="0" borderId="0" xfId="0" applyNumberFormat="1" applyFont="1" applyAlignment="1">
      <alignment horizontal="center" vertical="center"/>
    </xf>
    <xf numFmtId="4" fontId="6" fillId="0" borderId="0" xfId="0" applyNumberFormat="1" applyFont="1" applyAlignment="1">
      <alignment horizontal="center" vertical="center"/>
    </xf>
    <xf numFmtId="4" fontId="17" fillId="0" borderId="0" xfId="0" applyNumberFormat="1" applyFont="1" applyAlignment="1">
      <alignment horizontal="left" vertical="center"/>
    </xf>
    <xf numFmtId="0" fontId="14" fillId="0" borderId="0" xfId="0" applyFont="1" applyAlignment="1">
      <alignment vertical="center" wrapText="1"/>
    </xf>
    <xf numFmtId="0" fontId="6" fillId="0" borderId="15" xfId="0" applyFont="1" applyBorder="1" applyAlignment="1">
      <alignment horizontal="left" vertical="center"/>
    </xf>
    <xf numFmtId="0" fontId="6" fillId="0" borderId="20" xfId="0" applyFont="1" applyBorder="1" applyAlignment="1">
      <alignment horizontal="left" vertical="center"/>
    </xf>
    <xf numFmtId="0" fontId="6" fillId="0" borderId="9" xfId="0" applyFont="1" applyBorder="1" applyAlignment="1">
      <alignment horizontal="left" vertical="center"/>
    </xf>
    <xf numFmtId="0" fontId="6" fillId="0" borderId="21" xfId="0" applyFont="1" applyBorder="1" applyAlignment="1">
      <alignment vertical="center"/>
    </xf>
    <xf numFmtId="0" fontId="6" fillId="0" borderId="22" xfId="0" applyFont="1" applyBorder="1" applyAlignment="1">
      <alignment horizontal="left" vertical="center"/>
    </xf>
    <xf numFmtId="0" fontId="9" fillId="0" borderId="23" xfId="0" applyFont="1" applyBorder="1" applyAlignment="1">
      <alignment vertical="center" wrapText="1"/>
    </xf>
    <xf numFmtId="0" fontId="9" fillId="0" borderId="23" xfId="0" applyFont="1" applyBorder="1" applyAlignment="1">
      <alignment horizontal="center" vertical="center" wrapText="1"/>
    </xf>
    <xf numFmtId="0" fontId="15" fillId="0" borderId="23" xfId="0" applyFont="1" applyBorder="1" applyAlignment="1">
      <alignment horizontal="center" vertical="center" wrapText="1"/>
    </xf>
    <xf numFmtId="0" fontId="9" fillId="0" borderId="24" xfId="0" applyFont="1" applyBorder="1" applyAlignment="1">
      <alignment horizontal="center" vertical="center" wrapText="1"/>
    </xf>
    <xf numFmtId="0" fontId="9" fillId="0" borderId="25" xfId="0" applyFont="1" applyBorder="1" applyAlignment="1">
      <alignment horizontal="center" vertical="center" wrapText="1"/>
    </xf>
    <xf numFmtId="0" fontId="6" fillId="0" borderId="26" xfId="0" applyFont="1" applyBorder="1" applyAlignment="1">
      <alignment horizontal="center" vertical="center"/>
    </xf>
    <xf numFmtId="0" fontId="6" fillId="0" borderId="27" xfId="0" applyFont="1" applyBorder="1" applyAlignment="1">
      <alignment vertical="center"/>
    </xf>
    <xf numFmtId="0" fontId="6" fillId="0" borderId="28" xfId="0" applyFont="1" applyBorder="1" applyAlignment="1">
      <alignment horizontal="center" vertical="center"/>
    </xf>
    <xf numFmtId="0" fontId="19" fillId="0" borderId="6" xfId="0" applyFont="1" applyBorder="1" applyAlignment="1">
      <alignment vertical="center" wrapText="1"/>
    </xf>
    <xf numFmtId="9" fontId="17" fillId="0" borderId="16" xfId="3" applyFont="1" applyBorder="1" applyAlignment="1">
      <alignment horizontal="center" vertical="center"/>
    </xf>
    <xf numFmtId="9" fontId="15" fillId="0" borderId="11" xfId="3" applyFont="1" applyBorder="1" applyAlignment="1">
      <alignment horizontal="center" vertical="center"/>
    </xf>
    <xf numFmtId="169" fontId="17" fillId="0" borderId="0" xfId="3" applyNumberFormat="1" applyFont="1" applyBorder="1" applyAlignment="1">
      <alignment horizontal="center" vertical="center"/>
    </xf>
    <xf numFmtId="0" fontId="8" fillId="0" borderId="0" xfId="0" applyFont="1" applyAlignment="1">
      <alignment vertical="center"/>
    </xf>
    <xf numFmtId="168" fontId="8" fillId="0" borderId="0" xfId="0" applyNumberFormat="1" applyFont="1" applyAlignment="1">
      <alignment vertical="center"/>
    </xf>
    <xf numFmtId="0" fontId="6" fillId="0" borderId="13" xfId="0" applyFont="1" applyBorder="1" applyAlignment="1">
      <alignment vertical="center"/>
    </xf>
    <xf numFmtId="0" fontId="8" fillId="0" borderId="18" xfId="0" applyFont="1" applyBorder="1" applyAlignment="1">
      <alignment vertical="center"/>
    </xf>
    <xf numFmtId="9" fontId="15" fillId="0" borderId="0" xfId="3" applyFont="1" applyBorder="1" applyAlignment="1">
      <alignment horizontal="center" vertical="center"/>
    </xf>
    <xf numFmtId="0" fontId="19" fillId="0" borderId="29" xfId="0" applyFont="1" applyBorder="1" applyAlignment="1">
      <alignment vertical="center" wrapText="1"/>
    </xf>
    <xf numFmtId="0" fontId="6" fillId="0" borderId="0" xfId="0" applyFont="1" applyAlignment="1">
      <alignment horizontal="center" vertical="center"/>
    </xf>
    <xf numFmtId="0" fontId="6" fillId="0" borderId="30" xfId="0" applyFont="1" applyBorder="1" applyAlignment="1">
      <alignment horizontal="center" vertical="center"/>
    </xf>
    <xf numFmtId="0" fontId="6" fillId="0" borderId="31" xfId="0" applyFont="1" applyBorder="1" applyAlignment="1">
      <alignment horizontal="center" vertical="center"/>
    </xf>
    <xf numFmtId="0" fontId="6" fillId="0" borderId="32" xfId="0" applyFont="1" applyBorder="1" applyAlignment="1">
      <alignment horizontal="center" vertical="center"/>
    </xf>
    <xf numFmtId="0" fontId="15" fillId="6" borderId="33" xfId="0" applyFont="1" applyFill="1" applyBorder="1" applyAlignment="1">
      <alignment horizontal="center" vertical="center"/>
    </xf>
    <xf numFmtId="0" fontId="6" fillId="7" borderId="0" xfId="0" applyFont="1" applyFill="1" applyAlignment="1">
      <alignment vertical="center"/>
    </xf>
    <xf numFmtId="0" fontId="6" fillId="0" borderId="17" xfId="0" applyFont="1" applyBorder="1" applyAlignment="1">
      <alignment vertical="center"/>
    </xf>
    <xf numFmtId="0" fontId="6" fillId="0" borderId="34" xfId="0" applyFont="1" applyBorder="1" applyAlignment="1">
      <alignment vertical="center"/>
    </xf>
    <xf numFmtId="0" fontId="17" fillId="0" borderId="0" xfId="0" applyFont="1" applyAlignment="1">
      <alignment vertical="top" wrapText="1"/>
    </xf>
    <xf numFmtId="0" fontId="17" fillId="0" borderId="0" xfId="0" applyFont="1" applyAlignment="1">
      <alignment horizontal="left" vertical="top" wrapText="1" indent="1"/>
    </xf>
    <xf numFmtId="0" fontId="17" fillId="0" borderId="35" xfId="0" applyFont="1" applyBorder="1" applyAlignment="1">
      <alignment vertical="center"/>
    </xf>
    <xf numFmtId="173" fontId="11" fillId="4" borderId="4" xfId="2" applyNumberFormat="1" applyFont="1" applyFill="1" applyBorder="1"/>
    <xf numFmtId="164" fontId="11" fillId="4" borderId="4" xfId="1" applyFont="1" applyFill="1" applyBorder="1" applyAlignment="1"/>
    <xf numFmtId="0" fontId="12" fillId="0" borderId="12" xfId="0" applyFont="1" applyBorder="1" applyAlignment="1">
      <alignment vertical="center"/>
    </xf>
    <xf numFmtId="168" fontId="9" fillId="0" borderId="19" xfId="0" applyNumberFormat="1" applyFont="1" applyBorder="1" applyAlignment="1">
      <alignment vertical="center"/>
    </xf>
    <xf numFmtId="4" fontId="9" fillId="0" borderId="19" xfId="0" applyNumberFormat="1" applyFont="1" applyBorder="1" applyAlignment="1">
      <alignment vertical="center"/>
    </xf>
    <xf numFmtId="0" fontId="6" fillId="0" borderId="38" xfId="0" applyFont="1" applyBorder="1" applyAlignment="1">
      <alignment vertical="center"/>
    </xf>
    <xf numFmtId="0" fontId="6" fillId="0" borderId="39" xfId="0" applyFont="1" applyBorder="1" applyAlignment="1">
      <alignment vertical="center"/>
    </xf>
    <xf numFmtId="0" fontId="6" fillId="0" borderId="40" xfId="0" applyFont="1" applyBorder="1" applyAlignment="1">
      <alignment vertical="center"/>
    </xf>
    <xf numFmtId="0" fontId="15" fillId="6" borderId="41" xfId="0" applyFont="1" applyFill="1" applyBorder="1" applyAlignment="1">
      <alignment horizontal="center" vertical="center"/>
    </xf>
    <xf numFmtId="0" fontId="24" fillId="0" borderId="0" xfId="0" applyFont="1"/>
    <xf numFmtId="0" fontId="42" fillId="0" borderId="28" xfId="0" applyFont="1" applyBorder="1" applyAlignment="1">
      <alignment vertical="center"/>
    </xf>
    <xf numFmtId="0" fontId="15" fillId="0" borderId="28" xfId="0" applyFont="1" applyBorder="1" applyAlignment="1">
      <alignment horizontal="center" vertical="center" wrapText="1"/>
    </xf>
    <xf numFmtId="0" fontId="24" fillId="0" borderId="0" xfId="0" applyFont="1" applyAlignment="1">
      <alignment horizontal="right"/>
    </xf>
    <xf numFmtId="175" fontId="26" fillId="0" borderId="28" xfId="0" applyNumberFormat="1" applyFont="1" applyBorder="1" applyAlignment="1">
      <alignment horizontal="center"/>
    </xf>
    <xf numFmtId="176" fontId="26" fillId="0" borderId="0" xfId="0" applyNumberFormat="1" applyFont="1" applyAlignment="1">
      <alignment horizontal="center"/>
    </xf>
    <xf numFmtId="0" fontId="26" fillId="9" borderId="28" xfId="0" applyFont="1" applyFill="1" applyBorder="1" applyAlignment="1">
      <alignment horizontal="center"/>
    </xf>
    <xf numFmtId="0" fontId="42" fillId="6" borderId="28" xfId="0" applyFont="1" applyFill="1" applyBorder="1" applyAlignment="1">
      <alignment vertical="center"/>
    </xf>
    <xf numFmtId="174" fontId="24" fillId="6" borderId="28" xfId="0" applyNumberFormat="1" applyFont="1" applyFill="1" applyBorder="1" applyAlignment="1">
      <alignment horizontal="center"/>
    </xf>
    <xf numFmtId="175" fontId="24" fillId="6" borderId="28" xfId="0" applyNumberFormat="1" applyFont="1" applyFill="1" applyBorder="1" applyAlignment="1">
      <alignment horizontal="center"/>
    </xf>
    <xf numFmtId="0" fontId="24" fillId="6" borderId="28" xfId="0" applyFont="1" applyFill="1" applyBorder="1" applyAlignment="1">
      <alignment horizontal="center"/>
    </xf>
    <xf numFmtId="0" fontId="24" fillId="10" borderId="28" xfId="0" applyFont="1" applyFill="1" applyBorder="1" applyAlignment="1">
      <alignment horizontal="center"/>
    </xf>
    <xf numFmtId="0" fontId="26" fillId="10" borderId="28" xfId="0" applyFont="1" applyFill="1" applyBorder="1" applyAlignment="1">
      <alignment horizontal="center"/>
    </xf>
    <xf numFmtId="0" fontId="27" fillId="10" borderId="28" xfId="0" applyFont="1" applyFill="1" applyBorder="1" applyAlignment="1">
      <alignment horizontal="center"/>
    </xf>
    <xf numFmtId="176" fontId="24" fillId="6" borderId="28" xfId="0" applyNumberFormat="1" applyFont="1" applyFill="1" applyBorder="1" applyAlignment="1">
      <alignment horizontal="center"/>
    </xf>
    <xf numFmtId="177" fontId="24" fillId="6" borderId="28" xfId="0" applyNumberFormat="1" applyFont="1" applyFill="1" applyBorder="1" applyAlignment="1">
      <alignment horizontal="center"/>
    </xf>
    <xf numFmtId="167" fontId="15" fillId="0" borderId="0" xfId="0" applyNumberFormat="1" applyFont="1" applyAlignment="1">
      <alignment horizontal="center" vertical="center"/>
    </xf>
    <xf numFmtId="0" fontId="6" fillId="0" borderId="0" xfId="0" applyFont="1" applyAlignment="1">
      <alignment horizontal="right" vertical="top"/>
    </xf>
    <xf numFmtId="0" fontId="41" fillId="0" borderId="0" xfId="0" applyFont="1" applyAlignment="1">
      <alignment horizontal="left" vertical="center"/>
    </xf>
    <xf numFmtId="170" fontId="6" fillId="0" borderId="0" xfId="0" applyNumberFormat="1" applyFont="1" applyAlignment="1">
      <alignment horizontal="center" vertical="center"/>
    </xf>
    <xf numFmtId="0" fontId="6" fillId="0" borderId="42" xfId="0" applyFont="1" applyBorder="1" applyAlignment="1">
      <alignment vertical="center"/>
    </xf>
    <xf numFmtId="0" fontId="6" fillId="0" borderId="18" xfId="0" applyFont="1" applyBorder="1" applyAlignment="1">
      <alignment vertical="center"/>
    </xf>
    <xf numFmtId="0" fontId="6" fillId="0" borderId="43" xfId="0" applyFont="1" applyBorder="1" applyAlignment="1">
      <alignment vertical="center"/>
    </xf>
    <xf numFmtId="178" fontId="6" fillId="0" borderId="44" xfId="0" applyNumberFormat="1" applyFont="1" applyBorder="1" applyAlignment="1">
      <alignment horizontal="center" vertical="center"/>
    </xf>
    <xf numFmtId="0" fontId="9" fillId="8" borderId="7" xfId="0" applyFont="1" applyFill="1" applyBorder="1" applyAlignment="1">
      <alignment horizontal="center" vertical="center" wrapText="1"/>
    </xf>
    <xf numFmtId="0" fontId="6" fillId="0" borderId="36" xfId="0" applyFont="1" applyBorder="1" applyAlignment="1">
      <alignment vertical="center"/>
    </xf>
    <xf numFmtId="0" fontId="12" fillId="0" borderId="0" xfId="0" applyFont="1" applyAlignment="1">
      <alignment vertical="center"/>
    </xf>
    <xf numFmtId="0" fontId="6" fillId="0" borderId="45" xfId="0" applyFont="1" applyBorder="1" applyAlignment="1">
      <alignment horizontal="center" vertical="center"/>
    </xf>
    <xf numFmtId="0" fontId="5" fillId="0" borderId="0" xfId="0" applyFont="1"/>
    <xf numFmtId="0" fontId="43" fillId="0" borderId="0" xfId="0" applyFont="1"/>
    <xf numFmtId="0" fontId="29" fillId="0" borderId="0" xfId="0" applyFont="1"/>
    <xf numFmtId="176" fontId="26" fillId="0" borderId="28" xfId="0" applyNumberFormat="1" applyFont="1" applyBorder="1" applyAlignment="1">
      <alignment horizontal="center"/>
    </xf>
    <xf numFmtId="0" fontId="28" fillId="10" borderId="28" xfId="0" applyFont="1" applyFill="1" applyBorder="1" applyAlignment="1">
      <alignment horizontal="center"/>
    </xf>
    <xf numFmtId="0" fontId="6" fillId="0" borderId="46" xfId="0" applyFont="1" applyBorder="1" applyAlignment="1">
      <alignment vertical="center"/>
    </xf>
    <xf numFmtId="0" fontId="15" fillId="6" borderId="47" xfId="0" applyFont="1" applyFill="1" applyBorder="1" applyAlignment="1">
      <alignment horizontal="center" vertical="center"/>
    </xf>
    <xf numFmtId="0" fontId="44" fillId="0" borderId="0" xfId="0" applyFont="1" applyAlignment="1">
      <alignment vertical="center" wrapText="1"/>
    </xf>
    <xf numFmtId="0" fontId="32" fillId="0" borderId="0" xfId="0" applyFont="1" applyAlignment="1">
      <alignment vertical="center"/>
    </xf>
    <xf numFmtId="0" fontId="9" fillId="0" borderId="48" xfId="0" applyFont="1" applyBorder="1" applyAlignment="1">
      <alignment horizontal="center" vertical="center"/>
    </xf>
    <xf numFmtId="4" fontId="6" fillId="0" borderId="49" xfId="0" applyNumberFormat="1" applyFont="1" applyBorder="1" applyAlignment="1">
      <alignment horizontal="center" vertical="center"/>
    </xf>
    <xf numFmtId="0" fontId="6" fillId="0" borderId="50" xfId="0" applyFont="1" applyBorder="1" applyAlignment="1">
      <alignment vertical="center"/>
    </xf>
    <xf numFmtId="0" fontId="6" fillId="0" borderId="45" xfId="0" applyFont="1" applyBorder="1" applyAlignment="1">
      <alignment vertical="center"/>
    </xf>
    <xf numFmtId="0" fontId="6" fillId="0" borderId="21" xfId="0" applyFont="1" applyBorder="1" applyAlignment="1">
      <alignment horizontal="center" vertical="center"/>
    </xf>
    <xf numFmtId="0" fontId="6" fillId="0" borderId="26" xfId="0" applyFont="1" applyBorder="1" applyAlignment="1">
      <alignment vertical="center"/>
    </xf>
    <xf numFmtId="0" fontId="6" fillId="0" borderId="51" xfId="0" applyFont="1" applyBorder="1" applyAlignment="1">
      <alignment horizontal="center" vertical="center"/>
    </xf>
    <xf numFmtId="0" fontId="6" fillId="0" borderId="52" xfId="0" applyFont="1" applyBorder="1" applyAlignment="1">
      <alignment horizontal="center" vertical="center"/>
    </xf>
    <xf numFmtId="165" fontId="9" fillId="0" borderId="53" xfId="0" applyNumberFormat="1" applyFont="1" applyBorder="1" applyAlignment="1">
      <alignment vertical="center"/>
    </xf>
    <xf numFmtId="0" fontId="6" fillId="0" borderId="54" xfId="0" applyFont="1" applyBorder="1" applyAlignment="1">
      <alignment vertical="center"/>
    </xf>
    <xf numFmtId="4" fontId="9" fillId="0" borderId="55" xfId="0" applyNumberFormat="1" applyFont="1" applyBorder="1" applyAlignment="1">
      <alignment horizontal="center" vertical="center"/>
    </xf>
    <xf numFmtId="0" fontId="6" fillId="0" borderId="56" xfId="0" applyFont="1" applyBorder="1" applyAlignment="1">
      <alignment vertical="center"/>
    </xf>
    <xf numFmtId="0" fontId="6" fillId="0" borderId="47" xfId="0" applyFont="1" applyBorder="1" applyAlignment="1">
      <alignment vertical="center"/>
    </xf>
    <xf numFmtId="0" fontId="6" fillId="0" borderId="55" xfId="0" applyFont="1" applyBorder="1" applyAlignment="1">
      <alignment vertical="center"/>
    </xf>
    <xf numFmtId="0" fontId="6" fillId="0" borderId="47" xfId="0" applyFont="1" applyBorder="1" applyAlignment="1">
      <alignment horizontal="right" vertical="center"/>
    </xf>
    <xf numFmtId="165" fontId="6" fillId="0" borderId="55" xfId="0" applyNumberFormat="1" applyFont="1" applyBorder="1" applyAlignment="1">
      <alignment horizontal="center" vertical="center"/>
    </xf>
    <xf numFmtId="170" fontId="6" fillId="0" borderId="55" xfId="0" applyNumberFormat="1" applyFont="1" applyBorder="1" applyAlignment="1">
      <alignment horizontal="right" vertical="center"/>
    </xf>
    <xf numFmtId="0" fontId="33" fillId="0" borderId="0" xfId="0" applyFont="1" applyAlignment="1">
      <alignment vertical="center"/>
    </xf>
    <xf numFmtId="0" fontId="32" fillId="0" borderId="0" xfId="0" applyFont="1" applyAlignment="1">
      <alignment horizontal="left" vertical="center"/>
    </xf>
    <xf numFmtId="0" fontId="6" fillId="0" borderId="9" xfId="0" applyFont="1" applyBorder="1" applyAlignment="1">
      <alignment vertical="center"/>
    </xf>
    <xf numFmtId="0" fontId="6" fillId="0" borderId="57" xfId="0" applyFont="1" applyBorder="1" applyAlignment="1">
      <alignment vertical="center"/>
    </xf>
    <xf numFmtId="178" fontId="6" fillId="0" borderId="0" xfId="0" applyNumberFormat="1" applyFont="1" applyAlignment="1">
      <alignment vertical="center"/>
    </xf>
    <xf numFmtId="9" fontId="32" fillId="0" borderId="0" xfId="3" applyFont="1" applyAlignment="1">
      <alignment vertical="center"/>
    </xf>
    <xf numFmtId="0" fontId="45" fillId="0" borderId="0" xfId="0" applyFont="1" applyAlignment="1">
      <alignment vertical="center"/>
    </xf>
    <xf numFmtId="0" fontId="6" fillId="0" borderId="6" xfId="0" applyFont="1" applyBorder="1" applyAlignment="1">
      <alignment vertical="center" wrapText="1"/>
    </xf>
    <xf numFmtId="0" fontId="6" fillId="0" borderId="0" xfId="0" applyFont="1" applyAlignment="1">
      <alignment vertical="center" wrapText="1"/>
    </xf>
    <xf numFmtId="168" fontId="6" fillId="0" borderId="14" xfId="0" applyNumberFormat="1" applyFont="1" applyBorder="1" applyAlignment="1">
      <alignment vertical="center"/>
    </xf>
    <xf numFmtId="168" fontId="6" fillId="0" borderId="58" xfId="0" applyNumberFormat="1" applyFont="1" applyBorder="1" applyAlignment="1">
      <alignment vertical="center"/>
    </xf>
    <xf numFmtId="0" fontId="6" fillId="0" borderId="58" xfId="0" applyFont="1" applyBorder="1" applyAlignment="1">
      <alignment vertical="center"/>
    </xf>
    <xf numFmtId="0" fontId="46" fillId="0" borderId="0" xfId="0" applyFont="1" applyAlignment="1">
      <alignment vertical="center" wrapText="1"/>
    </xf>
    <xf numFmtId="0" fontId="47" fillId="0" borderId="0" xfId="0" applyFont="1" applyAlignment="1">
      <alignment vertical="center" wrapText="1"/>
    </xf>
    <xf numFmtId="0" fontId="9" fillId="0" borderId="0" xfId="0" applyFont="1" applyAlignment="1">
      <alignment horizontal="right" vertical="center"/>
    </xf>
    <xf numFmtId="0" fontId="48" fillId="0" borderId="15" xfId="0" applyFont="1" applyBorder="1" applyAlignment="1">
      <alignment horizontal="left" vertical="center"/>
    </xf>
    <xf numFmtId="0" fontId="49" fillId="0" borderId="20" xfId="0" applyFont="1" applyBorder="1" applyAlignment="1">
      <alignment horizontal="left" vertical="center"/>
    </xf>
    <xf numFmtId="0" fontId="49" fillId="0" borderId="9" xfId="0" applyFont="1" applyBorder="1" applyAlignment="1">
      <alignment horizontal="left" vertical="center"/>
    </xf>
    <xf numFmtId="0" fontId="49" fillId="0" borderId="0" xfId="0" applyFont="1" applyAlignment="1">
      <alignment vertical="center"/>
    </xf>
    <xf numFmtId="0" fontId="50" fillId="0" borderId="0" xfId="0" applyFont="1" applyAlignment="1">
      <alignment vertical="center" wrapText="1"/>
    </xf>
    <xf numFmtId="0" fontId="51" fillId="0" borderId="0" xfId="0" applyFont="1" applyAlignment="1">
      <alignment vertical="center" wrapText="1"/>
    </xf>
    <xf numFmtId="0" fontId="49" fillId="0" borderId="15" xfId="0" applyFont="1" applyBorder="1" applyAlignment="1">
      <alignment horizontal="left" vertical="center"/>
    </xf>
    <xf numFmtId="164" fontId="52" fillId="0" borderId="20" xfId="1" applyFont="1" applyFill="1" applyBorder="1" applyAlignment="1">
      <alignment horizontal="center" vertical="center"/>
    </xf>
    <xf numFmtId="0" fontId="56" fillId="0" borderId="0" xfId="0" applyFont="1" applyAlignment="1">
      <alignment vertical="center" wrapText="1"/>
    </xf>
    <xf numFmtId="0" fontId="57" fillId="0" borderId="0" xfId="0" applyFont="1" applyAlignment="1">
      <alignment vertical="center"/>
    </xf>
    <xf numFmtId="0" fontId="19" fillId="0" borderId="28" xfId="0" applyFont="1" applyBorder="1" applyAlignment="1">
      <alignment horizontal="center" vertical="center" wrapText="1"/>
    </xf>
    <xf numFmtId="178" fontId="32" fillId="0" borderId="44" xfId="0" applyNumberFormat="1" applyFont="1" applyBorder="1" applyAlignment="1">
      <alignment horizontal="center" vertical="center"/>
    </xf>
    <xf numFmtId="0" fontId="32" fillId="0" borderId="0" xfId="0" applyFont="1" applyAlignment="1">
      <alignment vertical="center" wrapText="1"/>
    </xf>
    <xf numFmtId="0" fontId="58" fillId="0" borderId="0" xfId="0" applyFont="1" applyAlignment="1">
      <alignment vertical="center" wrapText="1"/>
    </xf>
    <xf numFmtId="0" fontId="59" fillId="0" borderId="0" xfId="0" applyFont="1" applyAlignment="1">
      <alignment vertical="center" wrapText="1"/>
    </xf>
    <xf numFmtId="0" fontId="58" fillId="0" borderId="0" xfId="0" applyFont="1" applyAlignment="1">
      <alignment vertical="center"/>
    </xf>
    <xf numFmtId="0" fontId="60" fillId="0" borderId="0" xfId="0" applyFont="1" applyAlignment="1">
      <alignment horizontal="left"/>
    </xf>
    <xf numFmtId="0" fontId="63" fillId="0" borderId="0" xfId="0" applyFont="1" applyAlignment="1">
      <alignment horizontal="right" vertical="center"/>
    </xf>
    <xf numFmtId="0" fontId="60" fillId="0" borderId="0" xfId="0" applyFont="1" applyAlignment="1">
      <alignment vertical="center"/>
    </xf>
    <xf numFmtId="0" fontId="63" fillId="0" borderId="0" xfId="0" applyFont="1" applyAlignment="1">
      <alignment horizontal="center" vertical="center"/>
    </xf>
    <xf numFmtId="179" fontId="60" fillId="0" borderId="0" xfId="0" applyNumberFormat="1" applyFont="1" applyAlignment="1">
      <alignment horizontal="center" vertical="center"/>
    </xf>
    <xf numFmtId="0" fontId="60" fillId="0" borderId="28" xfId="0" applyFont="1" applyBorder="1" applyAlignment="1">
      <alignment horizontal="left"/>
    </xf>
    <xf numFmtId="0" fontId="60" fillId="0" borderId="28" xfId="0" applyFont="1" applyBorder="1" applyAlignment="1">
      <alignment horizontal="center"/>
    </xf>
    <xf numFmtId="0" fontId="61" fillId="0" borderId="28" xfId="0" applyFont="1" applyBorder="1" applyAlignment="1">
      <alignment horizontal="center"/>
    </xf>
    <xf numFmtId="0" fontId="61" fillId="0" borderId="28" xfId="0" applyFont="1" applyBorder="1" applyAlignment="1">
      <alignment horizontal="left"/>
    </xf>
    <xf numFmtId="0" fontId="61" fillId="0" borderId="0" xfId="0" applyFont="1" applyAlignment="1">
      <alignment horizontal="left"/>
    </xf>
    <xf numFmtId="0" fontId="60" fillId="0" borderId="0" xfId="0" applyFont="1" applyAlignment="1">
      <alignment horizontal="center"/>
    </xf>
    <xf numFmtId="165" fontId="64" fillId="0" borderId="0" xfId="0" applyNumberFormat="1" applyFont="1" applyAlignment="1">
      <alignment vertical="center"/>
    </xf>
    <xf numFmtId="0" fontId="17" fillId="0" borderId="0" xfId="0" applyFont="1" applyAlignment="1">
      <alignment horizontal="left" vertical="top" wrapText="1"/>
    </xf>
    <xf numFmtId="0" fontId="6" fillId="0" borderId="0" xfId="0" applyFont="1" applyAlignment="1">
      <alignment vertical="top"/>
    </xf>
    <xf numFmtId="0" fontId="17" fillId="0" borderId="0" xfId="0" applyFont="1" applyAlignment="1">
      <alignment horizontal="left" vertical="top"/>
    </xf>
    <xf numFmtId="0" fontId="17" fillId="0" borderId="0" xfId="0" applyFont="1" applyAlignment="1">
      <alignment horizontal="center" vertical="top"/>
    </xf>
    <xf numFmtId="0" fontId="32" fillId="0" borderId="0" xfId="0" applyFont="1" applyAlignment="1">
      <alignment vertical="top"/>
    </xf>
    <xf numFmtId="0" fontId="6" fillId="7" borderId="0" xfId="0" applyFont="1" applyFill="1" applyAlignment="1">
      <alignment vertical="top"/>
    </xf>
    <xf numFmtId="0" fontId="15" fillId="0" borderId="0" xfId="0" applyFont="1" applyAlignment="1">
      <alignment horizontal="center"/>
    </xf>
    <xf numFmtId="164" fontId="6" fillId="0" borderId="0" xfId="1" applyFont="1" applyAlignment="1">
      <alignment vertical="center"/>
    </xf>
    <xf numFmtId="164" fontId="6" fillId="0" borderId="0" xfId="0" applyNumberFormat="1" applyFont="1" applyAlignment="1">
      <alignment vertical="center"/>
    </xf>
    <xf numFmtId="0" fontId="65" fillId="0" borderId="11" xfId="5" applyFont="1" applyBorder="1" applyAlignment="1">
      <alignment horizontal="center" vertical="center"/>
    </xf>
    <xf numFmtId="0" fontId="65" fillId="0" borderId="0" xfId="5" applyFont="1" applyAlignment="1">
      <alignment horizontal="center" vertical="center"/>
    </xf>
    <xf numFmtId="0" fontId="65" fillId="0" borderId="90" xfId="5" applyFont="1" applyBorder="1" applyAlignment="1">
      <alignment horizontal="center" vertical="center"/>
    </xf>
    <xf numFmtId="0" fontId="66" fillId="0" borderId="90" xfId="5" applyFont="1" applyBorder="1" applyAlignment="1">
      <alignment vertical="center"/>
    </xf>
    <xf numFmtId="0" fontId="66" fillId="0" borderId="90" xfId="5" applyFont="1" applyBorder="1" applyAlignment="1">
      <alignment horizontal="center" vertical="center"/>
    </xf>
    <xf numFmtId="0" fontId="66" fillId="0" borderId="0" xfId="5" applyFont="1" applyAlignment="1">
      <alignment vertical="center"/>
    </xf>
    <xf numFmtId="0" fontId="65" fillId="0" borderId="91" xfId="5" applyFont="1" applyBorder="1" applyAlignment="1">
      <alignment horizontal="center" vertical="center"/>
    </xf>
    <xf numFmtId="0" fontId="66" fillId="0" borderId="91" xfId="5" applyFont="1" applyBorder="1" applyAlignment="1">
      <alignment vertical="center"/>
    </xf>
    <xf numFmtId="0" fontId="66" fillId="0" borderId="91" xfId="5" applyFont="1" applyBorder="1" applyAlignment="1">
      <alignment horizontal="center" vertical="center"/>
    </xf>
    <xf numFmtId="0" fontId="66" fillId="0" borderId="91" xfId="5" applyFont="1" applyBorder="1" applyAlignment="1">
      <alignment horizontal="center" vertical="center" wrapText="1"/>
    </xf>
    <xf numFmtId="0" fontId="66" fillId="0" borderId="0" xfId="5" applyFont="1" applyAlignment="1">
      <alignment horizontal="center" vertical="center"/>
    </xf>
    <xf numFmtId="0" fontId="65" fillId="11" borderId="91" xfId="5" applyFont="1" applyFill="1" applyBorder="1" applyAlignment="1">
      <alignment horizontal="center" vertical="center"/>
    </xf>
    <xf numFmtId="0" fontId="66" fillId="11" borderId="91" xfId="5" applyFont="1" applyFill="1" applyBorder="1" applyAlignment="1">
      <alignment vertical="center"/>
    </xf>
    <xf numFmtId="0" fontId="66" fillId="11" borderId="91" xfId="5" applyFont="1" applyFill="1" applyBorder="1" applyAlignment="1">
      <alignment horizontal="center" vertical="center"/>
    </xf>
    <xf numFmtId="0" fontId="65" fillId="15" borderId="91" xfId="5" applyFont="1" applyFill="1" applyBorder="1" applyAlignment="1">
      <alignment horizontal="center" vertical="center"/>
    </xf>
    <xf numFmtId="0" fontId="66" fillId="15" borderId="91" xfId="5" applyFont="1" applyFill="1" applyBorder="1" applyAlignment="1">
      <alignment vertical="center"/>
    </xf>
    <xf numFmtId="0" fontId="66" fillId="15" borderId="91" xfId="5" applyFont="1" applyFill="1" applyBorder="1" applyAlignment="1">
      <alignment horizontal="center" vertical="center"/>
    </xf>
    <xf numFmtId="0" fontId="64" fillId="0" borderId="91" xfId="5" applyFont="1" applyBorder="1" applyAlignment="1">
      <alignment horizontal="center" vertical="center"/>
    </xf>
    <xf numFmtId="0" fontId="9" fillId="7" borderId="0" xfId="0" applyFont="1" applyFill="1" applyAlignment="1">
      <alignment vertical="center"/>
    </xf>
    <xf numFmtId="0" fontId="15" fillId="0" borderId="0" xfId="0" applyFont="1" applyAlignment="1">
      <alignment vertical="top" wrapText="1"/>
    </xf>
    <xf numFmtId="0" fontId="65" fillId="16" borderId="0" xfId="5" applyFont="1" applyFill="1" applyAlignment="1">
      <alignment horizontal="center" vertical="center"/>
    </xf>
    <xf numFmtId="0" fontId="65" fillId="16" borderId="0" xfId="5" applyFont="1" applyFill="1" applyAlignment="1">
      <alignment horizontal="left" vertical="center"/>
    </xf>
    <xf numFmtId="0" fontId="61" fillId="0" borderId="0" xfId="0" applyFont="1" applyAlignment="1">
      <alignment horizontal="center"/>
    </xf>
    <xf numFmtId="0" fontId="70" fillId="0" borderId="0" xfId="0" applyFont="1" applyAlignment="1">
      <alignment horizontal="center" vertical="center"/>
    </xf>
    <xf numFmtId="0" fontId="22" fillId="0" borderId="0" xfId="0" applyFont="1" applyAlignment="1">
      <alignment vertical="center"/>
    </xf>
    <xf numFmtId="0" fontId="22" fillId="0" borderId="0" xfId="0" applyFont="1" applyAlignment="1">
      <alignment horizontal="left" vertical="center" wrapText="1"/>
    </xf>
    <xf numFmtId="0" fontId="71" fillId="0" borderId="14" xfId="0" applyFont="1" applyBorder="1" applyAlignment="1">
      <alignment vertical="center"/>
    </xf>
    <xf numFmtId="0" fontId="72" fillId="0" borderId="15" xfId="0" applyFont="1" applyBorder="1" applyAlignment="1">
      <alignment horizontal="left" vertical="center"/>
    </xf>
    <xf numFmtId="0" fontId="72" fillId="0" borderId="9" xfId="0" applyFont="1" applyBorder="1" applyAlignment="1">
      <alignment horizontal="left" vertical="center"/>
    </xf>
    <xf numFmtId="3" fontId="34" fillId="11" borderId="14" xfId="0" applyNumberFormat="1" applyFont="1" applyFill="1" applyBorder="1" applyAlignment="1">
      <alignment horizontal="center" vertical="center"/>
    </xf>
    <xf numFmtId="178" fontId="6" fillId="0" borderId="14" xfId="0" applyNumberFormat="1" applyFont="1" applyBorder="1" applyAlignment="1">
      <alignment horizontal="center" vertical="center"/>
    </xf>
    <xf numFmtId="178" fontId="32" fillId="0" borderId="14" xfId="0" applyNumberFormat="1" applyFont="1" applyBorder="1" applyAlignment="1">
      <alignment horizontal="center" vertical="center"/>
    </xf>
    <xf numFmtId="182" fontId="5" fillId="0" borderId="0" xfId="6" applyNumberFormat="1" applyFont="1" applyFill="1"/>
    <xf numFmtId="0" fontId="74" fillId="0" borderId="0" xfId="0" applyFont="1" applyAlignment="1">
      <alignment vertical="center"/>
    </xf>
    <xf numFmtId="0" fontId="36" fillId="0" borderId="15" xfId="0" applyFont="1" applyBorder="1" applyAlignment="1">
      <alignment horizontal="left" vertical="center"/>
    </xf>
    <xf numFmtId="0" fontId="67" fillId="0" borderId="20" xfId="0" applyFont="1" applyBorder="1" applyAlignment="1">
      <alignment horizontal="center" vertical="center"/>
    </xf>
    <xf numFmtId="183" fontId="75" fillId="0" borderId="20" xfId="0" applyNumberFormat="1" applyFont="1" applyBorder="1" applyAlignment="1">
      <alignment horizontal="left" vertical="center"/>
    </xf>
    <xf numFmtId="0" fontId="67" fillId="0" borderId="20" xfId="0" applyFont="1" applyBorder="1" applyAlignment="1">
      <alignment horizontal="right" vertical="center"/>
    </xf>
    <xf numFmtId="184" fontId="75" fillId="0" borderId="20" xfId="0" applyNumberFormat="1" applyFont="1" applyBorder="1" applyAlignment="1">
      <alignment horizontal="left" vertical="center"/>
    </xf>
    <xf numFmtId="0" fontId="76" fillId="0" borderId="28" xfId="0" applyFont="1" applyBorder="1" applyAlignment="1">
      <alignment horizontal="center"/>
    </xf>
    <xf numFmtId="0" fontId="76" fillId="0" borderId="0" xfId="0" applyFont="1" applyAlignment="1">
      <alignment horizontal="center"/>
    </xf>
    <xf numFmtId="3" fontId="6" fillId="0" borderId="15" xfId="0" applyNumberFormat="1" applyFont="1" applyBorder="1" applyAlignment="1">
      <alignment horizontal="center" vertical="center"/>
    </xf>
    <xf numFmtId="3" fontId="6" fillId="0" borderId="81" xfId="0" applyNumberFormat="1" applyFont="1" applyBorder="1" applyAlignment="1">
      <alignment horizontal="center" vertical="center"/>
    </xf>
    <xf numFmtId="0" fontId="6" fillId="0" borderId="9" xfId="7" applyFont="1" applyBorder="1" applyAlignment="1">
      <alignment vertical="center"/>
    </xf>
    <xf numFmtId="3" fontId="34" fillId="11" borderId="14" xfId="7" applyNumberFormat="1" applyFont="1" applyFill="1" applyBorder="1" applyAlignment="1">
      <alignment horizontal="center" vertical="center"/>
    </xf>
    <xf numFmtId="0" fontId="6" fillId="0" borderId="14" xfId="7" applyFont="1" applyBorder="1" applyAlignment="1">
      <alignment vertical="center"/>
    </xf>
    <xf numFmtId="0" fontId="9" fillId="0" borderId="77" xfId="0" applyFont="1" applyBorder="1" applyAlignment="1">
      <alignment vertical="center" wrapText="1"/>
    </xf>
    <xf numFmtId="171" fontId="45" fillId="0" borderId="14" xfId="0" applyNumberFormat="1" applyFont="1" applyBorder="1" applyAlignment="1">
      <alignment vertical="center"/>
    </xf>
    <xf numFmtId="171" fontId="45" fillId="0" borderId="16" xfId="0" applyNumberFormat="1" applyFont="1" applyBorder="1" applyAlignment="1">
      <alignment vertical="center"/>
    </xf>
    <xf numFmtId="171" fontId="45" fillId="0" borderId="34" xfId="0" applyNumberFormat="1" applyFont="1" applyBorder="1" applyAlignment="1">
      <alignment vertical="center"/>
    </xf>
    <xf numFmtId="171" fontId="45" fillId="0" borderId="37" xfId="0" applyNumberFormat="1" applyFont="1" applyBorder="1" applyAlignment="1">
      <alignment vertical="center"/>
    </xf>
    <xf numFmtId="171" fontId="77" fillId="0" borderId="18" xfId="0" applyNumberFormat="1" applyFont="1" applyBorder="1" applyAlignment="1">
      <alignment vertical="center"/>
    </xf>
    <xf numFmtId="165" fontId="77" fillId="0" borderId="11" xfId="0" applyNumberFormat="1" applyFont="1" applyBorder="1" applyAlignment="1">
      <alignment vertical="center"/>
    </xf>
    <xf numFmtId="0" fontId="9" fillId="0" borderId="79" xfId="0" applyFont="1" applyBorder="1" applyAlignment="1">
      <alignment vertical="center" wrapText="1"/>
    </xf>
    <xf numFmtId="165" fontId="78" fillId="0" borderId="11" xfId="0" applyNumberFormat="1" applyFont="1" applyBorder="1" applyAlignment="1">
      <alignment horizontal="center" vertical="center"/>
    </xf>
    <xf numFmtId="0" fontId="6" fillId="0" borderId="9" xfId="14" applyFont="1" applyBorder="1" applyAlignment="1">
      <alignment vertical="center"/>
    </xf>
    <xf numFmtId="3" fontId="79" fillId="11" borderId="14" xfId="0" applyNumberFormat="1" applyFont="1" applyFill="1" applyBorder="1" applyAlignment="1">
      <alignment horizontal="center" vertical="center"/>
    </xf>
    <xf numFmtId="185" fontId="9" fillId="0" borderId="18" xfId="0" applyNumberFormat="1" applyFont="1" applyBorder="1" applyAlignment="1">
      <alignment vertical="center"/>
    </xf>
    <xf numFmtId="0" fontId="81" fillId="0" borderId="14" xfId="0" applyFont="1" applyBorder="1" applyAlignment="1">
      <alignment vertical="center"/>
    </xf>
    <xf numFmtId="0" fontId="82" fillId="0" borderId="15" xfId="0" applyFont="1" applyBorder="1" applyAlignment="1">
      <alignment horizontal="left" vertical="center"/>
    </xf>
    <xf numFmtId="0" fontId="82" fillId="0" borderId="9" xfId="0" applyFont="1" applyBorder="1" applyAlignment="1">
      <alignment horizontal="left" vertical="center"/>
    </xf>
    <xf numFmtId="3" fontId="83" fillId="11" borderId="14" xfId="0" applyNumberFormat="1" applyFont="1" applyFill="1" applyBorder="1" applyAlignment="1">
      <alignment horizontal="center" vertical="center"/>
    </xf>
    <xf numFmtId="4" fontId="45" fillId="0" borderId="14" xfId="0" applyNumberFormat="1" applyFont="1" applyBorder="1" applyAlignment="1">
      <alignment horizontal="center" vertical="center"/>
    </xf>
    <xf numFmtId="0" fontId="20" fillId="0" borderId="71" xfId="0" applyFont="1" applyBorder="1" applyAlignment="1">
      <alignment horizontal="center" vertical="center" wrapText="1"/>
    </xf>
    <xf numFmtId="0" fontId="20" fillId="0" borderId="72" xfId="0" applyFont="1" applyBorder="1" applyAlignment="1">
      <alignment horizontal="center" vertical="center" wrapText="1"/>
    </xf>
    <xf numFmtId="0" fontId="20" fillId="0" borderId="73" xfId="0" applyFont="1" applyBorder="1" applyAlignment="1">
      <alignment horizontal="center" vertical="center" wrapText="1"/>
    </xf>
    <xf numFmtId="0" fontId="20" fillId="0" borderId="74" xfId="0" applyFont="1" applyBorder="1" applyAlignment="1">
      <alignment horizontal="center" vertical="center" wrapText="1"/>
    </xf>
    <xf numFmtId="0" fontId="8" fillId="0" borderId="31"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32" xfId="0" applyFont="1" applyBorder="1" applyAlignment="1">
      <alignment horizontal="center" vertical="center" wrapText="1"/>
    </xf>
    <xf numFmtId="0" fontId="8" fillId="0" borderId="40" xfId="0" applyFont="1" applyBorder="1" applyAlignment="1">
      <alignment horizontal="center" vertical="center" wrapText="1"/>
    </xf>
    <xf numFmtId="0" fontId="6" fillId="0" borderId="71" xfId="0" applyFont="1" applyBorder="1" applyAlignment="1">
      <alignment horizontal="left" vertical="center"/>
    </xf>
    <xf numFmtId="0" fontId="6" fillId="0" borderId="50" xfId="0" applyFont="1" applyBorder="1" applyAlignment="1">
      <alignment horizontal="left" vertical="center"/>
    </xf>
    <xf numFmtId="0" fontId="9" fillId="0" borderId="46" xfId="0" applyFont="1" applyBorder="1" applyAlignment="1">
      <alignment horizontal="left" vertical="center"/>
    </xf>
    <xf numFmtId="0" fontId="9" fillId="0" borderId="18" xfId="0" applyFont="1" applyBorder="1" applyAlignment="1">
      <alignment horizontal="left" vertical="center"/>
    </xf>
    <xf numFmtId="0" fontId="6" fillId="0" borderId="28" xfId="0" applyFont="1" applyBorder="1" applyAlignment="1">
      <alignment horizontal="left" vertical="center" wrapText="1"/>
    </xf>
    <xf numFmtId="0" fontId="6" fillId="0" borderId="22" xfId="0" applyFont="1" applyBorder="1" applyAlignment="1">
      <alignment horizontal="center" vertical="center"/>
    </xf>
    <xf numFmtId="0" fontId="6" fillId="0" borderId="72" xfId="0" applyFont="1" applyBorder="1" applyAlignment="1">
      <alignment horizontal="center" vertical="center"/>
    </xf>
    <xf numFmtId="0" fontId="8" fillId="0" borderId="71" xfId="0" applyFont="1" applyBorder="1" applyAlignment="1">
      <alignment horizontal="center" vertical="center"/>
    </xf>
    <xf numFmtId="0" fontId="8" fillId="0" borderId="72" xfId="0" applyFont="1" applyBorder="1" applyAlignment="1">
      <alignment horizontal="center" vertical="center"/>
    </xf>
    <xf numFmtId="0" fontId="6" fillId="0" borderId="56" xfId="0" applyFont="1" applyBorder="1" applyAlignment="1">
      <alignment horizontal="center" vertical="center"/>
    </xf>
    <xf numFmtId="0" fontId="6" fillId="0" borderId="76" xfId="0" applyFont="1" applyBorder="1" applyAlignment="1">
      <alignment horizontal="center" vertical="center"/>
    </xf>
    <xf numFmtId="0" fontId="80" fillId="0" borderId="71" xfId="0" applyFont="1" applyBorder="1" applyAlignment="1">
      <alignment horizontal="center" vertical="center"/>
    </xf>
    <xf numFmtId="0" fontId="80" fillId="0" borderId="72" xfId="0" applyFont="1" applyBorder="1" applyAlignment="1">
      <alignment horizontal="center" vertical="center"/>
    </xf>
    <xf numFmtId="0" fontId="80" fillId="0" borderId="73" xfId="0" applyFont="1" applyBorder="1" applyAlignment="1">
      <alignment horizontal="center" vertical="center"/>
    </xf>
    <xf numFmtId="0" fontId="80" fillId="0" borderId="74" xfId="0" applyFont="1" applyBorder="1" applyAlignment="1">
      <alignment horizontal="center" vertical="center"/>
    </xf>
    <xf numFmtId="0" fontId="80" fillId="0" borderId="56" xfId="0" applyFont="1" applyBorder="1" applyAlignment="1">
      <alignment horizontal="center" vertical="center"/>
    </xf>
    <xf numFmtId="0" fontId="80" fillId="0" borderId="76" xfId="0" applyFont="1" applyBorder="1" applyAlignment="1">
      <alignment horizontal="center" vertical="center"/>
    </xf>
    <xf numFmtId="0" fontId="6" fillId="0" borderId="46" xfId="0" applyFont="1" applyBorder="1" applyAlignment="1">
      <alignment vertical="center"/>
    </xf>
    <xf numFmtId="0" fontId="6" fillId="0" borderId="18" xfId="0" applyFont="1" applyBorder="1" applyAlignment="1">
      <alignment vertical="center"/>
    </xf>
    <xf numFmtId="0" fontId="6" fillId="0" borderId="62" xfId="0" applyFont="1" applyBorder="1" applyAlignment="1">
      <alignment vertical="center"/>
    </xf>
    <xf numFmtId="165" fontId="77" fillId="0" borderId="75" xfId="0" applyNumberFormat="1" applyFont="1" applyBorder="1" applyAlignment="1">
      <alignment horizontal="center" vertical="center"/>
    </xf>
    <xf numFmtId="165" fontId="77" fillId="0" borderId="66" xfId="0" applyNumberFormat="1" applyFont="1" applyBorder="1" applyAlignment="1">
      <alignment horizontal="center" vertical="center"/>
    </xf>
    <xf numFmtId="0" fontId="15" fillId="0" borderId="0" xfId="0" applyFont="1" applyAlignment="1">
      <alignment horizontal="left" vertical="center" wrapText="1"/>
    </xf>
    <xf numFmtId="0" fontId="9" fillId="0" borderId="73" xfId="0" applyFont="1" applyBorder="1" applyAlignment="1">
      <alignment horizontal="left" vertical="center"/>
    </xf>
    <xf numFmtId="0" fontId="9" fillId="0" borderId="88" xfId="0" applyFont="1" applyBorder="1" applyAlignment="1">
      <alignment horizontal="left" vertical="center"/>
    </xf>
    <xf numFmtId="0" fontId="9" fillId="0" borderId="89" xfId="0" applyFont="1" applyBorder="1" applyAlignment="1">
      <alignment horizontal="left" vertical="center"/>
    </xf>
    <xf numFmtId="0" fontId="9" fillId="0" borderId="85" xfId="0" applyFont="1" applyBorder="1" applyAlignment="1">
      <alignment horizontal="left" vertical="center"/>
    </xf>
    <xf numFmtId="0" fontId="9" fillId="0" borderId="82" xfId="0" applyFont="1" applyBorder="1" applyAlignment="1">
      <alignment horizontal="center" vertical="center"/>
    </xf>
    <xf numFmtId="0" fontId="9" fillId="0" borderId="74" xfId="0" applyFont="1" applyBorder="1" applyAlignment="1">
      <alignment horizontal="center" vertical="center"/>
    </xf>
    <xf numFmtId="0" fontId="9" fillId="0" borderId="83" xfId="0" applyFont="1" applyBorder="1" applyAlignment="1">
      <alignment horizontal="center" vertical="center"/>
    </xf>
    <xf numFmtId="0" fontId="9" fillId="0" borderId="84" xfId="0" applyFont="1" applyBorder="1" applyAlignment="1">
      <alignment horizontal="center" vertical="center"/>
    </xf>
    <xf numFmtId="0" fontId="9" fillId="0" borderId="93" xfId="0" applyFont="1" applyBorder="1" applyAlignment="1">
      <alignment horizontal="center" vertical="center" wrapText="1"/>
    </xf>
    <xf numFmtId="0" fontId="9" fillId="0" borderId="79" xfId="0" applyFont="1" applyBorder="1" applyAlignment="1">
      <alignment horizontal="center" vertical="center" wrapText="1"/>
    </xf>
    <xf numFmtId="171" fontId="45" fillId="0" borderId="94" xfId="0" applyNumberFormat="1" applyFont="1" applyBorder="1" applyAlignment="1">
      <alignment horizontal="center" vertical="center"/>
    </xf>
    <xf numFmtId="171" fontId="45" fillId="0" borderId="95" xfId="0" applyNumberFormat="1" applyFont="1" applyBorder="1" applyAlignment="1">
      <alignment horizontal="center" vertical="center"/>
    </xf>
    <xf numFmtId="172" fontId="9" fillId="0" borderId="28" xfId="0" applyNumberFormat="1" applyFont="1" applyBorder="1" applyAlignment="1">
      <alignment horizontal="left" vertical="center"/>
    </xf>
    <xf numFmtId="0" fontId="9" fillId="0" borderId="83" xfId="0" applyFont="1" applyBorder="1" applyAlignment="1">
      <alignment horizontal="left" vertical="center"/>
    </xf>
    <xf numFmtId="0" fontId="9" fillId="0" borderId="12" xfId="0" applyFont="1" applyBorder="1" applyAlignment="1">
      <alignment horizontal="left" vertical="center"/>
    </xf>
    <xf numFmtId="0" fontId="9" fillId="0" borderId="7" xfId="0" applyFont="1" applyBorder="1" applyAlignment="1">
      <alignment vertical="center" wrapText="1"/>
    </xf>
    <xf numFmtId="0" fontId="9" fillId="0" borderId="77" xfId="0" applyFont="1" applyBorder="1" applyAlignment="1">
      <alignment horizontal="left" vertical="center" wrapText="1"/>
    </xf>
    <xf numFmtId="0" fontId="9" fillId="0" borderId="78" xfId="0" applyFont="1" applyBorder="1" applyAlignment="1">
      <alignment horizontal="left" vertical="center" wrapText="1"/>
    </xf>
    <xf numFmtId="0" fontId="9" fillId="0" borderId="77" xfId="0" applyFont="1" applyBorder="1" applyAlignment="1">
      <alignment vertical="center" wrapText="1"/>
    </xf>
    <xf numFmtId="0" fontId="6" fillId="0" borderId="78" xfId="0" applyFont="1" applyBorder="1" applyAlignment="1">
      <alignment vertical="center" wrapText="1"/>
    </xf>
    <xf numFmtId="0" fontId="12" fillId="0" borderId="12" xfId="0" applyFont="1" applyBorder="1" applyAlignment="1">
      <alignment horizontal="right" vertical="center"/>
    </xf>
    <xf numFmtId="0" fontId="34" fillId="0" borderId="0" xfId="0" applyFont="1" applyAlignment="1">
      <alignment horizontal="center" vertical="center" wrapText="1"/>
    </xf>
    <xf numFmtId="0" fontId="14" fillId="0" borderId="0" xfId="0" applyFont="1" applyAlignment="1">
      <alignment horizontal="center" vertical="center" wrapText="1"/>
    </xf>
    <xf numFmtId="0" fontId="6" fillId="0" borderId="26" xfId="0" applyFont="1" applyBorder="1" applyAlignment="1">
      <alignment horizontal="center" vertical="center"/>
    </xf>
    <xf numFmtId="4" fontId="9" fillId="0" borderId="53" xfId="0" applyNumberFormat="1" applyFont="1" applyBorder="1" applyAlignment="1">
      <alignment horizontal="center" vertical="center"/>
    </xf>
    <xf numFmtId="0" fontId="9" fillId="0" borderId="53" xfId="0" applyFont="1" applyBorder="1" applyAlignment="1">
      <alignment horizontal="center" vertical="center"/>
    </xf>
    <xf numFmtId="0" fontId="6" fillId="0" borderId="63" xfId="0" applyFont="1" applyBorder="1" applyAlignment="1">
      <alignment vertical="center"/>
    </xf>
    <xf numFmtId="0" fontId="6" fillId="0" borderId="43" xfId="0" applyFont="1" applyBorder="1" applyAlignment="1">
      <alignment vertical="center"/>
    </xf>
    <xf numFmtId="0" fontId="6" fillId="0" borderId="64" xfId="0" applyFont="1" applyBorder="1" applyAlignment="1">
      <alignment vertical="center"/>
    </xf>
    <xf numFmtId="168" fontId="9" fillId="0" borderId="65" xfId="0" applyNumberFormat="1" applyFont="1" applyBorder="1" applyAlignment="1">
      <alignment horizontal="center" vertical="center"/>
    </xf>
    <xf numFmtId="0" fontId="9" fillId="0" borderId="64" xfId="0" applyFont="1" applyBorder="1" applyAlignment="1">
      <alignment horizontal="center" vertical="center"/>
    </xf>
    <xf numFmtId="0" fontId="40" fillId="0" borderId="73" xfId="0" applyFont="1" applyBorder="1" applyAlignment="1">
      <alignment horizontal="center" vertical="center"/>
    </xf>
    <xf numFmtId="0" fontId="40" fillId="0" borderId="74" xfId="0" applyFont="1" applyBorder="1" applyAlignment="1">
      <alignment horizontal="center" vertical="center"/>
    </xf>
    <xf numFmtId="0" fontId="40" fillId="0" borderId="56" xfId="0" applyFont="1" applyBorder="1" applyAlignment="1">
      <alignment horizontal="center" vertical="center"/>
    </xf>
    <xf numFmtId="0" fontId="40" fillId="0" borderId="76" xfId="0" applyFont="1" applyBorder="1" applyAlignment="1">
      <alignment horizontal="center" vertical="center"/>
    </xf>
    <xf numFmtId="4" fontId="6" fillId="0" borderId="47" xfId="0" applyNumberFormat="1" applyFont="1" applyBorder="1" applyAlignment="1">
      <alignment horizontal="center" vertical="center"/>
    </xf>
    <xf numFmtId="4" fontId="6" fillId="0" borderId="66" xfId="0" applyNumberFormat="1" applyFont="1" applyBorder="1" applyAlignment="1">
      <alignment horizontal="center" vertical="center"/>
    </xf>
    <xf numFmtId="0" fontId="9" fillId="0" borderId="67" xfId="0" applyFont="1" applyBorder="1" applyAlignment="1">
      <alignment horizontal="center" vertical="center"/>
    </xf>
    <xf numFmtId="0" fontId="9" fillId="0" borderId="55" xfId="0" applyFont="1" applyBorder="1" applyAlignment="1">
      <alignment horizontal="center" vertical="center"/>
    </xf>
    <xf numFmtId="0" fontId="9" fillId="0" borderId="68" xfId="0" applyFont="1" applyBorder="1" applyAlignment="1">
      <alignment horizontal="center" vertical="center"/>
    </xf>
    <xf numFmtId="165" fontId="6" fillId="0" borderId="47" xfId="0" applyNumberFormat="1" applyFont="1" applyBorder="1" applyAlignment="1">
      <alignment horizontal="center" vertical="center"/>
    </xf>
    <xf numFmtId="0" fontId="9" fillId="0" borderId="69" xfId="0" applyFont="1" applyBorder="1" applyAlignment="1">
      <alignment vertical="center" wrapText="1"/>
    </xf>
    <xf numFmtId="0" fontId="6" fillId="0" borderId="70" xfId="0" applyFont="1" applyBorder="1" applyAlignment="1">
      <alignment vertical="center" wrapText="1"/>
    </xf>
    <xf numFmtId="0" fontId="9" fillId="10" borderId="75" xfId="0" applyFont="1" applyFill="1" applyBorder="1" applyAlignment="1">
      <alignment horizontal="center" vertical="center"/>
    </xf>
    <xf numFmtId="0" fontId="9" fillId="10" borderId="47" xfId="0" applyFont="1" applyFill="1" applyBorder="1" applyAlignment="1">
      <alignment horizontal="center" vertical="center"/>
    </xf>
    <xf numFmtId="0" fontId="9" fillId="10" borderId="66" xfId="0" applyFont="1" applyFill="1" applyBorder="1" applyAlignment="1">
      <alignment horizontal="center" vertical="center"/>
    </xf>
    <xf numFmtId="170" fontId="9" fillId="0" borderId="67" xfId="0" applyNumberFormat="1" applyFont="1" applyBorder="1" applyAlignment="1">
      <alignment horizontal="center" vertical="center"/>
    </xf>
    <xf numFmtId="170" fontId="9" fillId="0" borderId="76" xfId="0" applyNumberFormat="1" applyFont="1" applyBorder="1" applyAlignment="1">
      <alignment horizontal="center" vertical="center"/>
    </xf>
    <xf numFmtId="0" fontId="9" fillId="0" borderId="80" xfId="0" applyFont="1" applyBorder="1" applyAlignment="1">
      <alignment horizontal="center" vertical="center"/>
    </xf>
    <xf numFmtId="0" fontId="15" fillId="6" borderId="59" xfId="0" applyFont="1" applyFill="1" applyBorder="1" applyAlignment="1">
      <alignment horizontal="center" vertical="center"/>
    </xf>
    <xf numFmtId="0" fontId="15" fillId="6" borderId="47" xfId="0" applyFont="1" applyFill="1" applyBorder="1" applyAlignment="1">
      <alignment horizontal="center" vertical="center"/>
    </xf>
    <xf numFmtId="0" fontId="6" fillId="0" borderId="60" xfId="0" applyFont="1" applyBorder="1" applyAlignment="1">
      <alignment vertical="center"/>
    </xf>
    <xf numFmtId="0" fontId="6" fillId="0" borderId="42" xfId="0" applyFont="1" applyBorder="1" applyAlignment="1">
      <alignment vertical="center"/>
    </xf>
    <xf numFmtId="0" fontId="6" fillId="0" borderId="61" xfId="0" applyFont="1" applyBorder="1" applyAlignment="1">
      <alignment vertical="center"/>
    </xf>
    <xf numFmtId="0" fontId="67" fillId="0" borderId="92" xfId="5" applyFont="1" applyBorder="1" applyAlignment="1">
      <alignment horizontal="center" vertical="center" wrapText="1"/>
    </xf>
    <xf numFmtId="0" fontId="67" fillId="0" borderId="41" xfId="5" applyFont="1" applyBorder="1" applyAlignment="1">
      <alignment horizontal="center" vertical="center" wrapText="1"/>
    </xf>
    <xf numFmtId="180" fontId="68" fillId="12" borderId="89" xfId="5" applyNumberFormat="1" applyFont="1" applyFill="1" applyBorder="1" applyAlignment="1">
      <alignment horizontal="center" vertical="center"/>
    </xf>
    <xf numFmtId="180" fontId="68" fillId="12" borderId="12" xfId="5" applyNumberFormat="1" applyFont="1" applyFill="1" applyBorder="1" applyAlignment="1">
      <alignment horizontal="center" vertical="center"/>
    </xf>
    <xf numFmtId="180" fontId="68" fillId="12" borderId="85" xfId="5" applyNumberFormat="1" applyFont="1" applyFill="1" applyBorder="1" applyAlignment="1">
      <alignment horizontal="center" vertical="center"/>
    </xf>
    <xf numFmtId="181" fontId="68" fillId="12" borderId="87" xfId="5" applyNumberFormat="1" applyFont="1" applyFill="1" applyBorder="1" applyAlignment="1">
      <alignment horizontal="center" vertical="center"/>
    </xf>
    <xf numFmtId="174" fontId="68" fillId="0" borderId="87" xfId="5" applyNumberFormat="1" applyFont="1" applyBorder="1" applyAlignment="1">
      <alignment horizontal="center" vertical="center"/>
    </xf>
    <xf numFmtId="181" fontId="68" fillId="0" borderId="87" xfId="5" applyNumberFormat="1" applyFont="1" applyBorder="1" applyAlignment="1">
      <alignment horizontal="center" vertical="center"/>
    </xf>
    <xf numFmtId="0" fontId="69" fillId="13" borderId="0" xfId="5" applyFont="1" applyFill="1" applyAlignment="1">
      <alignment horizontal="center" vertical="center"/>
    </xf>
    <xf numFmtId="0" fontId="69" fillId="14" borderId="0" xfId="5" applyFont="1" applyFill="1" applyAlignment="1">
      <alignment horizontal="center" vertical="center"/>
    </xf>
    <xf numFmtId="0" fontId="67" fillId="0" borderId="33" xfId="5" applyFont="1" applyBorder="1" applyAlignment="1">
      <alignment horizontal="center" vertical="center" wrapText="1"/>
    </xf>
    <xf numFmtId="0" fontId="62" fillId="0" borderId="0" xfId="0" applyFont="1" applyAlignment="1">
      <alignment horizontal="center"/>
    </xf>
    <xf numFmtId="0" fontId="42" fillId="6" borderId="28" xfId="0" applyFont="1" applyFill="1" applyBorder="1" applyAlignment="1">
      <alignment horizontal="center"/>
    </xf>
    <xf numFmtId="0" fontId="26" fillId="9" borderId="46" xfId="0" applyFont="1" applyFill="1" applyBorder="1" applyAlignment="1">
      <alignment horizontal="center"/>
    </xf>
    <xf numFmtId="0" fontId="26" fillId="9" borderId="62" xfId="0" applyFont="1" applyFill="1" applyBorder="1" applyAlignment="1">
      <alignment horizontal="center"/>
    </xf>
    <xf numFmtId="0" fontId="24" fillId="6" borderId="86" xfId="0" applyFont="1" applyFill="1" applyBorder="1" applyAlignment="1">
      <alignment horizontal="center"/>
    </xf>
    <xf numFmtId="0" fontId="24" fillId="6" borderId="42" xfId="0" applyFont="1" applyFill="1" applyBorder="1" applyAlignment="1">
      <alignment horizontal="center"/>
    </xf>
    <xf numFmtId="0" fontId="24" fillId="6" borderId="48" xfId="0" applyFont="1" applyFill="1" applyBorder="1" applyAlignment="1">
      <alignment horizontal="center"/>
    </xf>
    <xf numFmtId="0" fontId="53" fillId="10" borderId="32" xfId="0" applyFont="1" applyFill="1" applyBorder="1" applyAlignment="1">
      <alignment horizontal="left"/>
    </xf>
    <xf numFmtId="0" fontId="53" fillId="10" borderId="53" xfId="0" applyFont="1" applyFill="1" applyBorder="1" applyAlignment="1">
      <alignment horizontal="left"/>
    </xf>
    <xf numFmtId="9" fontId="24" fillId="6" borderId="53" xfId="3" applyFont="1" applyFill="1" applyBorder="1" applyAlignment="1">
      <alignment horizontal="left"/>
    </xf>
    <xf numFmtId="9" fontId="24" fillId="6" borderId="40" xfId="3" applyFont="1" applyFill="1" applyBorder="1" applyAlignment="1">
      <alignment horizontal="left"/>
    </xf>
    <xf numFmtId="9" fontId="24" fillId="6" borderId="26" xfId="0" applyNumberFormat="1" applyFont="1" applyFill="1" applyBorder="1" applyAlignment="1">
      <alignment horizontal="center" vertical="center"/>
    </xf>
    <xf numFmtId="9" fontId="24" fillId="6" borderId="87" xfId="0" applyNumberFormat="1" applyFont="1" applyFill="1" applyBorder="1" applyAlignment="1">
      <alignment horizontal="center" vertical="center"/>
    </xf>
    <xf numFmtId="0" fontId="26" fillId="9" borderId="75" xfId="0" applyFont="1" applyFill="1" applyBorder="1" applyAlignment="1">
      <alignment horizontal="center"/>
    </xf>
    <xf numFmtId="0" fontId="26" fillId="9" borderId="47" xfId="0" applyFont="1" applyFill="1" applyBorder="1" applyAlignment="1">
      <alignment horizontal="center"/>
    </xf>
    <xf numFmtId="0" fontId="26" fillId="9" borderId="66" xfId="0" applyFont="1" applyFill="1" applyBorder="1" applyAlignment="1">
      <alignment horizontal="center"/>
    </xf>
    <xf numFmtId="0" fontId="26" fillId="10" borderId="28" xfId="0" applyFont="1" applyFill="1" applyBorder="1" applyAlignment="1">
      <alignment horizontal="center" wrapText="1"/>
    </xf>
    <xf numFmtId="0" fontId="26" fillId="10" borderId="28" xfId="0" applyFont="1" applyFill="1" applyBorder="1" applyAlignment="1">
      <alignment horizontal="center" vertical="center"/>
    </xf>
    <xf numFmtId="0" fontId="26" fillId="10" borderId="28" xfId="0" applyFont="1" applyFill="1" applyBorder="1" applyAlignment="1">
      <alignment horizontal="center" vertical="center" wrapText="1"/>
    </xf>
    <xf numFmtId="0" fontId="26" fillId="9" borderId="26" xfId="0" applyFont="1" applyFill="1" applyBorder="1" applyAlignment="1">
      <alignment horizontal="center" vertical="center"/>
    </xf>
    <xf numFmtId="0" fontId="26" fillId="9" borderId="87" xfId="0" applyFont="1" applyFill="1" applyBorder="1" applyAlignment="1">
      <alignment horizontal="center" vertical="center"/>
    </xf>
    <xf numFmtId="0" fontId="54" fillId="10" borderId="65" xfId="0" applyFont="1" applyFill="1" applyBorder="1" applyAlignment="1">
      <alignment horizontal="center"/>
    </xf>
    <xf numFmtId="0" fontId="54" fillId="10" borderId="64" xfId="0" applyFont="1" applyFill="1" applyBorder="1" applyAlignment="1">
      <alignment horizontal="center"/>
    </xf>
    <xf numFmtId="9" fontId="28" fillId="6" borderId="63" xfId="3" applyFont="1" applyFill="1" applyBorder="1" applyAlignment="1">
      <alignment horizontal="left"/>
    </xf>
    <xf numFmtId="9" fontId="28" fillId="6" borderId="43" xfId="3" applyFont="1" applyFill="1" applyBorder="1" applyAlignment="1">
      <alignment horizontal="left"/>
    </xf>
    <xf numFmtId="9" fontId="28" fillId="6" borderId="49" xfId="3" applyFont="1" applyFill="1" applyBorder="1" applyAlignment="1">
      <alignment horizontal="left"/>
    </xf>
    <xf numFmtId="9" fontId="24" fillId="6" borderId="28" xfId="0" applyNumberFormat="1" applyFont="1" applyFill="1" applyBorder="1" applyAlignment="1">
      <alignment horizontal="center" vertical="center"/>
    </xf>
    <xf numFmtId="0" fontId="22" fillId="0" borderId="0" xfId="0" applyFont="1" applyAlignment="1">
      <alignment horizontal="left"/>
    </xf>
    <xf numFmtId="0" fontId="5" fillId="0" borderId="0" xfId="0" applyFont="1" applyAlignment="1">
      <alignment horizontal="left" wrapText="1"/>
    </xf>
    <xf numFmtId="0" fontId="5" fillId="0" borderId="0" xfId="0" applyFont="1" applyAlignment="1">
      <alignment horizontal="left" vertical="top" wrapText="1"/>
    </xf>
    <xf numFmtId="0" fontId="21" fillId="0" borderId="0" xfId="0" applyFont="1" applyAlignment="1">
      <alignment horizontal="center"/>
    </xf>
    <xf numFmtId="0" fontId="22" fillId="0" borderId="0" xfId="0" applyFont="1" applyAlignment="1">
      <alignment horizontal="left" vertical="center" wrapText="1"/>
    </xf>
    <xf numFmtId="0" fontId="22" fillId="0" borderId="0" xfId="0" applyFont="1" applyAlignment="1">
      <alignment horizontal="left" wrapText="1"/>
    </xf>
  </cellXfs>
  <cellStyles count="15">
    <cellStyle name="Millares" xfId="1" builtinId="3"/>
    <cellStyle name="Millares [0]" xfId="6" builtinId="6"/>
    <cellStyle name="Millares [0] 2" xfId="10"/>
    <cellStyle name="Millares [0] 3" xfId="13"/>
    <cellStyle name="Normal" xfId="0" builtinId="0"/>
    <cellStyle name="Normal 2" xfId="4"/>
    <cellStyle name="Normal 2 2" xfId="5"/>
    <cellStyle name="Normal 2 2 2" xfId="9"/>
    <cellStyle name="Normal 2 2 3" xfId="12"/>
    <cellStyle name="Normal 2 3" xfId="8"/>
    <cellStyle name="Normal 2 4" xfId="11"/>
    <cellStyle name="Normal 3" xfId="7"/>
    <cellStyle name="Normal 4" xfId="14"/>
    <cellStyle name="Normal_Plantilla cotizacion Prueba" xfId="2"/>
    <cellStyle name="Porcentaje" xfId="3" builtinId="5"/>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png"/></Relationships>
</file>

<file path=xl/drawings/_rels/drawing26.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png"/><Relationship Id="rId4" Type="http://schemas.openxmlformats.org/officeDocument/2006/relationships/image" Target="../media/image9.emf"/></Relationships>
</file>

<file path=xl/drawings/_rels/drawing27.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12" Type="http://schemas.openxmlformats.org/officeDocument/2006/relationships/image" Target="../media/image21.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 Id="rId5" Type="http://schemas.openxmlformats.org/officeDocument/2006/relationships/image" Target="../media/image26.png"/><Relationship Id="rId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0</xdr:col>
      <xdr:colOff>238125</xdr:colOff>
      <xdr:row>32</xdr:row>
      <xdr:rowOff>95250</xdr:rowOff>
    </xdr:from>
    <xdr:to>
      <xdr:col>3</xdr:col>
      <xdr:colOff>38100</xdr:colOff>
      <xdr:row>37</xdr:row>
      <xdr:rowOff>47625</xdr:rowOff>
    </xdr:to>
    <xdr:sp macro="" textlink="">
      <xdr:nvSpPr>
        <xdr:cNvPr id="29483" name="INVB1">
          <a:extLst>
            <a:ext uri="{FF2B5EF4-FFF2-40B4-BE49-F238E27FC236}">
              <a16:creationId xmlns="" xmlns:a16="http://schemas.microsoft.com/office/drawing/2014/main" id="{00000000-0008-0000-0000-00002B730000}"/>
            </a:ext>
          </a:extLst>
        </xdr:cNvPr>
        <xdr:cNvSpPr>
          <a:spLocks noChangeArrowheads="1"/>
        </xdr:cNvSpPr>
      </xdr:nvSpPr>
      <xdr:spPr bwMode="auto">
        <a:xfrm>
          <a:off x="238125" y="2190750"/>
          <a:ext cx="2895600" cy="923925"/>
        </a:xfrm>
        <a:prstGeom prst="roundRect">
          <a:avLst>
            <a:gd name="adj" fmla="val 16667"/>
          </a:avLst>
        </a:prstGeom>
        <a:noFill/>
        <a:ln w="9525">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66675</xdr:colOff>
      <xdr:row>32</xdr:row>
      <xdr:rowOff>104775</xdr:rowOff>
    </xdr:from>
    <xdr:to>
      <xdr:col>12</xdr:col>
      <xdr:colOff>19050</xdr:colOff>
      <xdr:row>37</xdr:row>
      <xdr:rowOff>47625</xdr:rowOff>
    </xdr:to>
    <xdr:sp macro="" textlink="">
      <xdr:nvSpPr>
        <xdr:cNvPr id="29484" name="INVB2">
          <a:extLst>
            <a:ext uri="{FF2B5EF4-FFF2-40B4-BE49-F238E27FC236}">
              <a16:creationId xmlns="" xmlns:a16="http://schemas.microsoft.com/office/drawing/2014/main" id="{00000000-0008-0000-0000-00002C730000}"/>
            </a:ext>
          </a:extLst>
        </xdr:cNvPr>
        <xdr:cNvSpPr>
          <a:spLocks noChangeArrowheads="1"/>
        </xdr:cNvSpPr>
      </xdr:nvSpPr>
      <xdr:spPr bwMode="auto">
        <a:xfrm>
          <a:off x="3162300" y="2200275"/>
          <a:ext cx="8401050" cy="914400"/>
        </a:xfrm>
        <a:prstGeom prst="roundRect">
          <a:avLst>
            <a:gd name="adj" fmla="val 16667"/>
          </a:avLst>
        </a:prstGeom>
        <a:noFill/>
        <a:ln w="9525">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28575</xdr:colOff>
      <xdr:row>22</xdr:row>
      <xdr:rowOff>161925</xdr:rowOff>
    </xdr:from>
    <xdr:to>
      <xdr:col>2</xdr:col>
      <xdr:colOff>1800225</xdr:colOff>
      <xdr:row>27</xdr:row>
      <xdr:rowOff>114300</xdr:rowOff>
    </xdr:to>
    <xdr:pic>
      <xdr:nvPicPr>
        <xdr:cNvPr id="29485" name="15 Imagen" descr="logounispan nuevo.jpg">
          <a:extLst>
            <a:ext uri="{FF2B5EF4-FFF2-40B4-BE49-F238E27FC236}">
              <a16:creationId xmlns="" xmlns:a16="http://schemas.microsoft.com/office/drawing/2014/main" id="{00000000-0008-0000-0000-00002D73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466725"/>
          <a:ext cx="254317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704850</xdr:colOff>
      <xdr:row>0</xdr:row>
      <xdr:rowOff>38100</xdr:rowOff>
    </xdr:from>
    <xdr:to>
      <xdr:col>7</xdr:col>
      <xdr:colOff>1238250</xdr:colOff>
      <xdr:row>8</xdr:row>
      <xdr:rowOff>114300</xdr:rowOff>
    </xdr:to>
    <xdr:sp macro="" textlink="">
      <xdr:nvSpPr>
        <xdr:cNvPr id="29486" name="INVB3">
          <a:extLst>
            <a:ext uri="{FF2B5EF4-FFF2-40B4-BE49-F238E27FC236}">
              <a16:creationId xmlns="" xmlns:a16="http://schemas.microsoft.com/office/drawing/2014/main" id="{00000000-0008-0000-0000-00002E730000}"/>
            </a:ext>
          </a:extLst>
        </xdr:cNvPr>
        <xdr:cNvSpPr>
          <a:spLocks noChangeArrowheads="1"/>
        </xdr:cNvSpPr>
      </xdr:nvSpPr>
      <xdr:spPr bwMode="auto">
        <a:xfrm>
          <a:off x="3800475" y="0"/>
          <a:ext cx="2809875" cy="0"/>
        </a:xfrm>
        <a:prstGeom prst="roundRect">
          <a:avLst>
            <a:gd name="adj" fmla="val 16667"/>
          </a:avLst>
        </a:prstGeom>
        <a:noFill/>
        <a:ln w="9525">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819150</xdr:colOff>
      <xdr:row>1</xdr:row>
      <xdr:rowOff>28575</xdr:rowOff>
    </xdr:from>
    <xdr:to>
      <xdr:col>9</xdr:col>
      <xdr:colOff>982368</xdr:colOff>
      <xdr:row>1</xdr:row>
      <xdr:rowOff>165389</xdr:rowOff>
    </xdr:to>
    <xdr:sp macro="" textlink="">
      <xdr:nvSpPr>
        <xdr:cNvPr id="23" name="Text Box 13">
          <a:extLst>
            <a:ext uri="{FF2B5EF4-FFF2-40B4-BE49-F238E27FC236}">
              <a16:creationId xmlns="" xmlns:a16="http://schemas.microsoft.com/office/drawing/2014/main" id="{00000000-0008-0000-0000-000017000000}"/>
            </a:ext>
          </a:extLst>
        </xdr:cNvPr>
        <xdr:cNvSpPr txBox="1">
          <a:spLocks noChangeArrowheads="1"/>
        </xdr:cNvSpPr>
      </xdr:nvSpPr>
      <xdr:spPr bwMode="auto">
        <a:xfrm>
          <a:off x="3914775" y="209550"/>
          <a:ext cx="4735218" cy="136814"/>
        </a:xfrm>
        <a:prstGeom prst="rect">
          <a:avLst/>
        </a:prstGeom>
        <a:noFill/>
        <a:ln w="9525">
          <a:noFill/>
          <a:miter lim="800000"/>
          <a:headEnd/>
          <a:tailEnd/>
        </a:ln>
      </xdr:spPr>
      <xdr:txBody>
        <a:bodyPr wrap="none" lIns="18288" tIns="18288" rIns="0" bIns="0" anchor="t" upright="1">
          <a:noAutofit/>
        </a:bodyPr>
        <a:lstStyle/>
        <a:p>
          <a:pPr algn="l" rtl="1">
            <a:defRPr sz="1000"/>
          </a:pPr>
          <a:r>
            <a:rPr lang="es-ES" sz="800" b="0" i="0" strike="noStrike">
              <a:solidFill>
                <a:srgbClr val="000000"/>
              </a:solidFill>
              <a:latin typeface="Arial"/>
              <a:cs typeface="Arial"/>
            </a:rPr>
            <a:t>DESPACHADOR: _____________________________</a:t>
          </a:r>
        </a:p>
      </xdr:txBody>
    </xdr:sp>
    <xdr:clientData/>
  </xdr:twoCellAnchor>
  <xdr:twoCellAnchor>
    <xdr:from>
      <xdr:col>3</xdr:col>
      <xdr:colOff>847725</xdr:colOff>
      <xdr:row>2</xdr:row>
      <xdr:rowOff>125681</xdr:rowOff>
    </xdr:from>
    <xdr:to>
      <xdr:col>9</xdr:col>
      <xdr:colOff>982135</xdr:colOff>
      <xdr:row>3</xdr:row>
      <xdr:rowOff>81520</xdr:rowOff>
    </xdr:to>
    <xdr:sp macro="" textlink="">
      <xdr:nvSpPr>
        <xdr:cNvPr id="24" name="Text Box 14">
          <a:extLst>
            <a:ext uri="{FF2B5EF4-FFF2-40B4-BE49-F238E27FC236}">
              <a16:creationId xmlns="" xmlns:a16="http://schemas.microsoft.com/office/drawing/2014/main" id="{00000000-0008-0000-0000-000018000000}"/>
            </a:ext>
          </a:extLst>
        </xdr:cNvPr>
        <xdr:cNvSpPr txBox="1">
          <a:spLocks noChangeArrowheads="1"/>
        </xdr:cNvSpPr>
      </xdr:nvSpPr>
      <xdr:spPr bwMode="auto">
        <a:xfrm>
          <a:off x="3943350" y="487631"/>
          <a:ext cx="4706410" cy="155864"/>
        </a:xfrm>
        <a:prstGeom prst="rect">
          <a:avLst/>
        </a:prstGeom>
        <a:noFill/>
        <a:ln w="9525">
          <a:noFill/>
          <a:miter lim="800000"/>
          <a:headEnd/>
          <a:tailEnd/>
        </a:ln>
      </xdr:spPr>
      <xdr:txBody>
        <a:bodyPr wrap="none" lIns="18288" tIns="18288" rIns="0" bIns="0" anchor="t" upright="1">
          <a:noAutofit/>
        </a:bodyPr>
        <a:lstStyle/>
        <a:p>
          <a:pPr algn="l" rtl="1">
            <a:defRPr sz="1000"/>
          </a:pPr>
          <a:r>
            <a:rPr lang="es-ES" sz="800" b="0" i="0" strike="noStrike">
              <a:solidFill>
                <a:srgbClr val="000000"/>
              </a:solidFill>
              <a:latin typeface="Arial"/>
              <a:cs typeface="Arial"/>
            </a:rPr>
            <a:t>INSPECTOR: ________________________________</a:t>
          </a:r>
        </a:p>
      </xdr:txBody>
    </xdr:sp>
    <xdr:clientData/>
  </xdr:twoCellAnchor>
  <xdr:twoCellAnchor>
    <xdr:from>
      <xdr:col>3</xdr:col>
      <xdr:colOff>819150</xdr:colOff>
      <xdr:row>3</xdr:row>
      <xdr:rowOff>202425</xdr:rowOff>
    </xdr:from>
    <xdr:to>
      <xdr:col>9</xdr:col>
      <xdr:colOff>907260</xdr:colOff>
      <xdr:row>4</xdr:row>
      <xdr:rowOff>162143</xdr:rowOff>
    </xdr:to>
    <xdr:sp macro="" textlink="">
      <xdr:nvSpPr>
        <xdr:cNvPr id="25" name="Text Box 15">
          <a:extLst>
            <a:ext uri="{FF2B5EF4-FFF2-40B4-BE49-F238E27FC236}">
              <a16:creationId xmlns="" xmlns:a16="http://schemas.microsoft.com/office/drawing/2014/main" id="{00000000-0008-0000-0000-000019000000}"/>
            </a:ext>
          </a:extLst>
        </xdr:cNvPr>
        <xdr:cNvSpPr txBox="1">
          <a:spLocks noChangeArrowheads="1"/>
        </xdr:cNvSpPr>
      </xdr:nvSpPr>
      <xdr:spPr bwMode="auto">
        <a:xfrm>
          <a:off x="3914775" y="764400"/>
          <a:ext cx="4660110" cy="197843"/>
        </a:xfrm>
        <a:prstGeom prst="rect">
          <a:avLst/>
        </a:prstGeom>
        <a:noFill/>
        <a:ln w="9525">
          <a:noFill/>
          <a:miter lim="800000"/>
          <a:headEnd/>
          <a:tailEnd/>
        </a:ln>
      </xdr:spPr>
      <xdr:txBody>
        <a:bodyPr wrap="none" lIns="18288" tIns="18288" rIns="0" bIns="0" anchor="t" upright="1">
          <a:noAutofit/>
        </a:bodyPr>
        <a:lstStyle/>
        <a:p>
          <a:pPr algn="l" rtl="1">
            <a:defRPr sz="1000"/>
          </a:pPr>
          <a:r>
            <a:rPr lang="es-ES" sz="800" b="0" i="0" strike="noStrike">
              <a:solidFill>
                <a:srgbClr val="000000"/>
              </a:solidFill>
              <a:latin typeface="Arial"/>
              <a:cs typeface="Arial"/>
            </a:rPr>
            <a:t>AUX. DESPACHO: ___________________________</a:t>
          </a:r>
        </a:p>
      </xdr:txBody>
    </xdr:sp>
    <xdr:clientData/>
  </xdr:twoCellAnchor>
  <xdr:twoCellAnchor>
    <xdr:from>
      <xdr:col>3</xdr:col>
      <xdr:colOff>819150</xdr:colOff>
      <xdr:row>5</xdr:row>
      <xdr:rowOff>64325</xdr:rowOff>
    </xdr:from>
    <xdr:to>
      <xdr:col>9</xdr:col>
      <xdr:colOff>522999</xdr:colOff>
      <xdr:row>6</xdr:row>
      <xdr:rowOff>20164</xdr:rowOff>
    </xdr:to>
    <xdr:sp macro="" textlink="">
      <xdr:nvSpPr>
        <xdr:cNvPr id="26" name="Text Box 16">
          <a:extLst>
            <a:ext uri="{FF2B5EF4-FFF2-40B4-BE49-F238E27FC236}">
              <a16:creationId xmlns="" xmlns:a16="http://schemas.microsoft.com/office/drawing/2014/main" id="{00000000-0008-0000-0000-00001A000000}"/>
            </a:ext>
          </a:extLst>
        </xdr:cNvPr>
        <xdr:cNvSpPr txBox="1">
          <a:spLocks noChangeArrowheads="1"/>
        </xdr:cNvSpPr>
      </xdr:nvSpPr>
      <xdr:spPr bwMode="auto">
        <a:xfrm>
          <a:off x="3914775" y="1045400"/>
          <a:ext cx="4275849" cy="136814"/>
        </a:xfrm>
        <a:prstGeom prst="rect">
          <a:avLst/>
        </a:prstGeom>
        <a:noFill/>
        <a:ln w="9525">
          <a:noFill/>
          <a:miter lim="800000"/>
          <a:headEnd/>
          <a:tailEnd/>
        </a:ln>
      </xdr:spPr>
      <xdr:txBody>
        <a:bodyPr wrap="none" lIns="18288" tIns="18288" rIns="0" bIns="0" anchor="t" upright="1">
          <a:noAutofit/>
        </a:bodyPr>
        <a:lstStyle/>
        <a:p>
          <a:pPr algn="l" rtl="1">
            <a:defRPr sz="1000"/>
          </a:pPr>
          <a:r>
            <a:rPr lang="es-ES" sz="800" b="0" i="0" strike="noStrike">
              <a:solidFill>
                <a:srgbClr val="000000"/>
              </a:solidFill>
              <a:latin typeface="Arial"/>
              <a:cs typeface="Arial"/>
            </a:rPr>
            <a:t>FECHA: ____________________________________</a:t>
          </a:r>
        </a:p>
      </xdr:txBody>
    </xdr:sp>
    <xdr:clientData/>
  </xdr:twoCellAnchor>
  <xdr:twoCellAnchor>
    <xdr:from>
      <xdr:col>3</xdr:col>
      <xdr:colOff>819150</xdr:colOff>
      <xdr:row>7</xdr:row>
      <xdr:rowOff>13855</xdr:rowOff>
    </xdr:from>
    <xdr:to>
      <xdr:col>8</xdr:col>
      <xdr:colOff>933450</xdr:colOff>
      <xdr:row>7</xdr:row>
      <xdr:rowOff>161925</xdr:rowOff>
    </xdr:to>
    <xdr:sp macro="" textlink="">
      <xdr:nvSpPr>
        <xdr:cNvPr id="27" name="Text Box 17">
          <a:extLst>
            <a:ext uri="{FF2B5EF4-FFF2-40B4-BE49-F238E27FC236}">
              <a16:creationId xmlns="" xmlns:a16="http://schemas.microsoft.com/office/drawing/2014/main" id="{00000000-0008-0000-0000-00001B000000}"/>
            </a:ext>
          </a:extLst>
        </xdr:cNvPr>
        <xdr:cNvSpPr txBox="1">
          <a:spLocks noChangeArrowheads="1"/>
        </xdr:cNvSpPr>
      </xdr:nvSpPr>
      <xdr:spPr bwMode="auto">
        <a:xfrm>
          <a:off x="3914775" y="1356880"/>
          <a:ext cx="3705225" cy="148070"/>
        </a:xfrm>
        <a:prstGeom prst="rect">
          <a:avLst/>
        </a:prstGeom>
        <a:noFill/>
        <a:ln w="9525">
          <a:noFill/>
          <a:miter lim="800000"/>
          <a:headEnd/>
          <a:tailEnd/>
        </a:ln>
      </xdr:spPr>
      <xdr:txBody>
        <a:bodyPr wrap="none" lIns="18288" tIns="18288" rIns="0" bIns="0" anchor="t" upright="1">
          <a:noAutofit/>
        </a:bodyPr>
        <a:lstStyle/>
        <a:p>
          <a:pPr algn="l" rtl="1">
            <a:defRPr sz="1000"/>
          </a:pPr>
          <a:r>
            <a:rPr lang="es-ES" sz="800" b="0" i="0" strike="noStrike">
              <a:solidFill>
                <a:srgbClr val="000000"/>
              </a:solidFill>
              <a:latin typeface="Arial"/>
              <a:cs typeface="Arial"/>
            </a:rPr>
            <a:t>HORA INICIO: ____________ FINAL: _____________</a:t>
          </a:r>
        </a:p>
      </xdr:txBody>
    </xdr:sp>
    <xdr:clientData/>
  </xdr:twoCellAnchor>
  <xdr:twoCellAnchor>
    <xdr:from>
      <xdr:col>1</xdr:col>
      <xdr:colOff>47625</xdr:colOff>
      <xdr:row>1</xdr:row>
      <xdr:rowOff>0</xdr:rowOff>
    </xdr:from>
    <xdr:to>
      <xdr:col>2</xdr:col>
      <xdr:colOff>1819275</xdr:colOff>
      <xdr:row>5</xdr:row>
      <xdr:rowOff>47625</xdr:rowOff>
    </xdr:to>
    <xdr:pic>
      <xdr:nvPicPr>
        <xdr:cNvPr id="29492" name="15 Imagen" descr="logounispan nuevo.jpg">
          <a:extLst>
            <a:ext uri="{FF2B5EF4-FFF2-40B4-BE49-F238E27FC236}">
              <a16:creationId xmlns="" xmlns:a16="http://schemas.microsoft.com/office/drawing/2014/main" id="{00000000-0008-0000-0000-00003473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2425" y="0"/>
          <a:ext cx="25431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19051</xdr:colOff>
      <xdr:row>240</xdr:row>
      <xdr:rowOff>76197</xdr:rowOff>
    </xdr:from>
    <xdr:to>
      <xdr:col>8</xdr:col>
      <xdr:colOff>942975</xdr:colOff>
      <xdr:row>248</xdr:row>
      <xdr:rowOff>81364</xdr:rowOff>
    </xdr:to>
    <xdr:grpSp>
      <xdr:nvGrpSpPr>
        <xdr:cNvPr id="5" name="Grupo 4">
          <a:extLst>
            <a:ext uri="{FF2B5EF4-FFF2-40B4-BE49-F238E27FC236}">
              <a16:creationId xmlns="" xmlns:a16="http://schemas.microsoft.com/office/drawing/2014/main" id="{00000000-0008-0000-0000-000005000000}"/>
            </a:ext>
          </a:extLst>
        </xdr:cNvPr>
        <xdr:cNvGrpSpPr/>
      </xdr:nvGrpSpPr>
      <xdr:grpSpPr>
        <a:xfrm>
          <a:off x="3757614" y="63798447"/>
          <a:ext cx="7291386" cy="1483522"/>
          <a:chOff x="315592" y="43983733"/>
          <a:chExt cx="5351232" cy="2274964"/>
        </a:xfrm>
      </xdr:grpSpPr>
      <xdr:grpSp>
        <xdr:nvGrpSpPr>
          <xdr:cNvPr id="3" name="Grupo 2">
            <a:extLst>
              <a:ext uri="{FF2B5EF4-FFF2-40B4-BE49-F238E27FC236}">
                <a16:creationId xmlns="" xmlns:a16="http://schemas.microsoft.com/office/drawing/2014/main" id="{00000000-0008-0000-0000-000003000000}"/>
              </a:ext>
            </a:extLst>
          </xdr:cNvPr>
          <xdr:cNvGrpSpPr/>
        </xdr:nvGrpSpPr>
        <xdr:grpSpPr>
          <a:xfrm>
            <a:off x="315592" y="43983733"/>
            <a:ext cx="5351232" cy="2212518"/>
            <a:chOff x="344167" y="43974208"/>
            <a:chExt cx="5351232" cy="2212518"/>
          </a:xfrm>
        </xdr:grpSpPr>
        <xdr:grpSp>
          <xdr:nvGrpSpPr>
            <xdr:cNvPr id="29482" name="30 Grupo">
              <a:extLst>
                <a:ext uri="{FF2B5EF4-FFF2-40B4-BE49-F238E27FC236}">
                  <a16:creationId xmlns="" xmlns:a16="http://schemas.microsoft.com/office/drawing/2014/main" id="{00000000-0008-0000-0000-00002A730000}"/>
                </a:ext>
              </a:extLst>
            </xdr:cNvPr>
            <xdr:cNvGrpSpPr>
              <a:grpSpLocks/>
            </xdr:cNvGrpSpPr>
          </xdr:nvGrpSpPr>
          <xdr:grpSpPr bwMode="auto">
            <a:xfrm>
              <a:off x="371474" y="43974208"/>
              <a:ext cx="5301582" cy="2212518"/>
              <a:chOff x="382927" y="16775713"/>
              <a:chExt cx="5514093" cy="2436212"/>
            </a:xfrm>
          </xdr:grpSpPr>
          <xdr:grpSp>
            <xdr:nvGrpSpPr>
              <xdr:cNvPr id="29495" name="29 Grupo">
                <a:extLst>
                  <a:ext uri="{FF2B5EF4-FFF2-40B4-BE49-F238E27FC236}">
                    <a16:creationId xmlns="" xmlns:a16="http://schemas.microsoft.com/office/drawing/2014/main" id="{00000000-0008-0000-0000-000037730000}"/>
                  </a:ext>
                </a:extLst>
              </xdr:cNvPr>
              <xdr:cNvGrpSpPr>
                <a:grpSpLocks/>
              </xdr:cNvGrpSpPr>
            </xdr:nvGrpSpPr>
            <xdr:grpSpPr bwMode="auto">
              <a:xfrm>
                <a:off x="382927" y="16775713"/>
                <a:ext cx="5514093" cy="2436212"/>
                <a:chOff x="468652" y="15356488"/>
                <a:chExt cx="5514093" cy="2436212"/>
              </a:xfrm>
            </xdr:grpSpPr>
            <xdr:sp macro="" textlink="">
              <xdr:nvSpPr>
                <xdr:cNvPr id="29497" name="INVB3">
                  <a:extLst>
                    <a:ext uri="{FF2B5EF4-FFF2-40B4-BE49-F238E27FC236}">
                      <a16:creationId xmlns="" xmlns:a16="http://schemas.microsoft.com/office/drawing/2014/main" id="{00000000-0008-0000-0000-000039730000}"/>
                    </a:ext>
                  </a:extLst>
                </xdr:cNvPr>
                <xdr:cNvSpPr>
                  <a:spLocks noChangeArrowheads="1"/>
                </xdr:cNvSpPr>
              </xdr:nvSpPr>
              <xdr:spPr bwMode="auto">
                <a:xfrm>
                  <a:off x="468652" y="15468599"/>
                  <a:ext cx="5514093" cy="2324101"/>
                </a:xfrm>
                <a:prstGeom prst="roundRect">
                  <a:avLst>
                    <a:gd name="adj" fmla="val 16667"/>
                  </a:avLst>
                </a:prstGeom>
                <a:noFill/>
                <a:ln w="9525">
                  <a:solidFill>
                    <a:srgbClr val="00008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32" name="INV2">
                  <a:extLst>
                    <a:ext uri="{FF2B5EF4-FFF2-40B4-BE49-F238E27FC236}">
                      <a16:creationId xmlns="" xmlns:a16="http://schemas.microsoft.com/office/drawing/2014/main" id="{00000000-0008-0000-0000-000008040000}"/>
                    </a:ext>
                  </a:extLst>
                </xdr:cNvPr>
                <xdr:cNvSpPr txBox="1">
                  <a:spLocks noChangeArrowheads="1"/>
                </xdr:cNvSpPr>
              </xdr:nvSpPr>
              <xdr:spPr bwMode="auto">
                <a:xfrm>
                  <a:off x="893409" y="15356488"/>
                  <a:ext cx="2033412" cy="332894"/>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es-ES" sz="900" b="1" i="0" strike="noStrike">
                      <a:solidFill>
                        <a:srgbClr val="000000"/>
                      </a:solidFill>
                      <a:latin typeface="Arial"/>
                      <a:cs typeface="Arial"/>
                    </a:rPr>
                    <a:t>APROBACIÓN DEL CLIENTE</a:t>
                  </a:r>
                </a:p>
              </xdr:txBody>
            </xdr:sp>
          </xdr:grpSp>
          <xdr:sp macro="" textlink="">
            <xdr:nvSpPr>
              <xdr:cNvPr id="29496" name="Line 9">
                <a:extLst>
                  <a:ext uri="{FF2B5EF4-FFF2-40B4-BE49-F238E27FC236}">
                    <a16:creationId xmlns="" xmlns:a16="http://schemas.microsoft.com/office/drawing/2014/main" id="{00000000-0008-0000-0000-000038730000}"/>
                  </a:ext>
                </a:extLst>
              </xdr:cNvPr>
              <xdr:cNvSpPr>
                <a:spLocks noChangeShapeType="1"/>
              </xdr:cNvSpPr>
            </xdr:nvSpPr>
            <xdr:spPr bwMode="auto">
              <a:xfrm>
                <a:off x="597423" y="18933879"/>
                <a:ext cx="509044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 name="CuadroTexto 1">
              <a:extLst>
                <a:ext uri="{FF2B5EF4-FFF2-40B4-BE49-F238E27FC236}">
                  <a16:creationId xmlns="" xmlns:a16="http://schemas.microsoft.com/office/drawing/2014/main" id="{00000000-0008-0000-0000-000002000000}"/>
                </a:ext>
              </a:extLst>
            </xdr:cNvPr>
            <xdr:cNvSpPr txBox="1"/>
          </xdr:nvSpPr>
          <xdr:spPr>
            <a:xfrm>
              <a:off x="344167" y="44201309"/>
              <a:ext cx="5351232" cy="5424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s-CO" sz="900">
                  <a:latin typeface="Century Gothic" panose="020B0502020202020204" pitchFamily="34" charset="0"/>
                </a:rPr>
                <a:t>FIRMO EN SEÑAL DE APROBACIÓN DE LA COTIZACIÓN Y PLANOS DE MODULACIÓN PERTENECIENTES A ESTA OFERTA.</a:t>
              </a:r>
            </a:p>
          </xdr:txBody>
        </xdr:sp>
      </xdr:grpSp>
      <xdr:sp macro="" textlink="">
        <xdr:nvSpPr>
          <xdr:cNvPr id="20" name="CuadroTexto 19">
            <a:extLst>
              <a:ext uri="{FF2B5EF4-FFF2-40B4-BE49-F238E27FC236}">
                <a16:creationId xmlns="" xmlns:a16="http://schemas.microsoft.com/office/drawing/2014/main" id="{00000000-0008-0000-0000-000014000000}"/>
              </a:ext>
            </a:extLst>
          </xdr:cNvPr>
          <xdr:cNvSpPr txBox="1"/>
        </xdr:nvSpPr>
        <xdr:spPr>
          <a:xfrm>
            <a:off x="1730967" y="45921401"/>
            <a:ext cx="2461196" cy="337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CO" sz="900">
                <a:latin typeface="Century Gothic" panose="020B0502020202020204" pitchFamily="34" charset="0"/>
              </a:rPr>
              <a:t>FIRMA Y SELLO DEL CLIENTE</a:t>
            </a:r>
          </a:p>
        </xdr:txBody>
      </xdr:sp>
    </xdr:grpSp>
    <xdr:clientData/>
  </xdr:twoCellAnchor>
  <xdr:twoCellAnchor>
    <xdr:from>
      <xdr:col>0</xdr:col>
      <xdr:colOff>238125</xdr:colOff>
      <xdr:row>268</xdr:row>
      <xdr:rowOff>19049</xdr:rowOff>
    </xdr:from>
    <xdr:to>
      <xdr:col>7</xdr:col>
      <xdr:colOff>361950</xdr:colOff>
      <xdr:row>268</xdr:row>
      <xdr:rowOff>2413552</xdr:rowOff>
    </xdr:to>
    <xdr:pic>
      <xdr:nvPicPr>
        <xdr:cNvPr id="10" name="Imagen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238125" y="72332849"/>
          <a:ext cx="5991225" cy="2394503"/>
        </a:xfrm>
        <a:prstGeom prst="rect">
          <a:avLst/>
        </a:prstGeom>
      </xdr:spPr>
    </xdr:pic>
    <xdr:clientData/>
  </xdr:twoCellAnchor>
  <xdr:twoCellAnchor>
    <xdr:from>
      <xdr:col>7</xdr:col>
      <xdr:colOff>771525</xdr:colOff>
      <xdr:row>268</xdr:row>
      <xdr:rowOff>57151</xdr:rowOff>
    </xdr:from>
    <xdr:to>
      <xdr:col>12</xdr:col>
      <xdr:colOff>209550</xdr:colOff>
      <xdr:row>268</xdr:row>
      <xdr:rowOff>2435483</xdr:rowOff>
    </xdr:to>
    <xdr:pic>
      <xdr:nvPicPr>
        <xdr:cNvPr id="11" name="Imagen 10">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6638925" y="72370951"/>
          <a:ext cx="5514975" cy="2378332"/>
        </a:xfrm>
        <a:prstGeom prst="rect">
          <a:avLst/>
        </a:prstGeom>
      </xdr:spPr>
    </xdr:pic>
    <xdr:clientData/>
  </xdr:twoCellAnchor>
  <xdr:twoCellAnchor>
    <xdr:from>
      <xdr:col>9</xdr:col>
      <xdr:colOff>30691</xdr:colOff>
      <xdr:row>224</xdr:row>
      <xdr:rowOff>160865</xdr:rowOff>
    </xdr:from>
    <xdr:to>
      <xdr:col>11</xdr:col>
      <xdr:colOff>1343788</xdr:colOff>
      <xdr:row>237</xdr:row>
      <xdr:rowOff>133350</xdr:rowOff>
    </xdr:to>
    <xdr:pic>
      <xdr:nvPicPr>
        <xdr:cNvPr id="6" name="Imagen 5">
          <a:extLst>
            <a:ext uri="{FF2B5EF4-FFF2-40B4-BE49-F238E27FC236}">
              <a16:creationId xmlns=""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8212666" y="65397590"/>
          <a:ext cx="3722922" cy="3201460"/>
        </a:xfrm>
        <a:prstGeom prst="rect">
          <a:avLst/>
        </a:prstGeom>
      </xdr:spPr>
    </xdr:pic>
    <xdr:clientData/>
  </xdr:twoCellAnchor>
  <xdr:twoCellAnchor>
    <xdr:from>
      <xdr:col>9</xdr:col>
      <xdr:colOff>209550</xdr:colOff>
      <xdr:row>237</xdr:row>
      <xdr:rowOff>152400</xdr:rowOff>
    </xdr:from>
    <xdr:to>
      <xdr:col>11</xdr:col>
      <xdr:colOff>1129804</xdr:colOff>
      <xdr:row>238</xdr:row>
      <xdr:rowOff>140735</xdr:rowOff>
    </xdr:to>
    <xdr:sp macro="" textlink="">
      <xdr:nvSpPr>
        <xdr:cNvPr id="7" name="CuadroTexto 6">
          <a:extLst>
            <a:ext uri="{FF2B5EF4-FFF2-40B4-BE49-F238E27FC236}">
              <a16:creationId xmlns="" xmlns:a16="http://schemas.microsoft.com/office/drawing/2014/main" id="{00000000-0008-0000-0000-000007000000}"/>
            </a:ext>
          </a:extLst>
        </xdr:cNvPr>
        <xdr:cNvSpPr txBox="1"/>
      </xdr:nvSpPr>
      <xdr:spPr>
        <a:xfrm>
          <a:off x="8391525" y="68618100"/>
          <a:ext cx="3330079"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CO" sz="1100" b="1" i="0">
              <a:solidFill>
                <a:schemeClr val="tx1"/>
              </a:solidFill>
              <a:effectLst/>
              <a:latin typeface="+mn-lt"/>
              <a:ea typeface="+mn-ea"/>
              <a:cs typeface="+mn-cs"/>
            </a:rPr>
            <a:t>© Copyright exclusivos de UNISPAN COLOMBIA S.A.S.</a:t>
          </a:r>
          <a:endParaRPr lang="es-CO" sz="1100" b="0" i="0">
            <a:solidFill>
              <a:schemeClr val="tx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733425</xdr:colOff>
      <xdr:row>12</xdr:row>
      <xdr:rowOff>47624</xdr:rowOff>
    </xdr:from>
    <xdr:ext cx="2743200" cy="2524125"/>
    <xdr:sp macro="" textlink="">
      <xdr:nvSpPr>
        <xdr:cNvPr id="2" name="CuadroTexto 1">
          <a:extLst>
            <a:ext uri="{FF2B5EF4-FFF2-40B4-BE49-F238E27FC236}">
              <a16:creationId xmlns="" xmlns:a16="http://schemas.microsoft.com/office/drawing/2014/main" id="{00000000-0008-0000-0200-000002000000}"/>
            </a:ext>
          </a:extLst>
        </xdr:cNvPr>
        <xdr:cNvSpPr txBox="1"/>
      </xdr:nvSpPr>
      <xdr:spPr>
        <a:xfrm>
          <a:off x="733425" y="2105024"/>
          <a:ext cx="2743200" cy="2524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1100"/>
            <a:t>EQUIVALENCIAS</a:t>
          </a:r>
        </a:p>
        <a:p>
          <a:r>
            <a:rPr lang="es-CO" sz="1100"/>
            <a:t>ANDEN A = PASILLO 1</a:t>
          </a:r>
        </a:p>
        <a:p>
          <a:r>
            <a:rPr lang="es-CO" sz="1100"/>
            <a:t>ANDEN B = PASILLO 2</a:t>
          </a:r>
        </a:p>
        <a:p>
          <a:r>
            <a:rPr lang="es-CO" sz="1100"/>
            <a:t>ANDEN C = PASILLO 3</a:t>
          </a:r>
        </a:p>
        <a:p>
          <a:r>
            <a:rPr lang="es-CO" sz="1100"/>
            <a:t>ANDEN D = PASILLO 4</a:t>
          </a:r>
        </a:p>
        <a:p>
          <a:r>
            <a:rPr lang="es-CO" sz="1100"/>
            <a:t>RACK R1A = TRICAPA</a:t>
          </a:r>
        </a:p>
        <a:p>
          <a:r>
            <a:rPr lang="es-CO" sz="1100"/>
            <a:t>RACK R1B = TRIPODES / SOP.</a:t>
          </a:r>
          <a:r>
            <a:rPr lang="es-CO" sz="1100" baseline="0"/>
            <a:t> ESQ. INT.</a:t>
          </a:r>
        </a:p>
        <a:p>
          <a:endParaRPr lang="es-CO" sz="1100" baseline="0"/>
        </a:p>
        <a:p>
          <a:r>
            <a:rPr lang="es-CO" sz="1100" baseline="0"/>
            <a:t>ZONAS DISPONIBLES</a:t>
          </a:r>
        </a:p>
        <a:p>
          <a:r>
            <a:rPr lang="es-CO" sz="1100" baseline="0"/>
            <a:t>RACK R2A</a:t>
          </a:r>
        </a:p>
        <a:p>
          <a:r>
            <a:rPr lang="es-CO" sz="1100" baseline="0"/>
            <a:t>RACK R2B</a:t>
          </a:r>
        </a:p>
        <a:p>
          <a:pPr marL="0" marR="0" lvl="0" indent="0" defTabSz="914400" eaLnBrk="1" fontAlgn="auto" latinLnBrk="0" hangingPunct="1">
            <a:lnSpc>
              <a:spcPct val="100000"/>
            </a:lnSpc>
            <a:spcBef>
              <a:spcPts val="0"/>
            </a:spcBef>
            <a:spcAft>
              <a:spcPts val="0"/>
            </a:spcAft>
            <a:buClrTx/>
            <a:buSzTx/>
            <a:buFontTx/>
            <a:buNone/>
            <a:tabLst/>
            <a:defRPr/>
          </a:pPr>
          <a:r>
            <a:rPr lang="es-CO" sz="1100" baseline="0">
              <a:solidFill>
                <a:schemeClr val="tx1"/>
              </a:solidFill>
              <a:effectLst/>
              <a:latin typeface="+mn-lt"/>
              <a:ea typeface="+mn-ea"/>
              <a:cs typeface="+mn-cs"/>
            </a:rPr>
            <a:t>RACK R3A</a:t>
          </a:r>
        </a:p>
        <a:p>
          <a:pPr marL="0" marR="0" lvl="0" indent="0" defTabSz="914400" eaLnBrk="1" fontAlgn="auto" latinLnBrk="0" hangingPunct="1">
            <a:lnSpc>
              <a:spcPct val="100000"/>
            </a:lnSpc>
            <a:spcBef>
              <a:spcPts val="0"/>
            </a:spcBef>
            <a:spcAft>
              <a:spcPts val="0"/>
            </a:spcAft>
            <a:buClrTx/>
            <a:buSzTx/>
            <a:buFontTx/>
            <a:buNone/>
            <a:tabLst/>
            <a:defRPr/>
          </a:pPr>
          <a:r>
            <a:rPr lang="es-CO" sz="1100" baseline="0">
              <a:solidFill>
                <a:schemeClr val="tx1"/>
              </a:solidFill>
              <a:effectLst/>
              <a:latin typeface="+mn-lt"/>
              <a:ea typeface="+mn-ea"/>
              <a:cs typeface="+mn-cs"/>
            </a:rPr>
            <a:t>RACK R3B</a:t>
          </a:r>
          <a:endParaRPr lang="es-CO">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s-CO">
            <a:effectLst/>
          </a:endParaRPr>
        </a:p>
        <a:p>
          <a:endParaRPr lang="es-CO"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314325</xdr:colOff>
          <xdr:row>1</xdr:row>
          <xdr:rowOff>123825</xdr:rowOff>
        </xdr:from>
        <xdr:to>
          <xdr:col>4</xdr:col>
          <xdr:colOff>1238250</xdr:colOff>
          <xdr:row>2</xdr:row>
          <xdr:rowOff>95250</xdr:rowOff>
        </xdr:to>
        <xdr:sp macro="" textlink="">
          <xdr:nvSpPr>
            <xdr:cNvPr id="31747" name="Button 3" hidden="1">
              <a:extLst>
                <a:ext uri="{63B3BB69-23CF-44E3-9099-C40C66FF867C}">
                  <a14:compatExt spid="_x0000_s31747"/>
                </a:ext>
                <a:ext uri="{FF2B5EF4-FFF2-40B4-BE49-F238E27FC236}">
                  <a16:creationId xmlns="" xmlns:a16="http://schemas.microsoft.com/office/drawing/2014/main" id="{00000000-0008-0000-0300-000003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3</xdr:row>
          <xdr:rowOff>0</xdr:rowOff>
        </xdr:from>
        <xdr:to>
          <xdr:col>4</xdr:col>
          <xdr:colOff>1238250</xdr:colOff>
          <xdr:row>4</xdr:row>
          <xdr:rowOff>28575</xdr:rowOff>
        </xdr:to>
        <xdr:sp macro="" textlink="">
          <xdr:nvSpPr>
            <xdr:cNvPr id="31748" name="Button 4" hidden="1">
              <a:extLst>
                <a:ext uri="{63B3BB69-23CF-44E3-9099-C40C66FF867C}">
                  <a14:compatExt spid="_x0000_s31748"/>
                </a:ext>
                <a:ext uri="{FF2B5EF4-FFF2-40B4-BE49-F238E27FC236}">
                  <a16:creationId xmlns="" xmlns:a16="http://schemas.microsoft.com/office/drawing/2014/main" id="{00000000-0008-0000-03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47625</xdr:rowOff>
        </xdr:from>
        <xdr:to>
          <xdr:col>4</xdr:col>
          <xdr:colOff>1457325</xdr:colOff>
          <xdr:row>1</xdr:row>
          <xdr:rowOff>66675</xdr:rowOff>
        </xdr:to>
        <xdr:sp macro="" textlink="">
          <xdr:nvSpPr>
            <xdr:cNvPr id="31749" name="Button 5" hidden="1">
              <a:extLst>
                <a:ext uri="{63B3BB69-23CF-44E3-9099-C40C66FF867C}">
                  <a14:compatExt spid="_x0000_s31749"/>
                </a:ext>
                <a:ext uri="{FF2B5EF4-FFF2-40B4-BE49-F238E27FC236}">
                  <a16:creationId xmlns="" xmlns:a16="http://schemas.microsoft.com/office/drawing/2014/main" id="{00000000-0008-0000-0300-000005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TODOS LOS REPORTES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114300</xdr:rowOff>
        </xdr:from>
        <xdr:to>
          <xdr:col>4</xdr:col>
          <xdr:colOff>990600</xdr:colOff>
          <xdr:row>2</xdr:row>
          <xdr:rowOff>85725</xdr:rowOff>
        </xdr:to>
        <xdr:sp macro="" textlink="">
          <xdr:nvSpPr>
            <xdr:cNvPr id="34817" name="Button 1" hidden="1">
              <a:extLst>
                <a:ext uri="{63B3BB69-23CF-44E3-9099-C40C66FF867C}">
                  <a14:compatExt spid="_x0000_s34817"/>
                </a:ext>
                <a:ext uri="{FF2B5EF4-FFF2-40B4-BE49-F238E27FC236}">
                  <a16:creationId xmlns=""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0</xdr:row>
          <xdr:rowOff>66675</xdr:rowOff>
        </xdr:from>
        <xdr:to>
          <xdr:col>4</xdr:col>
          <xdr:colOff>828675</xdr:colOff>
          <xdr:row>1</xdr:row>
          <xdr:rowOff>47625</xdr:rowOff>
        </xdr:to>
        <xdr:sp macro="" textlink="">
          <xdr:nvSpPr>
            <xdr:cNvPr id="34818" name="Button 2" hidden="1">
              <a:extLst>
                <a:ext uri="{63B3BB69-23CF-44E3-9099-C40C66FF867C}">
                  <a14:compatExt spid="_x0000_s34818"/>
                </a:ext>
                <a:ext uri="{FF2B5EF4-FFF2-40B4-BE49-F238E27FC236}">
                  <a16:creationId xmlns="" xmlns:a16="http://schemas.microsoft.com/office/drawing/2014/main" id="{00000000-0008-0000-04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1</xdr:row>
          <xdr:rowOff>114300</xdr:rowOff>
        </xdr:from>
        <xdr:to>
          <xdr:col>4</xdr:col>
          <xdr:colOff>981075</xdr:colOff>
          <xdr:row>2</xdr:row>
          <xdr:rowOff>76200</xdr:rowOff>
        </xdr:to>
        <xdr:sp macro="" textlink="">
          <xdr:nvSpPr>
            <xdr:cNvPr id="39937" name="Button 1" hidden="1">
              <a:extLst>
                <a:ext uri="{63B3BB69-23CF-44E3-9099-C40C66FF867C}">
                  <a14:compatExt spid="_x0000_s39937"/>
                </a:ext>
                <a:ext uri="{FF2B5EF4-FFF2-40B4-BE49-F238E27FC236}">
                  <a16:creationId xmlns="" xmlns:a16="http://schemas.microsoft.com/office/drawing/2014/main" id="{00000000-0008-0000-05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0</xdr:row>
          <xdr:rowOff>57150</xdr:rowOff>
        </xdr:from>
        <xdr:to>
          <xdr:col>4</xdr:col>
          <xdr:colOff>809625</xdr:colOff>
          <xdr:row>1</xdr:row>
          <xdr:rowOff>38100</xdr:rowOff>
        </xdr:to>
        <xdr:sp macro="" textlink="">
          <xdr:nvSpPr>
            <xdr:cNvPr id="39938" name="Button 2" hidden="1">
              <a:extLst>
                <a:ext uri="{63B3BB69-23CF-44E3-9099-C40C66FF867C}">
                  <a14:compatExt spid="_x0000_s39938"/>
                </a:ext>
                <a:ext uri="{FF2B5EF4-FFF2-40B4-BE49-F238E27FC236}">
                  <a16:creationId xmlns="" xmlns:a16="http://schemas.microsoft.com/office/drawing/2014/main" id="{00000000-0008-0000-05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1</xdr:row>
          <xdr:rowOff>142875</xdr:rowOff>
        </xdr:from>
        <xdr:to>
          <xdr:col>4</xdr:col>
          <xdr:colOff>990600</xdr:colOff>
          <xdr:row>2</xdr:row>
          <xdr:rowOff>104775</xdr:rowOff>
        </xdr:to>
        <xdr:sp macro="" textlink="">
          <xdr:nvSpPr>
            <xdr:cNvPr id="38913" name="Button 1" hidden="1">
              <a:extLst>
                <a:ext uri="{63B3BB69-23CF-44E3-9099-C40C66FF867C}">
                  <a14:compatExt spid="_x0000_s38913"/>
                </a:ext>
                <a:ext uri="{FF2B5EF4-FFF2-40B4-BE49-F238E27FC236}">
                  <a16:creationId xmlns="" xmlns:a16="http://schemas.microsoft.com/office/drawing/2014/main" id="{00000000-0008-0000-0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0</xdr:row>
          <xdr:rowOff>66675</xdr:rowOff>
        </xdr:from>
        <xdr:to>
          <xdr:col>4</xdr:col>
          <xdr:colOff>828675</xdr:colOff>
          <xdr:row>1</xdr:row>
          <xdr:rowOff>47625</xdr:rowOff>
        </xdr:to>
        <xdr:sp macro="" textlink="">
          <xdr:nvSpPr>
            <xdr:cNvPr id="38914" name="Button 2" hidden="1">
              <a:extLst>
                <a:ext uri="{63B3BB69-23CF-44E3-9099-C40C66FF867C}">
                  <a14:compatExt spid="_x0000_s38914"/>
                </a:ext>
                <a:ext uri="{FF2B5EF4-FFF2-40B4-BE49-F238E27FC236}">
                  <a16:creationId xmlns="" xmlns:a16="http://schemas.microsoft.com/office/drawing/2014/main" id="{00000000-0008-0000-0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85725</xdr:rowOff>
        </xdr:from>
        <xdr:to>
          <xdr:col>4</xdr:col>
          <xdr:colOff>1076325</xdr:colOff>
          <xdr:row>2</xdr:row>
          <xdr:rowOff>38100</xdr:rowOff>
        </xdr:to>
        <xdr:sp macro="" textlink="">
          <xdr:nvSpPr>
            <xdr:cNvPr id="40961" name="Button 1" hidden="1">
              <a:extLst>
                <a:ext uri="{63B3BB69-23CF-44E3-9099-C40C66FF867C}">
                  <a14:compatExt spid="_x0000_s40961"/>
                </a:ext>
                <a:ext uri="{FF2B5EF4-FFF2-40B4-BE49-F238E27FC236}">
                  <a16:creationId xmlns="" xmlns:a16="http://schemas.microsoft.com/office/drawing/2014/main" id="{00000000-0008-0000-07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0</xdr:row>
          <xdr:rowOff>38100</xdr:rowOff>
        </xdr:from>
        <xdr:to>
          <xdr:col>4</xdr:col>
          <xdr:colOff>885825</xdr:colOff>
          <xdr:row>1</xdr:row>
          <xdr:rowOff>19050</xdr:rowOff>
        </xdr:to>
        <xdr:sp macro="" textlink="">
          <xdr:nvSpPr>
            <xdr:cNvPr id="40962" name="Button 2" hidden="1">
              <a:extLst>
                <a:ext uri="{63B3BB69-23CF-44E3-9099-C40C66FF867C}">
                  <a14:compatExt spid="_x0000_s40962"/>
                </a:ext>
                <a:ext uri="{FF2B5EF4-FFF2-40B4-BE49-F238E27FC236}">
                  <a16:creationId xmlns="" xmlns:a16="http://schemas.microsoft.com/office/drawing/2014/main" id="{00000000-0008-0000-0700-000002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xdr:row>
          <xdr:rowOff>104775</xdr:rowOff>
        </xdr:from>
        <xdr:to>
          <xdr:col>4</xdr:col>
          <xdr:colOff>1114425</xdr:colOff>
          <xdr:row>2</xdr:row>
          <xdr:rowOff>47625</xdr:rowOff>
        </xdr:to>
        <xdr:sp macro="" textlink="">
          <xdr:nvSpPr>
            <xdr:cNvPr id="41985" name="Button 1" hidden="1">
              <a:extLst>
                <a:ext uri="{63B3BB69-23CF-44E3-9099-C40C66FF867C}">
                  <a14:compatExt spid="_x0000_s41985"/>
                </a:ext>
                <a:ext uri="{FF2B5EF4-FFF2-40B4-BE49-F238E27FC236}">
                  <a16:creationId xmlns=""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0</xdr:row>
          <xdr:rowOff>47625</xdr:rowOff>
        </xdr:from>
        <xdr:to>
          <xdr:col>4</xdr:col>
          <xdr:colOff>895350</xdr:colOff>
          <xdr:row>1</xdr:row>
          <xdr:rowOff>28575</xdr:rowOff>
        </xdr:to>
        <xdr:sp macro="" textlink="">
          <xdr:nvSpPr>
            <xdr:cNvPr id="41986" name="Button 2" hidden="1">
              <a:extLst>
                <a:ext uri="{63B3BB69-23CF-44E3-9099-C40C66FF867C}">
                  <a14:compatExt spid="_x0000_s41986"/>
                </a:ext>
                <a:ext uri="{FF2B5EF4-FFF2-40B4-BE49-F238E27FC236}">
                  <a16:creationId xmlns="" xmlns:a16="http://schemas.microsoft.com/office/drawing/2014/main" id="{00000000-0008-0000-08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123825</xdr:rowOff>
        </xdr:from>
        <xdr:to>
          <xdr:col>4</xdr:col>
          <xdr:colOff>1076325</xdr:colOff>
          <xdr:row>2</xdr:row>
          <xdr:rowOff>66675</xdr:rowOff>
        </xdr:to>
        <xdr:sp macro="" textlink="">
          <xdr:nvSpPr>
            <xdr:cNvPr id="43009" name="Button 1" hidden="1">
              <a:extLst>
                <a:ext uri="{63B3BB69-23CF-44E3-9099-C40C66FF867C}">
                  <a14:compatExt spid="_x0000_s43009"/>
                </a:ext>
                <a:ext uri="{FF2B5EF4-FFF2-40B4-BE49-F238E27FC236}">
                  <a16:creationId xmlns=""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0</xdr:row>
          <xdr:rowOff>47625</xdr:rowOff>
        </xdr:from>
        <xdr:to>
          <xdr:col>4</xdr:col>
          <xdr:colOff>904875</xdr:colOff>
          <xdr:row>1</xdr:row>
          <xdr:rowOff>28575</xdr:rowOff>
        </xdr:to>
        <xdr:sp macro="" textlink="">
          <xdr:nvSpPr>
            <xdr:cNvPr id="43010" name="Button 2" hidden="1">
              <a:extLst>
                <a:ext uri="{63B3BB69-23CF-44E3-9099-C40C66FF867C}">
                  <a14:compatExt spid="_x0000_s43010"/>
                </a:ext>
                <a:ext uri="{FF2B5EF4-FFF2-40B4-BE49-F238E27FC236}">
                  <a16:creationId xmlns=""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1</xdr:row>
          <xdr:rowOff>104775</xdr:rowOff>
        </xdr:from>
        <xdr:to>
          <xdr:col>4</xdr:col>
          <xdr:colOff>1095375</xdr:colOff>
          <xdr:row>2</xdr:row>
          <xdr:rowOff>57150</xdr:rowOff>
        </xdr:to>
        <xdr:sp macro="" textlink="">
          <xdr:nvSpPr>
            <xdr:cNvPr id="44033" name="Button 1" hidden="1">
              <a:extLst>
                <a:ext uri="{63B3BB69-23CF-44E3-9099-C40C66FF867C}">
                  <a14:compatExt spid="_x0000_s44033"/>
                </a:ext>
                <a:ext uri="{FF2B5EF4-FFF2-40B4-BE49-F238E27FC236}">
                  <a16:creationId xmlns=""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0</xdr:row>
          <xdr:rowOff>38100</xdr:rowOff>
        </xdr:from>
        <xdr:to>
          <xdr:col>4</xdr:col>
          <xdr:colOff>895350</xdr:colOff>
          <xdr:row>1</xdr:row>
          <xdr:rowOff>19050</xdr:rowOff>
        </xdr:to>
        <xdr:sp macro="" textlink="">
          <xdr:nvSpPr>
            <xdr:cNvPr id="44034" name="Button 2" hidden="1">
              <a:extLst>
                <a:ext uri="{63B3BB69-23CF-44E3-9099-C40C66FF867C}">
                  <a14:compatExt spid="_x0000_s44034"/>
                </a:ext>
                <a:ext uri="{FF2B5EF4-FFF2-40B4-BE49-F238E27FC236}">
                  <a16:creationId xmlns=""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123825</xdr:rowOff>
        </xdr:from>
        <xdr:to>
          <xdr:col>4</xdr:col>
          <xdr:colOff>1057275</xdr:colOff>
          <xdr:row>2</xdr:row>
          <xdr:rowOff>76200</xdr:rowOff>
        </xdr:to>
        <xdr:sp macro="" textlink="">
          <xdr:nvSpPr>
            <xdr:cNvPr id="45057" name="Button 1"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0</xdr:row>
          <xdr:rowOff>38100</xdr:rowOff>
        </xdr:from>
        <xdr:to>
          <xdr:col>4</xdr:col>
          <xdr:colOff>847725</xdr:colOff>
          <xdr:row>1</xdr:row>
          <xdr:rowOff>19050</xdr:rowOff>
        </xdr:to>
        <xdr:sp macro="" textlink="">
          <xdr:nvSpPr>
            <xdr:cNvPr id="45058" name="Button 2" hidden="1">
              <a:extLst>
                <a:ext uri="{63B3BB69-23CF-44E3-9099-C40C66FF867C}">
                  <a14:compatExt spid="_x0000_s45058"/>
                </a:ext>
                <a:ext uri="{FF2B5EF4-FFF2-40B4-BE49-F238E27FC236}">
                  <a16:creationId xmlns="" xmlns:a16="http://schemas.microsoft.com/office/drawing/2014/main" id="{00000000-0008-0000-0B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38100</xdr:colOff>
          <xdr:row>1</xdr:row>
          <xdr:rowOff>152400</xdr:rowOff>
        </xdr:from>
        <xdr:to>
          <xdr:col>4</xdr:col>
          <xdr:colOff>1028700</xdr:colOff>
          <xdr:row>2</xdr:row>
          <xdr:rowOff>76200</xdr:rowOff>
        </xdr:to>
        <xdr:sp macro="" textlink="">
          <xdr:nvSpPr>
            <xdr:cNvPr id="46081" name="Button 1" hidden="1">
              <a:extLst>
                <a:ext uri="{63B3BB69-23CF-44E3-9099-C40C66FF867C}">
                  <a14:compatExt spid="_x0000_s46081"/>
                </a:ext>
                <a:ext uri="{FF2B5EF4-FFF2-40B4-BE49-F238E27FC236}">
                  <a16:creationId xmlns="" xmlns:a16="http://schemas.microsoft.com/office/drawing/2014/main" id="{00000000-0008-0000-0C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0</xdr:row>
          <xdr:rowOff>47625</xdr:rowOff>
        </xdr:from>
        <xdr:to>
          <xdr:col>4</xdr:col>
          <xdr:colOff>866775</xdr:colOff>
          <xdr:row>1</xdr:row>
          <xdr:rowOff>28575</xdr:rowOff>
        </xdr:to>
        <xdr:sp macro="" textlink="">
          <xdr:nvSpPr>
            <xdr:cNvPr id="46082" name="Button 2" hidden="1">
              <a:extLst>
                <a:ext uri="{63B3BB69-23CF-44E3-9099-C40C66FF867C}">
                  <a14:compatExt spid="_x0000_s46082"/>
                </a:ext>
                <a:ext uri="{FF2B5EF4-FFF2-40B4-BE49-F238E27FC236}">
                  <a16:creationId xmlns="" xmlns:a16="http://schemas.microsoft.com/office/drawing/2014/main" id="{00000000-0008-0000-0C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123825</xdr:rowOff>
        </xdr:from>
        <xdr:to>
          <xdr:col>4</xdr:col>
          <xdr:colOff>1009650</xdr:colOff>
          <xdr:row>2</xdr:row>
          <xdr:rowOff>57150</xdr:rowOff>
        </xdr:to>
        <xdr:sp macro="" textlink="">
          <xdr:nvSpPr>
            <xdr:cNvPr id="47105" name="Button 1" hidden="1">
              <a:extLst>
                <a:ext uri="{63B3BB69-23CF-44E3-9099-C40C66FF867C}">
                  <a14:compatExt spid="_x0000_s47105"/>
                </a:ext>
                <a:ext uri="{FF2B5EF4-FFF2-40B4-BE49-F238E27FC236}">
                  <a16:creationId xmlns="" xmlns:a16="http://schemas.microsoft.com/office/drawing/2014/main" id="{00000000-0008-0000-0D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0</xdr:row>
          <xdr:rowOff>47625</xdr:rowOff>
        </xdr:from>
        <xdr:to>
          <xdr:col>4</xdr:col>
          <xdr:colOff>838200</xdr:colOff>
          <xdr:row>1</xdr:row>
          <xdr:rowOff>28575</xdr:rowOff>
        </xdr:to>
        <xdr:sp macro="" textlink="">
          <xdr:nvSpPr>
            <xdr:cNvPr id="47106" name="Button 2" hidden="1">
              <a:extLst>
                <a:ext uri="{63B3BB69-23CF-44E3-9099-C40C66FF867C}">
                  <a14:compatExt spid="_x0000_s47106"/>
                </a:ext>
                <a:ext uri="{FF2B5EF4-FFF2-40B4-BE49-F238E27FC236}">
                  <a16:creationId xmlns="" xmlns:a16="http://schemas.microsoft.com/office/drawing/2014/main" id="{00000000-0008-0000-0D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152400</xdr:rowOff>
        </xdr:from>
        <xdr:to>
          <xdr:col>4</xdr:col>
          <xdr:colOff>1047750</xdr:colOff>
          <xdr:row>2</xdr:row>
          <xdr:rowOff>85725</xdr:rowOff>
        </xdr:to>
        <xdr:sp macro="" textlink="">
          <xdr:nvSpPr>
            <xdr:cNvPr id="48129" name="Button 1" hidden="1">
              <a:extLst>
                <a:ext uri="{63B3BB69-23CF-44E3-9099-C40C66FF867C}">
                  <a14:compatExt spid="_x0000_s48129"/>
                </a:ext>
                <a:ext uri="{FF2B5EF4-FFF2-40B4-BE49-F238E27FC236}">
                  <a16:creationId xmlns="" xmlns:a16="http://schemas.microsoft.com/office/drawing/2014/main" id="{00000000-0008-0000-0E00-000001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0</xdr:row>
          <xdr:rowOff>47625</xdr:rowOff>
        </xdr:from>
        <xdr:to>
          <xdr:col>4</xdr:col>
          <xdr:colOff>866775</xdr:colOff>
          <xdr:row>1</xdr:row>
          <xdr:rowOff>28575</xdr:rowOff>
        </xdr:to>
        <xdr:sp macro="" textlink="">
          <xdr:nvSpPr>
            <xdr:cNvPr id="48130" name="Button 2" hidden="1">
              <a:extLst>
                <a:ext uri="{63B3BB69-23CF-44E3-9099-C40C66FF867C}">
                  <a14:compatExt spid="_x0000_s48130"/>
                </a:ext>
                <a:ext uri="{FF2B5EF4-FFF2-40B4-BE49-F238E27FC236}">
                  <a16:creationId xmlns="" xmlns:a16="http://schemas.microsoft.com/office/drawing/2014/main" id="{00000000-0008-0000-0E00-000002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152400</xdr:rowOff>
        </xdr:from>
        <xdr:to>
          <xdr:col>4</xdr:col>
          <xdr:colOff>1076325</xdr:colOff>
          <xdr:row>2</xdr:row>
          <xdr:rowOff>123825</xdr:rowOff>
        </xdr:to>
        <xdr:sp macro="" textlink="">
          <xdr:nvSpPr>
            <xdr:cNvPr id="49153" name="Button 1" hidden="1">
              <a:extLst>
                <a:ext uri="{63B3BB69-23CF-44E3-9099-C40C66FF867C}">
                  <a14:compatExt spid="_x0000_s49153"/>
                </a:ext>
                <a:ext uri="{FF2B5EF4-FFF2-40B4-BE49-F238E27FC236}">
                  <a16:creationId xmlns="" xmlns:a16="http://schemas.microsoft.com/office/drawing/2014/main" id="{00000000-0008-0000-0F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0</xdr:row>
          <xdr:rowOff>47625</xdr:rowOff>
        </xdr:from>
        <xdr:to>
          <xdr:col>4</xdr:col>
          <xdr:colOff>876300</xdr:colOff>
          <xdr:row>1</xdr:row>
          <xdr:rowOff>28575</xdr:rowOff>
        </xdr:to>
        <xdr:sp macro="" textlink="">
          <xdr:nvSpPr>
            <xdr:cNvPr id="49154" name="Button 2" hidden="1">
              <a:extLst>
                <a:ext uri="{63B3BB69-23CF-44E3-9099-C40C66FF867C}">
                  <a14:compatExt spid="_x0000_s49154"/>
                </a:ext>
                <a:ext uri="{FF2B5EF4-FFF2-40B4-BE49-F238E27FC236}">
                  <a16:creationId xmlns="" xmlns:a16="http://schemas.microsoft.com/office/drawing/2014/main" id="{00000000-0008-0000-0F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1</xdr:row>
          <xdr:rowOff>142875</xdr:rowOff>
        </xdr:from>
        <xdr:to>
          <xdr:col>4</xdr:col>
          <xdr:colOff>1028700</xdr:colOff>
          <xdr:row>2</xdr:row>
          <xdr:rowOff>76200</xdr:rowOff>
        </xdr:to>
        <xdr:sp macro="" textlink="">
          <xdr:nvSpPr>
            <xdr:cNvPr id="50177" name="Button 1" hidden="1">
              <a:extLst>
                <a:ext uri="{63B3BB69-23CF-44E3-9099-C40C66FF867C}">
                  <a14:compatExt spid="_x0000_s50177"/>
                </a:ext>
                <a:ext uri="{FF2B5EF4-FFF2-40B4-BE49-F238E27FC236}">
                  <a16:creationId xmlns="" xmlns:a16="http://schemas.microsoft.com/office/drawing/2014/main" id="{00000000-0008-0000-10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0</xdr:row>
          <xdr:rowOff>47625</xdr:rowOff>
        </xdr:from>
        <xdr:to>
          <xdr:col>4</xdr:col>
          <xdr:colOff>857250</xdr:colOff>
          <xdr:row>1</xdr:row>
          <xdr:rowOff>28575</xdr:rowOff>
        </xdr:to>
        <xdr:sp macro="" textlink="">
          <xdr:nvSpPr>
            <xdr:cNvPr id="50178" name="Button 2" hidden="1">
              <a:extLst>
                <a:ext uri="{63B3BB69-23CF-44E3-9099-C40C66FF867C}">
                  <a14:compatExt spid="_x0000_s50178"/>
                </a:ext>
                <a:ext uri="{FF2B5EF4-FFF2-40B4-BE49-F238E27FC236}">
                  <a16:creationId xmlns="" xmlns:a16="http://schemas.microsoft.com/office/drawing/2014/main" id="{00000000-0008-0000-10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1</xdr:row>
          <xdr:rowOff>161925</xdr:rowOff>
        </xdr:from>
        <xdr:to>
          <xdr:col>4</xdr:col>
          <xdr:colOff>1028700</xdr:colOff>
          <xdr:row>2</xdr:row>
          <xdr:rowOff>85725</xdr:rowOff>
        </xdr:to>
        <xdr:sp macro="" textlink="">
          <xdr:nvSpPr>
            <xdr:cNvPr id="51201" name="Button 1" hidden="1">
              <a:extLst>
                <a:ext uri="{63B3BB69-23CF-44E3-9099-C40C66FF867C}">
                  <a14:compatExt spid="_x0000_s51201"/>
                </a:ext>
                <a:ext uri="{FF2B5EF4-FFF2-40B4-BE49-F238E27FC236}">
                  <a16:creationId xmlns="" xmlns:a16="http://schemas.microsoft.com/office/drawing/2014/main" id="{00000000-0008-0000-11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0</xdr:row>
          <xdr:rowOff>57150</xdr:rowOff>
        </xdr:from>
        <xdr:to>
          <xdr:col>4</xdr:col>
          <xdr:colOff>847725</xdr:colOff>
          <xdr:row>1</xdr:row>
          <xdr:rowOff>38100</xdr:rowOff>
        </xdr:to>
        <xdr:sp macro="" textlink="">
          <xdr:nvSpPr>
            <xdr:cNvPr id="51202" name="Button 2" hidden="1">
              <a:extLst>
                <a:ext uri="{63B3BB69-23CF-44E3-9099-C40C66FF867C}">
                  <a14:compatExt spid="_x0000_s51202"/>
                </a:ext>
                <a:ext uri="{FF2B5EF4-FFF2-40B4-BE49-F238E27FC236}">
                  <a16:creationId xmlns="" xmlns:a16="http://schemas.microsoft.com/office/drawing/2014/main" id="{00000000-0008-0000-1100-000002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152400</xdr:rowOff>
        </xdr:from>
        <xdr:to>
          <xdr:col>4</xdr:col>
          <xdr:colOff>1047750</xdr:colOff>
          <xdr:row>2</xdr:row>
          <xdr:rowOff>85725</xdr:rowOff>
        </xdr:to>
        <xdr:sp macro="" textlink="">
          <xdr:nvSpPr>
            <xdr:cNvPr id="52225" name="Button 1" hidden="1">
              <a:extLst>
                <a:ext uri="{63B3BB69-23CF-44E3-9099-C40C66FF867C}">
                  <a14:compatExt spid="_x0000_s52225"/>
                </a:ext>
                <a:ext uri="{FF2B5EF4-FFF2-40B4-BE49-F238E27FC236}">
                  <a16:creationId xmlns="" xmlns:a16="http://schemas.microsoft.com/office/drawing/2014/main" id="{00000000-0008-0000-1200-000001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0</xdr:row>
          <xdr:rowOff>47625</xdr:rowOff>
        </xdr:from>
        <xdr:to>
          <xdr:col>4</xdr:col>
          <xdr:colOff>866775</xdr:colOff>
          <xdr:row>1</xdr:row>
          <xdr:rowOff>28575</xdr:rowOff>
        </xdr:to>
        <xdr:sp macro="" textlink="">
          <xdr:nvSpPr>
            <xdr:cNvPr id="52226" name="Button 2" hidden="1">
              <a:extLst>
                <a:ext uri="{63B3BB69-23CF-44E3-9099-C40C66FF867C}">
                  <a14:compatExt spid="_x0000_s52226"/>
                </a:ext>
                <a:ext uri="{FF2B5EF4-FFF2-40B4-BE49-F238E27FC236}">
                  <a16:creationId xmlns="" xmlns:a16="http://schemas.microsoft.com/office/drawing/2014/main" id="{00000000-0008-0000-1200-000002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1</xdr:row>
          <xdr:rowOff>142875</xdr:rowOff>
        </xdr:from>
        <xdr:to>
          <xdr:col>4</xdr:col>
          <xdr:colOff>1085850</xdr:colOff>
          <xdr:row>2</xdr:row>
          <xdr:rowOff>85725</xdr:rowOff>
        </xdr:to>
        <xdr:sp macro="" textlink="">
          <xdr:nvSpPr>
            <xdr:cNvPr id="55297" name="Button 1" hidden="1">
              <a:extLst>
                <a:ext uri="{63B3BB69-23CF-44E3-9099-C40C66FF867C}">
                  <a14:compatExt spid="_x0000_s55297"/>
                </a:ext>
                <a:ext uri="{FF2B5EF4-FFF2-40B4-BE49-F238E27FC236}">
                  <a16:creationId xmlns="" xmlns:a16="http://schemas.microsoft.com/office/drawing/2014/main" id="{00000000-0008-0000-13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0</xdr:row>
          <xdr:rowOff>28575</xdr:rowOff>
        </xdr:from>
        <xdr:to>
          <xdr:col>4</xdr:col>
          <xdr:colOff>885825</xdr:colOff>
          <xdr:row>1</xdr:row>
          <xdr:rowOff>9525</xdr:rowOff>
        </xdr:to>
        <xdr:sp macro="" textlink="">
          <xdr:nvSpPr>
            <xdr:cNvPr id="55298" name="Button 2" hidden="1">
              <a:extLst>
                <a:ext uri="{63B3BB69-23CF-44E3-9099-C40C66FF867C}">
                  <a14:compatExt spid="_x0000_s55298"/>
                </a:ext>
                <a:ext uri="{FF2B5EF4-FFF2-40B4-BE49-F238E27FC236}">
                  <a16:creationId xmlns="" xmlns:a16="http://schemas.microsoft.com/office/drawing/2014/main" id="{00000000-0008-0000-13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xdr:colOff>
          <xdr:row>1</xdr:row>
          <xdr:rowOff>161925</xdr:rowOff>
        </xdr:from>
        <xdr:to>
          <xdr:col>4</xdr:col>
          <xdr:colOff>981075</xdr:colOff>
          <xdr:row>2</xdr:row>
          <xdr:rowOff>95250</xdr:rowOff>
        </xdr:to>
        <xdr:sp macro="" textlink="">
          <xdr:nvSpPr>
            <xdr:cNvPr id="59393" name="Button 1" hidden="1">
              <a:extLst>
                <a:ext uri="{63B3BB69-23CF-44E3-9099-C40C66FF867C}">
                  <a14:compatExt spid="_x0000_s59393"/>
                </a:ext>
                <a:ext uri="{FF2B5EF4-FFF2-40B4-BE49-F238E27FC236}">
                  <a16:creationId xmlns="" xmlns:a16="http://schemas.microsoft.com/office/drawing/2014/main" id="{00000000-0008-0000-14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0</xdr:row>
          <xdr:rowOff>38100</xdr:rowOff>
        </xdr:from>
        <xdr:to>
          <xdr:col>4</xdr:col>
          <xdr:colOff>847725</xdr:colOff>
          <xdr:row>1</xdr:row>
          <xdr:rowOff>19050</xdr:rowOff>
        </xdr:to>
        <xdr:sp macro="" textlink="">
          <xdr:nvSpPr>
            <xdr:cNvPr id="59394" name="Button 2" hidden="1">
              <a:extLst>
                <a:ext uri="{63B3BB69-23CF-44E3-9099-C40C66FF867C}">
                  <a14:compatExt spid="_x0000_s59394"/>
                </a:ext>
                <a:ext uri="{FF2B5EF4-FFF2-40B4-BE49-F238E27FC236}">
                  <a16:creationId xmlns="" xmlns:a16="http://schemas.microsoft.com/office/drawing/2014/main" id="{00000000-0008-0000-14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180975</xdr:rowOff>
        </xdr:from>
        <xdr:to>
          <xdr:col>4</xdr:col>
          <xdr:colOff>1000125</xdr:colOff>
          <xdr:row>2</xdr:row>
          <xdr:rowOff>114300</xdr:rowOff>
        </xdr:to>
        <xdr:sp macro="" textlink="">
          <xdr:nvSpPr>
            <xdr:cNvPr id="60417" name="Button 1" hidden="1">
              <a:extLst>
                <a:ext uri="{63B3BB69-23CF-44E3-9099-C40C66FF867C}">
                  <a14:compatExt spid="_x0000_s60417"/>
                </a:ext>
                <a:ext uri="{FF2B5EF4-FFF2-40B4-BE49-F238E27FC236}">
                  <a16:creationId xmlns="" xmlns:a16="http://schemas.microsoft.com/office/drawing/2014/main" id="{00000000-0008-0000-15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0</xdr:row>
          <xdr:rowOff>38100</xdr:rowOff>
        </xdr:from>
        <xdr:to>
          <xdr:col>4</xdr:col>
          <xdr:colOff>828675</xdr:colOff>
          <xdr:row>1</xdr:row>
          <xdr:rowOff>19050</xdr:rowOff>
        </xdr:to>
        <xdr:sp macro="" textlink="">
          <xdr:nvSpPr>
            <xdr:cNvPr id="60418" name="Button 2" hidden="1">
              <a:extLst>
                <a:ext uri="{63B3BB69-23CF-44E3-9099-C40C66FF867C}">
                  <a14:compatExt spid="_x0000_s60418"/>
                </a:ext>
                <a:ext uri="{FF2B5EF4-FFF2-40B4-BE49-F238E27FC236}">
                  <a16:creationId xmlns="" xmlns:a16="http://schemas.microsoft.com/office/drawing/2014/main" id="{00000000-0008-0000-15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xdr:colOff>
          <xdr:row>1</xdr:row>
          <xdr:rowOff>190500</xdr:rowOff>
        </xdr:from>
        <xdr:to>
          <xdr:col>4</xdr:col>
          <xdr:colOff>1019175</xdr:colOff>
          <xdr:row>2</xdr:row>
          <xdr:rowOff>133350</xdr:rowOff>
        </xdr:to>
        <xdr:sp macro="" textlink="">
          <xdr:nvSpPr>
            <xdr:cNvPr id="61441" name="Button 1" hidden="1">
              <a:extLst>
                <a:ext uri="{63B3BB69-23CF-44E3-9099-C40C66FF867C}">
                  <a14:compatExt spid="_x0000_s61441"/>
                </a:ext>
                <a:ext uri="{FF2B5EF4-FFF2-40B4-BE49-F238E27FC236}">
                  <a16:creationId xmlns="" xmlns:a16="http://schemas.microsoft.com/office/drawing/2014/main" id="{00000000-0008-0000-1600-000001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0</xdr:row>
          <xdr:rowOff>28575</xdr:rowOff>
        </xdr:from>
        <xdr:to>
          <xdr:col>4</xdr:col>
          <xdr:colOff>866775</xdr:colOff>
          <xdr:row>1</xdr:row>
          <xdr:rowOff>9525</xdr:rowOff>
        </xdr:to>
        <xdr:sp macro="" textlink="">
          <xdr:nvSpPr>
            <xdr:cNvPr id="61442" name="Button 2" hidden="1">
              <a:extLst>
                <a:ext uri="{63B3BB69-23CF-44E3-9099-C40C66FF867C}">
                  <a14:compatExt spid="_x0000_s61442"/>
                </a:ext>
                <a:ext uri="{FF2B5EF4-FFF2-40B4-BE49-F238E27FC236}">
                  <a16:creationId xmlns="" xmlns:a16="http://schemas.microsoft.com/office/drawing/2014/main" id="{00000000-0008-0000-1600-000002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1</xdr:row>
          <xdr:rowOff>180975</xdr:rowOff>
        </xdr:from>
        <xdr:to>
          <xdr:col>4</xdr:col>
          <xdr:colOff>1076325</xdr:colOff>
          <xdr:row>2</xdr:row>
          <xdr:rowOff>114300</xdr:rowOff>
        </xdr:to>
        <xdr:sp macro="" textlink="">
          <xdr:nvSpPr>
            <xdr:cNvPr id="62465" name="Button 1" hidden="1">
              <a:extLst>
                <a:ext uri="{63B3BB69-23CF-44E3-9099-C40C66FF867C}">
                  <a14:compatExt spid="_x0000_s62465"/>
                </a:ext>
                <a:ext uri="{FF2B5EF4-FFF2-40B4-BE49-F238E27FC236}">
                  <a16:creationId xmlns="" xmlns:a16="http://schemas.microsoft.com/office/drawing/2014/main" id="{00000000-0008-0000-1700-000001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0</xdr:row>
          <xdr:rowOff>19050</xdr:rowOff>
        </xdr:from>
        <xdr:to>
          <xdr:col>4</xdr:col>
          <xdr:colOff>885825</xdr:colOff>
          <xdr:row>1</xdr:row>
          <xdr:rowOff>0</xdr:rowOff>
        </xdr:to>
        <xdr:sp macro="" textlink="">
          <xdr:nvSpPr>
            <xdr:cNvPr id="62466" name="Button 2" hidden="1">
              <a:extLst>
                <a:ext uri="{63B3BB69-23CF-44E3-9099-C40C66FF867C}">
                  <a14:compatExt spid="_x0000_s62466"/>
                </a:ext>
                <a:ext uri="{FF2B5EF4-FFF2-40B4-BE49-F238E27FC236}">
                  <a16:creationId xmlns="" xmlns:a16="http://schemas.microsoft.com/office/drawing/2014/main" id="{00000000-0008-0000-1700-000002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1</xdr:row>
          <xdr:rowOff>180975</xdr:rowOff>
        </xdr:from>
        <xdr:to>
          <xdr:col>4</xdr:col>
          <xdr:colOff>1076325</xdr:colOff>
          <xdr:row>2</xdr:row>
          <xdr:rowOff>104775</xdr:rowOff>
        </xdr:to>
        <xdr:sp macro="" textlink="">
          <xdr:nvSpPr>
            <xdr:cNvPr id="63489" name="Button 1" hidden="1">
              <a:extLst>
                <a:ext uri="{63B3BB69-23CF-44E3-9099-C40C66FF867C}">
                  <a14:compatExt spid="_x0000_s63489"/>
                </a:ext>
                <a:ext uri="{FF2B5EF4-FFF2-40B4-BE49-F238E27FC236}">
                  <a16:creationId xmlns="" xmlns:a16="http://schemas.microsoft.com/office/drawing/2014/main" id="{00000000-0008-0000-1800-000001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0</xdr:row>
          <xdr:rowOff>47625</xdr:rowOff>
        </xdr:from>
        <xdr:to>
          <xdr:col>4</xdr:col>
          <xdr:colOff>847725</xdr:colOff>
          <xdr:row>1</xdr:row>
          <xdr:rowOff>28575</xdr:rowOff>
        </xdr:to>
        <xdr:sp macro="" textlink="">
          <xdr:nvSpPr>
            <xdr:cNvPr id="63490" name="Button 2" hidden="1">
              <a:extLst>
                <a:ext uri="{63B3BB69-23CF-44E3-9099-C40C66FF867C}">
                  <a14:compatExt spid="_x0000_s63490"/>
                </a:ext>
                <a:ext uri="{FF2B5EF4-FFF2-40B4-BE49-F238E27FC236}">
                  <a16:creationId xmlns="" xmlns:a16="http://schemas.microsoft.com/office/drawing/2014/main" id="{00000000-0008-0000-1800-000002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1</xdr:row>
          <xdr:rowOff>171450</xdr:rowOff>
        </xdr:from>
        <xdr:to>
          <xdr:col>4</xdr:col>
          <xdr:colOff>1057275</xdr:colOff>
          <xdr:row>2</xdr:row>
          <xdr:rowOff>114300</xdr:rowOff>
        </xdr:to>
        <xdr:sp macro="" textlink="">
          <xdr:nvSpPr>
            <xdr:cNvPr id="64513" name="Button 1" hidden="1">
              <a:extLst>
                <a:ext uri="{63B3BB69-23CF-44E3-9099-C40C66FF867C}">
                  <a14:compatExt spid="_x0000_s64513"/>
                </a:ext>
                <a:ext uri="{FF2B5EF4-FFF2-40B4-BE49-F238E27FC236}">
                  <a16:creationId xmlns="" xmlns:a16="http://schemas.microsoft.com/office/drawing/2014/main" id="{00000000-0008-0000-19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0</xdr:row>
          <xdr:rowOff>57150</xdr:rowOff>
        </xdr:from>
        <xdr:to>
          <xdr:col>4</xdr:col>
          <xdr:colOff>857250</xdr:colOff>
          <xdr:row>1</xdr:row>
          <xdr:rowOff>38100</xdr:rowOff>
        </xdr:to>
        <xdr:sp macro="" textlink="">
          <xdr:nvSpPr>
            <xdr:cNvPr id="64514" name="Button 2" hidden="1">
              <a:extLst>
                <a:ext uri="{63B3BB69-23CF-44E3-9099-C40C66FF867C}">
                  <a14:compatExt spid="_x0000_s64514"/>
                </a:ext>
                <a:ext uri="{FF2B5EF4-FFF2-40B4-BE49-F238E27FC236}">
                  <a16:creationId xmlns="" xmlns:a16="http://schemas.microsoft.com/office/drawing/2014/main" id="{00000000-0008-0000-1900-000002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FF"/>
                  </a:solidFill>
                  <a:latin typeface="Calibri"/>
                  <a:cs typeface="Calibri"/>
                </a:rPr>
                <a:t>HOME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857250</xdr:colOff>
      <xdr:row>19</xdr:row>
      <xdr:rowOff>38100</xdr:rowOff>
    </xdr:from>
    <xdr:to>
      <xdr:col>8</xdr:col>
      <xdr:colOff>485775</xdr:colOff>
      <xdr:row>44</xdr:row>
      <xdr:rowOff>123825</xdr:rowOff>
    </xdr:to>
    <xdr:pic>
      <xdr:nvPicPr>
        <xdr:cNvPr id="23355" name="Imagen 1">
          <a:extLst>
            <a:ext uri="{FF2B5EF4-FFF2-40B4-BE49-F238E27FC236}">
              <a16:creationId xmlns="" xmlns:a16="http://schemas.microsoft.com/office/drawing/2014/main" id="{00000000-0008-0000-1A00-00003B5B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rot="-161638">
          <a:off x="857250" y="3695700"/>
          <a:ext cx="7496175" cy="484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57150</xdr:colOff>
      <xdr:row>44</xdr:row>
      <xdr:rowOff>95250</xdr:rowOff>
    </xdr:from>
    <xdr:to>
      <xdr:col>8</xdr:col>
      <xdr:colOff>1590675</xdr:colOff>
      <xdr:row>104</xdr:row>
      <xdr:rowOff>123825</xdr:rowOff>
    </xdr:to>
    <xdr:grpSp>
      <xdr:nvGrpSpPr>
        <xdr:cNvPr id="23356" name="Grupo 1">
          <a:extLst>
            <a:ext uri="{FF2B5EF4-FFF2-40B4-BE49-F238E27FC236}">
              <a16:creationId xmlns="" xmlns:a16="http://schemas.microsoft.com/office/drawing/2014/main" id="{00000000-0008-0000-1A00-00003C5B0000}"/>
            </a:ext>
          </a:extLst>
        </xdr:cNvPr>
        <xdr:cNvGrpSpPr>
          <a:grpSpLocks/>
        </xdr:cNvGrpSpPr>
      </xdr:nvGrpSpPr>
      <xdr:grpSpPr bwMode="auto">
        <a:xfrm>
          <a:off x="57150" y="7501890"/>
          <a:ext cx="9633585" cy="10086975"/>
          <a:chOff x="57151" y="8105776"/>
          <a:chExt cx="9401175" cy="11455837"/>
        </a:xfrm>
      </xdr:grpSpPr>
      <xdr:pic>
        <xdr:nvPicPr>
          <xdr:cNvPr id="23357" name="Imagen 3">
            <a:extLst>
              <a:ext uri="{FF2B5EF4-FFF2-40B4-BE49-F238E27FC236}">
                <a16:creationId xmlns="" xmlns:a16="http://schemas.microsoft.com/office/drawing/2014/main" id="{00000000-0008-0000-1A00-00003D5B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1" y="8105776"/>
            <a:ext cx="9382124" cy="44298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358" name="Imagen 4">
            <a:extLst>
              <a:ext uri="{FF2B5EF4-FFF2-40B4-BE49-F238E27FC236}">
                <a16:creationId xmlns="" xmlns:a16="http://schemas.microsoft.com/office/drawing/2014/main" id="{00000000-0008-0000-1A00-00003E5B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12544425"/>
            <a:ext cx="9372600" cy="559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359" name="Imagen 5">
            <a:extLst>
              <a:ext uri="{FF2B5EF4-FFF2-40B4-BE49-F238E27FC236}">
                <a16:creationId xmlns="" xmlns:a16="http://schemas.microsoft.com/office/drawing/2014/main" id="{00000000-0008-0000-1A00-00003F5B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676" y="18154651"/>
            <a:ext cx="9391650" cy="14069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9525</xdr:colOff>
      <xdr:row>6</xdr:row>
      <xdr:rowOff>133350</xdr:rowOff>
    </xdr:from>
    <xdr:to>
      <xdr:col>11</xdr:col>
      <xdr:colOff>752475</xdr:colOff>
      <xdr:row>33</xdr:row>
      <xdr:rowOff>38100</xdr:rowOff>
    </xdr:to>
    <xdr:grpSp>
      <xdr:nvGrpSpPr>
        <xdr:cNvPr id="30220" name="Grupo 7">
          <a:extLst>
            <a:ext uri="{FF2B5EF4-FFF2-40B4-BE49-F238E27FC236}">
              <a16:creationId xmlns="" xmlns:a16="http://schemas.microsoft.com/office/drawing/2014/main" id="{00000000-0008-0000-1C00-00000C760000}"/>
            </a:ext>
          </a:extLst>
        </xdr:cNvPr>
        <xdr:cNvGrpSpPr>
          <a:grpSpLocks/>
        </xdr:cNvGrpSpPr>
      </xdr:nvGrpSpPr>
      <xdr:grpSpPr bwMode="auto">
        <a:xfrm>
          <a:off x="9525" y="1306830"/>
          <a:ext cx="9376410" cy="4400550"/>
          <a:chOff x="19050" y="2876550"/>
          <a:chExt cx="9124950" cy="4277575"/>
        </a:xfrm>
      </xdr:grpSpPr>
      <xdr:pic>
        <xdr:nvPicPr>
          <xdr:cNvPr id="30232" name="Imagen 1">
            <a:extLst>
              <a:ext uri="{FF2B5EF4-FFF2-40B4-BE49-F238E27FC236}">
                <a16:creationId xmlns="" xmlns:a16="http://schemas.microsoft.com/office/drawing/2014/main" id="{00000000-0008-0000-1C00-00001876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3114474"/>
            <a:ext cx="9115425" cy="4039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nvGrpSpPr>
          <xdr:cNvPr id="30233" name="Grupo 6">
            <a:extLst>
              <a:ext uri="{FF2B5EF4-FFF2-40B4-BE49-F238E27FC236}">
                <a16:creationId xmlns="" xmlns:a16="http://schemas.microsoft.com/office/drawing/2014/main" id="{00000000-0008-0000-1C00-000019760000}"/>
              </a:ext>
            </a:extLst>
          </xdr:cNvPr>
          <xdr:cNvGrpSpPr>
            <a:grpSpLocks/>
          </xdr:cNvGrpSpPr>
        </xdr:nvGrpSpPr>
        <xdr:grpSpPr bwMode="auto">
          <a:xfrm>
            <a:off x="8515350" y="2876550"/>
            <a:ext cx="628650" cy="4162425"/>
            <a:chOff x="8515350" y="2876550"/>
            <a:chExt cx="628650" cy="4162425"/>
          </a:xfrm>
        </xdr:grpSpPr>
        <xdr:cxnSp macro="">
          <xdr:nvCxnSpPr>
            <xdr:cNvPr id="30234" name="Conector recto de flecha 3">
              <a:extLst>
                <a:ext uri="{FF2B5EF4-FFF2-40B4-BE49-F238E27FC236}">
                  <a16:creationId xmlns="" xmlns:a16="http://schemas.microsoft.com/office/drawing/2014/main" id="{00000000-0008-0000-1C00-00001A760000}"/>
                </a:ext>
              </a:extLst>
            </xdr:cNvPr>
            <xdr:cNvCxnSpPr>
              <a:cxnSpLocks noChangeShapeType="1"/>
            </xdr:cNvCxnSpPr>
          </xdr:nvCxnSpPr>
          <xdr:spPr bwMode="auto">
            <a:xfrm>
              <a:off x="8829675" y="2876550"/>
              <a:ext cx="0" cy="295275"/>
            </a:xfrm>
            <a:prstGeom prst="straightConnector1">
              <a:avLst/>
            </a:prstGeom>
            <a:noFill/>
            <a:ln w="28575" algn="ctr">
              <a:solidFill>
                <a:srgbClr val="FF0000"/>
              </a:solidFill>
              <a:round/>
              <a:headEnd/>
              <a:tailEnd type="triangle" w="med" len="med"/>
            </a:ln>
            <a:extLst>
              <a:ext uri="{909E8E84-426E-40DD-AFC4-6F175D3DCCD1}">
                <a14:hiddenFill xmlns:a14="http://schemas.microsoft.com/office/drawing/2010/main">
                  <a:noFill/>
                </a14:hiddenFill>
              </a:ext>
            </a:extLst>
          </xdr:spPr>
        </xdr:cxnSp>
        <xdr:sp macro="" textlink="">
          <xdr:nvSpPr>
            <xdr:cNvPr id="30235" name="Rectángulo 4">
              <a:extLst>
                <a:ext uri="{FF2B5EF4-FFF2-40B4-BE49-F238E27FC236}">
                  <a16:creationId xmlns="" xmlns:a16="http://schemas.microsoft.com/office/drawing/2014/main" id="{00000000-0008-0000-1C00-00001B760000}"/>
                </a:ext>
              </a:extLst>
            </xdr:cNvPr>
            <xdr:cNvSpPr>
              <a:spLocks noChangeArrowheads="1"/>
            </xdr:cNvSpPr>
          </xdr:nvSpPr>
          <xdr:spPr bwMode="auto">
            <a:xfrm>
              <a:off x="8515350" y="3209925"/>
              <a:ext cx="628650" cy="3829050"/>
            </a:xfrm>
            <a:prstGeom prst="rect">
              <a:avLst/>
            </a:prstGeom>
            <a:noFill/>
            <a:ln w="25400" algn="ctr">
              <a:solidFill>
                <a:srgbClr val="17375E"/>
              </a:solidFill>
              <a:prstDash val="dashDot"/>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editAs="oneCell">
    <xdr:from>
      <xdr:col>2</xdr:col>
      <xdr:colOff>523875</xdr:colOff>
      <xdr:row>35</xdr:row>
      <xdr:rowOff>47625</xdr:rowOff>
    </xdr:from>
    <xdr:to>
      <xdr:col>8</xdr:col>
      <xdr:colOff>695325</xdr:colOff>
      <xdr:row>37</xdr:row>
      <xdr:rowOff>133350</xdr:rowOff>
    </xdr:to>
    <xdr:pic>
      <xdr:nvPicPr>
        <xdr:cNvPr id="30221" name="Imagen 8">
          <a:extLst>
            <a:ext uri="{FF2B5EF4-FFF2-40B4-BE49-F238E27FC236}">
              <a16:creationId xmlns="" xmlns:a16="http://schemas.microsoft.com/office/drawing/2014/main" id="{00000000-0008-0000-1C00-00000D7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47875" y="6181725"/>
          <a:ext cx="47434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xdr:colOff>
      <xdr:row>45</xdr:row>
      <xdr:rowOff>57150</xdr:rowOff>
    </xdr:from>
    <xdr:to>
      <xdr:col>8</xdr:col>
      <xdr:colOff>419100</xdr:colOff>
      <xdr:row>54</xdr:row>
      <xdr:rowOff>142875</xdr:rowOff>
    </xdr:to>
    <xdr:pic>
      <xdr:nvPicPr>
        <xdr:cNvPr id="30222" name="Imagen 9">
          <a:extLst>
            <a:ext uri="{FF2B5EF4-FFF2-40B4-BE49-F238E27FC236}">
              <a16:creationId xmlns="" xmlns:a16="http://schemas.microsoft.com/office/drawing/2014/main" id="{00000000-0008-0000-1C00-00000E76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8077200"/>
          <a:ext cx="6477000" cy="154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xdr:colOff>
      <xdr:row>41</xdr:row>
      <xdr:rowOff>66675</xdr:rowOff>
    </xdr:from>
    <xdr:to>
      <xdr:col>6</xdr:col>
      <xdr:colOff>200025</xdr:colOff>
      <xdr:row>43</xdr:row>
      <xdr:rowOff>133350</xdr:rowOff>
    </xdr:to>
    <xdr:pic>
      <xdr:nvPicPr>
        <xdr:cNvPr id="30223" name="Imagen 11">
          <a:extLst>
            <a:ext uri="{FF2B5EF4-FFF2-40B4-BE49-F238E27FC236}">
              <a16:creationId xmlns="" xmlns:a16="http://schemas.microsoft.com/office/drawing/2014/main" id="{00000000-0008-0000-1C00-00000F76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 y="7429500"/>
          <a:ext cx="473392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56</xdr:row>
      <xdr:rowOff>47625</xdr:rowOff>
    </xdr:from>
    <xdr:to>
      <xdr:col>9</xdr:col>
      <xdr:colOff>476250</xdr:colOff>
      <xdr:row>61</xdr:row>
      <xdr:rowOff>57150</xdr:rowOff>
    </xdr:to>
    <xdr:pic>
      <xdr:nvPicPr>
        <xdr:cNvPr id="30224" name="Imagen 12">
          <a:extLst>
            <a:ext uri="{FF2B5EF4-FFF2-40B4-BE49-F238E27FC236}">
              <a16:creationId xmlns="" xmlns:a16="http://schemas.microsoft.com/office/drawing/2014/main" id="{00000000-0008-0000-1C00-00001076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7725" y="10020300"/>
          <a:ext cx="648652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63</xdr:row>
      <xdr:rowOff>47625</xdr:rowOff>
    </xdr:from>
    <xdr:to>
      <xdr:col>6</xdr:col>
      <xdr:colOff>171450</xdr:colOff>
      <xdr:row>65</xdr:row>
      <xdr:rowOff>123825</xdr:rowOff>
    </xdr:to>
    <xdr:pic>
      <xdr:nvPicPr>
        <xdr:cNvPr id="30225" name="Imagen 13">
          <a:extLst>
            <a:ext uri="{FF2B5EF4-FFF2-40B4-BE49-F238E27FC236}">
              <a16:creationId xmlns="" xmlns:a16="http://schemas.microsoft.com/office/drawing/2014/main" id="{00000000-0008-0000-1C00-00001176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050" y="11115675"/>
          <a:ext cx="47244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67</xdr:row>
      <xdr:rowOff>38100</xdr:rowOff>
    </xdr:from>
    <xdr:to>
      <xdr:col>9</xdr:col>
      <xdr:colOff>466725</xdr:colOff>
      <xdr:row>76</xdr:row>
      <xdr:rowOff>133350</xdr:rowOff>
    </xdr:to>
    <xdr:pic>
      <xdr:nvPicPr>
        <xdr:cNvPr id="30226" name="Imagen 14">
          <a:extLst>
            <a:ext uri="{FF2B5EF4-FFF2-40B4-BE49-F238E27FC236}">
              <a16:creationId xmlns="" xmlns:a16="http://schemas.microsoft.com/office/drawing/2014/main" id="{00000000-0008-0000-1C00-00001276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47725" y="11763375"/>
          <a:ext cx="6477000" cy="1552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78</xdr:row>
      <xdr:rowOff>57150</xdr:rowOff>
    </xdr:from>
    <xdr:to>
      <xdr:col>9</xdr:col>
      <xdr:colOff>476250</xdr:colOff>
      <xdr:row>83</xdr:row>
      <xdr:rowOff>66675</xdr:rowOff>
    </xdr:to>
    <xdr:pic>
      <xdr:nvPicPr>
        <xdr:cNvPr id="30227" name="Imagen 15">
          <a:extLst>
            <a:ext uri="{FF2B5EF4-FFF2-40B4-BE49-F238E27FC236}">
              <a16:creationId xmlns="" xmlns:a16="http://schemas.microsoft.com/office/drawing/2014/main" id="{00000000-0008-0000-1C00-0000137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38200" y="13735050"/>
          <a:ext cx="649605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523875</xdr:colOff>
      <xdr:row>89</xdr:row>
      <xdr:rowOff>47625</xdr:rowOff>
    </xdr:from>
    <xdr:to>
      <xdr:col>8</xdr:col>
      <xdr:colOff>590550</xdr:colOff>
      <xdr:row>91</xdr:row>
      <xdr:rowOff>123825</xdr:rowOff>
    </xdr:to>
    <xdr:pic>
      <xdr:nvPicPr>
        <xdr:cNvPr id="30228" name="Imagen 16">
          <a:extLst>
            <a:ext uri="{FF2B5EF4-FFF2-40B4-BE49-F238E27FC236}">
              <a16:creationId xmlns="" xmlns:a16="http://schemas.microsoft.com/office/drawing/2014/main" id="{00000000-0008-0000-1C00-00001476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47875" y="15849600"/>
          <a:ext cx="463867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xdr:colOff>
      <xdr:row>95</xdr:row>
      <xdr:rowOff>66675</xdr:rowOff>
    </xdr:from>
    <xdr:to>
      <xdr:col>6</xdr:col>
      <xdr:colOff>95250</xdr:colOff>
      <xdr:row>97</xdr:row>
      <xdr:rowOff>152400</xdr:rowOff>
    </xdr:to>
    <xdr:pic>
      <xdr:nvPicPr>
        <xdr:cNvPr id="30229" name="Imagen 17">
          <a:extLst>
            <a:ext uri="{FF2B5EF4-FFF2-40B4-BE49-F238E27FC236}">
              <a16:creationId xmlns="" xmlns:a16="http://schemas.microsoft.com/office/drawing/2014/main" id="{00000000-0008-0000-1C00-00001576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8100" y="17173575"/>
          <a:ext cx="46291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99</xdr:row>
      <xdr:rowOff>47625</xdr:rowOff>
    </xdr:from>
    <xdr:to>
      <xdr:col>8</xdr:col>
      <xdr:colOff>333375</xdr:colOff>
      <xdr:row>104</xdr:row>
      <xdr:rowOff>19050</xdr:rowOff>
    </xdr:to>
    <xdr:pic>
      <xdr:nvPicPr>
        <xdr:cNvPr id="30230" name="Imagen 18">
          <a:extLst>
            <a:ext uri="{FF2B5EF4-FFF2-40B4-BE49-F238E27FC236}">
              <a16:creationId xmlns="" xmlns:a16="http://schemas.microsoft.com/office/drawing/2014/main" id="{00000000-0008-0000-1C00-00001676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7625" y="17811750"/>
          <a:ext cx="63817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xdr:colOff>
      <xdr:row>105</xdr:row>
      <xdr:rowOff>66675</xdr:rowOff>
    </xdr:from>
    <xdr:to>
      <xdr:col>11</xdr:col>
      <xdr:colOff>742950</xdr:colOff>
      <xdr:row>110</xdr:row>
      <xdr:rowOff>9525</xdr:rowOff>
    </xdr:to>
    <xdr:pic>
      <xdr:nvPicPr>
        <xdr:cNvPr id="30231" name="Imagen 19">
          <a:extLst>
            <a:ext uri="{FF2B5EF4-FFF2-40B4-BE49-F238E27FC236}">
              <a16:creationId xmlns="" xmlns:a16="http://schemas.microsoft.com/office/drawing/2014/main" id="{00000000-0008-0000-1C00-00001776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7150" y="18983325"/>
          <a:ext cx="906780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352425</xdr:colOff>
      <xdr:row>21</xdr:row>
      <xdr:rowOff>66674</xdr:rowOff>
    </xdr:from>
    <xdr:to>
      <xdr:col>10</xdr:col>
      <xdr:colOff>132425</xdr:colOff>
      <xdr:row>41</xdr:row>
      <xdr:rowOff>75789</xdr:rowOff>
    </xdr:to>
    <xdr:grpSp>
      <xdr:nvGrpSpPr>
        <xdr:cNvPr id="12" name="Grupo 11">
          <a:extLst>
            <a:ext uri="{FF2B5EF4-FFF2-40B4-BE49-F238E27FC236}">
              <a16:creationId xmlns="" xmlns:a16="http://schemas.microsoft.com/office/drawing/2014/main" id="{00000000-0008-0000-1D00-00000C000000}"/>
            </a:ext>
          </a:extLst>
        </xdr:cNvPr>
        <xdr:cNvGrpSpPr/>
      </xdr:nvGrpSpPr>
      <xdr:grpSpPr>
        <a:xfrm>
          <a:off x="352425" y="4120514"/>
          <a:ext cx="7704800" cy="3361915"/>
          <a:chOff x="352425" y="4019549"/>
          <a:chExt cx="7400000" cy="3247615"/>
        </a:xfrm>
      </xdr:grpSpPr>
      <xdr:pic>
        <xdr:nvPicPr>
          <xdr:cNvPr id="3" name="Imagen 2">
            <a:extLst>
              <a:ext uri="{FF2B5EF4-FFF2-40B4-BE49-F238E27FC236}">
                <a16:creationId xmlns="" xmlns:a16="http://schemas.microsoft.com/office/drawing/2014/main" id="{00000000-0008-0000-1D00-000003000000}"/>
              </a:ext>
            </a:extLst>
          </xdr:cNvPr>
          <xdr:cNvPicPr>
            <a:picLocks noChangeAspect="1"/>
          </xdr:cNvPicPr>
        </xdr:nvPicPr>
        <xdr:blipFill rotWithShape="1">
          <a:blip xmlns:r="http://schemas.openxmlformats.org/officeDocument/2006/relationships" r:embed="rId1"/>
          <a:srcRect t="872"/>
          <a:stretch/>
        </xdr:blipFill>
        <xdr:spPr>
          <a:xfrm>
            <a:off x="352425" y="4019549"/>
            <a:ext cx="7400000" cy="3247615"/>
          </a:xfrm>
          <a:prstGeom prst="rect">
            <a:avLst/>
          </a:prstGeom>
          <a:ln w="15875">
            <a:solidFill>
              <a:schemeClr val="tx2"/>
            </a:solidFill>
          </a:ln>
          <a:effectLst>
            <a:outerShdw blurRad="50800" dist="38100" dir="2700000" algn="tl" rotWithShape="0">
              <a:prstClr val="black">
                <a:alpha val="40000"/>
              </a:prstClr>
            </a:outerShdw>
          </a:effectLst>
        </xdr:spPr>
      </xdr:pic>
      <xdr:sp macro="" textlink="">
        <xdr:nvSpPr>
          <xdr:cNvPr id="4" name="Flecha izquierda 3">
            <a:extLst>
              <a:ext uri="{FF2B5EF4-FFF2-40B4-BE49-F238E27FC236}">
                <a16:creationId xmlns="" xmlns:a16="http://schemas.microsoft.com/office/drawing/2014/main" id="{00000000-0008-0000-1D00-000004000000}"/>
              </a:ext>
            </a:extLst>
          </xdr:cNvPr>
          <xdr:cNvSpPr/>
        </xdr:nvSpPr>
        <xdr:spPr bwMode="auto">
          <a:xfrm>
            <a:off x="2943225" y="7086600"/>
            <a:ext cx="269216" cy="133350"/>
          </a:xfrm>
          <a:prstGeom prst="leftArrow">
            <a:avLst/>
          </a:prstGeom>
          <a:ln>
            <a:headEnd type="none" w="med" len="med"/>
            <a:tailEnd type="non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endParaRPr lang="es-CO" sz="1100"/>
          </a:p>
        </xdr:txBody>
      </xdr:sp>
    </xdr:grpSp>
    <xdr:clientData/>
  </xdr:twoCellAnchor>
  <xdr:twoCellAnchor editAs="oneCell">
    <xdr:from>
      <xdr:col>0</xdr:col>
      <xdr:colOff>76200</xdr:colOff>
      <xdr:row>5</xdr:row>
      <xdr:rowOff>95250</xdr:rowOff>
    </xdr:from>
    <xdr:to>
      <xdr:col>10</xdr:col>
      <xdr:colOff>638175</xdr:colOff>
      <xdr:row>18</xdr:row>
      <xdr:rowOff>9494</xdr:rowOff>
    </xdr:to>
    <xdr:pic>
      <xdr:nvPicPr>
        <xdr:cNvPr id="5" name="Imagen 4">
          <a:extLst>
            <a:ext uri="{FF2B5EF4-FFF2-40B4-BE49-F238E27FC236}">
              <a16:creationId xmlns="" xmlns:a16="http://schemas.microsoft.com/office/drawing/2014/main" id="{00000000-0008-0000-1D00-000005000000}"/>
            </a:ext>
          </a:extLst>
        </xdr:cNvPr>
        <xdr:cNvPicPr>
          <a:picLocks noChangeAspect="1"/>
        </xdr:cNvPicPr>
      </xdr:nvPicPr>
      <xdr:blipFill>
        <a:blip xmlns:r="http://schemas.openxmlformats.org/officeDocument/2006/relationships" r:embed="rId2"/>
        <a:stretch>
          <a:fillRect/>
        </a:stretch>
      </xdr:blipFill>
      <xdr:spPr>
        <a:xfrm>
          <a:off x="76200" y="1085850"/>
          <a:ext cx="8181975" cy="2019269"/>
        </a:xfrm>
        <a:prstGeom prst="rect">
          <a:avLst/>
        </a:prstGeom>
      </xdr:spPr>
    </xdr:pic>
    <xdr:clientData/>
  </xdr:twoCellAnchor>
  <xdr:twoCellAnchor>
    <xdr:from>
      <xdr:col>2</xdr:col>
      <xdr:colOff>57150</xdr:colOff>
      <xdr:row>10</xdr:row>
      <xdr:rowOff>152400</xdr:rowOff>
    </xdr:from>
    <xdr:to>
      <xdr:col>5</xdr:col>
      <xdr:colOff>456864</xdr:colOff>
      <xdr:row>19</xdr:row>
      <xdr:rowOff>114123</xdr:rowOff>
    </xdr:to>
    <xdr:grpSp>
      <xdr:nvGrpSpPr>
        <xdr:cNvPr id="8" name="Grupo 7">
          <a:extLst>
            <a:ext uri="{FF2B5EF4-FFF2-40B4-BE49-F238E27FC236}">
              <a16:creationId xmlns="" xmlns:a16="http://schemas.microsoft.com/office/drawing/2014/main" id="{00000000-0008-0000-1D00-000008000000}"/>
            </a:ext>
          </a:extLst>
        </xdr:cNvPr>
        <xdr:cNvGrpSpPr/>
      </xdr:nvGrpSpPr>
      <xdr:grpSpPr>
        <a:xfrm>
          <a:off x="1642110" y="2148840"/>
          <a:ext cx="2777154" cy="1470483"/>
          <a:chOff x="1847850" y="2295525"/>
          <a:chExt cx="2685714" cy="1419048"/>
        </a:xfrm>
      </xdr:grpSpPr>
      <xdr:pic>
        <xdr:nvPicPr>
          <xdr:cNvPr id="6" name="Imagen 5">
            <a:extLst>
              <a:ext uri="{FF2B5EF4-FFF2-40B4-BE49-F238E27FC236}">
                <a16:creationId xmlns="" xmlns:a16="http://schemas.microsoft.com/office/drawing/2014/main" id="{00000000-0008-0000-1D00-000006000000}"/>
              </a:ext>
            </a:extLst>
          </xdr:cNvPr>
          <xdr:cNvPicPr>
            <a:picLocks noChangeAspect="1"/>
          </xdr:cNvPicPr>
        </xdr:nvPicPr>
        <xdr:blipFill>
          <a:blip xmlns:r="http://schemas.openxmlformats.org/officeDocument/2006/relationships" r:embed="rId3"/>
          <a:stretch>
            <a:fillRect/>
          </a:stretch>
        </xdr:blipFill>
        <xdr:spPr>
          <a:xfrm>
            <a:off x="1847850" y="2295525"/>
            <a:ext cx="2685714" cy="1419048"/>
          </a:xfrm>
          <a:prstGeom prst="rect">
            <a:avLst/>
          </a:prstGeom>
          <a:ln w="9525">
            <a:solidFill>
              <a:schemeClr val="accent1">
                <a:lumMod val="50000"/>
              </a:schemeClr>
            </a:solidFill>
          </a:ln>
          <a:effectLst>
            <a:outerShdw blurRad="50800" dist="38100" dir="2700000" algn="tl" rotWithShape="0">
              <a:prstClr val="black">
                <a:alpha val="40000"/>
              </a:prstClr>
            </a:outerShdw>
          </a:effectLst>
        </xdr:spPr>
      </xdr:pic>
      <xdr:sp macro="" textlink="">
        <xdr:nvSpPr>
          <xdr:cNvPr id="7" name="Rectángulo 6">
            <a:extLst>
              <a:ext uri="{FF2B5EF4-FFF2-40B4-BE49-F238E27FC236}">
                <a16:creationId xmlns="" xmlns:a16="http://schemas.microsoft.com/office/drawing/2014/main" id="{00000000-0008-0000-1D00-000007000000}"/>
              </a:ext>
            </a:extLst>
          </xdr:cNvPr>
          <xdr:cNvSpPr/>
        </xdr:nvSpPr>
        <xdr:spPr bwMode="auto">
          <a:xfrm>
            <a:off x="1876426" y="3459816"/>
            <a:ext cx="933450" cy="188259"/>
          </a:xfrm>
          <a:prstGeom prst="rect">
            <a:avLst/>
          </a:prstGeom>
          <a:noFill/>
          <a:ln w="9525" cap="flat" cmpd="sng" algn="ctr">
            <a:solidFill>
              <a:srgbClr val="FF0000"/>
            </a:solidFill>
            <a:prstDash val="dash"/>
            <a:round/>
            <a:headEnd type="none" w="med" len="med"/>
            <a:tailEnd type="none" w="med" len="med"/>
          </a:ln>
          <a:effectLst/>
        </xdr:spPr>
        <xdr:txBody>
          <a:bodyPr vertOverflow="clip" horzOverflow="clip" wrap="square" lIns="18288" tIns="0" rIns="0" bIns="0" rtlCol="0" anchor="t" upright="1"/>
          <a:lstStyle/>
          <a:p>
            <a:pPr algn="l"/>
            <a:endParaRPr lang="es-CO" sz="1100"/>
          </a:p>
        </xdr:txBody>
      </xdr:sp>
    </xdr:grpSp>
    <xdr:clientData/>
  </xdr:twoCellAnchor>
  <xdr:twoCellAnchor>
    <xdr:from>
      <xdr:col>0</xdr:col>
      <xdr:colOff>387587</xdr:colOff>
      <xdr:row>13</xdr:row>
      <xdr:rowOff>30192</xdr:rowOff>
    </xdr:from>
    <xdr:to>
      <xdr:col>2</xdr:col>
      <xdr:colOff>23078</xdr:colOff>
      <xdr:row>15</xdr:row>
      <xdr:rowOff>138320</xdr:rowOff>
    </xdr:to>
    <xdr:sp macro="" textlink="">
      <xdr:nvSpPr>
        <xdr:cNvPr id="9" name="Flecha curvada hacia abajo 8">
          <a:extLst>
            <a:ext uri="{FF2B5EF4-FFF2-40B4-BE49-F238E27FC236}">
              <a16:creationId xmlns="" xmlns:a16="http://schemas.microsoft.com/office/drawing/2014/main" id="{00000000-0008-0000-1D00-000009000000}"/>
            </a:ext>
          </a:extLst>
        </xdr:cNvPr>
        <xdr:cNvSpPr/>
      </xdr:nvSpPr>
      <xdr:spPr bwMode="auto">
        <a:xfrm rot="1222554" flipV="1">
          <a:off x="387587" y="2316192"/>
          <a:ext cx="1159491" cy="431978"/>
        </a:xfrm>
        <a:prstGeom prst="curved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s-CO" sz="1100"/>
        </a:p>
      </xdr:txBody>
    </xdr:sp>
    <xdr:clientData/>
  </xdr:twoCellAnchor>
  <xdr:twoCellAnchor editAs="oneCell">
    <xdr:from>
      <xdr:col>0</xdr:col>
      <xdr:colOff>0</xdr:colOff>
      <xdr:row>46</xdr:row>
      <xdr:rowOff>76200</xdr:rowOff>
    </xdr:from>
    <xdr:to>
      <xdr:col>10</xdr:col>
      <xdr:colOff>743712</xdr:colOff>
      <xdr:row>59</xdr:row>
      <xdr:rowOff>66675</xdr:rowOff>
    </xdr:to>
    <xdr:pic>
      <xdr:nvPicPr>
        <xdr:cNvPr id="10" name="Imagen 9">
          <a:extLst>
            <a:ext uri="{FF2B5EF4-FFF2-40B4-BE49-F238E27FC236}">
              <a16:creationId xmlns="" xmlns:a16="http://schemas.microsoft.com/office/drawing/2014/main" id="{00000000-0008-0000-1D00-00000A000000}"/>
            </a:ext>
          </a:extLst>
        </xdr:cNvPr>
        <xdr:cNvPicPr>
          <a:picLocks noChangeAspect="1"/>
        </xdr:cNvPicPr>
      </xdr:nvPicPr>
      <xdr:blipFill>
        <a:blip xmlns:r="http://schemas.openxmlformats.org/officeDocument/2006/relationships" r:embed="rId4"/>
        <a:stretch>
          <a:fillRect/>
        </a:stretch>
      </xdr:blipFill>
      <xdr:spPr>
        <a:xfrm>
          <a:off x="0" y="7924800"/>
          <a:ext cx="8363712" cy="2095500"/>
        </a:xfrm>
        <a:prstGeom prst="rect">
          <a:avLst/>
        </a:prstGeom>
      </xdr:spPr>
    </xdr:pic>
    <xdr:clientData/>
  </xdr:twoCellAnchor>
  <xdr:twoCellAnchor editAs="oneCell">
    <xdr:from>
      <xdr:col>0</xdr:col>
      <xdr:colOff>57150</xdr:colOff>
      <xdr:row>63</xdr:row>
      <xdr:rowOff>19050</xdr:rowOff>
    </xdr:from>
    <xdr:to>
      <xdr:col>10</xdr:col>
      <xdr:colOff>726908</xdr:colOff>
      <xdr:row>75</xdr:row>
      <xdr:rowOff>95250</xdr:rowOff>
    </xdr:to>
    <xdr:pic>
      <xdr:nvPicPr>
        <xdr:cNvPr id="11" name="Imagen 10">
          <a:extLst>
            <a:ext uri="{FF2B5EF4-FFF2-40B4-BE49-F238E27FC236}">
              <a16:creationId xmlns="" xmlns:a16="http://schemas.microsoft.com/office/drawing/2014/main" id="{00000000-0008-0000-1D00-00000B000000}"/>
            </a:ext>
          </a:extLst>
        </xdr:cNvPr>
        <xdr:cNvPicPr>
          <a:picLocks noChangeAspect="1"/>
        </xdr:cNvPicPr>
      </xdr:nvPicPr>
      <xdr:blipFill rotWithShape="1">
        <a:blip xmlns:r="http://schemas.openxmlformats.org/officeDocument/2006/relationships" r:embed="rId5"/>
        <a:srcRect l="476" r="464" b="3173"/>
        <a:stretch/>
      </xdr:blipFill>
      <xdr:spPr>
        <a:xfrm>
          <a:off x="57150" y="10848975"/>
          <a:ext cx="8289758" cy="2019300"/>
        </a:xfrm>
        <a:prstGeom prst="rect">
          <a:avLst/>
        </a:prstGeom>
      </xdr:spPr>
    </xdr:pic>
    <xdr:clientData/>
  </xdr:twoCellAnchor>
  <xdr:twoCellAnchor>
    <xdr:from>
      <xdr:col>9</xdr:col>
      <xdr:colOff>257175</xdr:colOff>
      <xdr:row>72</xdr:row>
      <xdr:rowOff>104776</xdr:rowOff>
    </xdr:from>
    <xdr:to>
      <xdr:col>10</xdr:col>
      <xdr:colOff>114300</xdr:colOff>
      <xdr:row>73</xdr:row>
      <xdr:rowOff>76201</xdr:rowOff>
    </xdr:to>
    <xdr:sp macro="" textlink="">
      <xdr:nvSpPr>
        <xdr:cNvPr id="13" name="Rectángulo 12">
          <a:extLst>
            <a:ext uri="{FF2B5EF4-FFF2-40B4-BE49-F238E27FC236}">
              <a16:creationId xmlns="" xmlns:a16="http://schemas.microsoft.com/office/drawing/2014/main" id="{00000000-0008-0000-1D00-00000D000000}"/>
            </a:ext>
          </a:extLst>
        </xdr:cNvPr>
        <xdr:cNvSpPr/>
      </xdr:nvSpPr>
      <xdr:spPr bwMode="auto">
        <a:xfrm>
          <a:off x="7115175" y="12668251"/>
          <a:ext cx="619125" cy="133350"/>
        </a:xfrm>
        <a:prstGeom prst="rect">
          <a:avLst/>
        </a:prstGeom>
        <a:noFill/>
        <a:ln w="9525" cap="flat" cmpd="sng" algn="ctr">
          <a:solidFill>
            <a:srgbClr val="FF0000"/>
          </a:solidFill>
          <a:prstDash val="dash"/>
          <a:round/>
          <a:headEnd type="none" w="med" len="med"/>
          <a:tailEnd type="none" w="med" len="med"/>
        </a:ln>
        <a:effectLst/>
      </xdr:spPr>
      <xdr:txBody>
        <a:bodyPr vertOverflow="clip" horzOverflow="clip" wrap="square" lIns="18288" tIns="0" rIns="0" bIns="0" rtlCol="0" anchor="t" upright="1"/>
        <a:lstStyle/>
        <a:p>
          <a:pPr algn="l"/>
          <a:endParaRPr lang="es-CO" sz="1100"/>
        </a:p>
      </xdr:txBody>
    </xdr:sp>
    <xdr:clientData/>
  </xdr:twoCellAnchor>
  <xdr:twoCellAnchor>
    <xdr:from>
      <xdr:col>0</xdr:col>
      <xdr:colOff>76200</xdr:colOff>
      <xdr:row>68</xdr:row>
      <xdr:rowOff>123826</xdr:rowOff>
    </xdr:from>
    <xdr:to>
      <xdr:col>1</xdr:col>
      <xdr:colOff>28575</xdr:colOff>
      <xdr:row>69</xdr:row>
      <xdr:rowOff>114301</xdr:rowOff>
    </xdr:to>
    <xdr:sp macro="" textlink="">
      <xdr:nvSpPr>
        <xdr:cNvPr id="14" name="Rectángulo 13">
          <a:extLst>
            <a:ext uri="{FF2B5EF4-FFF2-40B4-BE49-F238E27FC236}">
              <a16:creationId xmlns="" xmlns:a16="http://schemas.microsoft.com/office/drawing/2014/main" id="{00000000-0008-0000-1D00-00000E000000}"/>
            </a:ext>
          </a:extLst>
        </xdr:cNvPr>
        <xdr:cNvSpPr/>
      </xdr:nvSpPr>
      <xdr:spPr bwMode="auto">
        <a:xfrm>
          <a:off x="76200" y="12039601"/>
          <a:ext cx="714375" cy="152400"/>
        </a:xfrm>
        <a:prstGeom prst="rect">
          <a:avLst/>
        </a:prstGeom>
        <a:noFill/>
        <a:ln w="9525" cap="flat" cmpd="sng" algn="ctr">
          <a:solidFill>
            <a:srgbClr val="FF0000"/>
          </a:solidFill>
          <a:prstDash val="dash"/>
          <a:round/>
          <a:headEnd type="none" w="med" len="med"/>
          <a:tailEnd type="none" w="med" len="med"/>
        </a:ln>
        <a:effectLst/>
      </xdr:spPr>
      <xdr:txBody>
        <a:bodyPr vertOverflow="clip" horzOverflow="clip" wrap="square" lIns="18288" tIns="0" rIns="0" bIns="0" rtlCol="0" anchor="t" upright="1"/>
        <a:lstStyle/>
        <a:p>
          <a:pPr algn="l"/>
          <a:endParaRPr lang="es-CO"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financi3\Configuraci&#243;n%20local\Archivos%20temporales%20de%20Internet\Content.Outlook\8BRE53X0\Plantilla%20cotizacion%20Prueb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niCad3D2024\Plantillas\Datos%20Plantilla%20Cotizaci&#243;n%20Alquiler%2015-Ene-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toOpen Stub Data"/>
      <sheetName val="Personalizar"/>
      <sheetName val="CONFIGURAR"/>
      <sheetName val="TRANSPORTE"/>
      <sheetName val="COTIZACION"/>
      <sheetName val="Macros"/>
      <sheetName val="ATW"/>
      <sheetName val="Lock"/>
      <sheetName val="TemplateInformation"/>
      <sheetName val="Plantilla cotizacion Prueba"/>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Precios Proveedor"/>
      <sheetName val="SIESA 8.5"/>
      <sheetName val="Vr. Repo. - Vr. Vta"/>
    </sheetNames>
    <sheetDataSet>
      <sheetData sheetId="0" refreshError="1">
        <row r="2">
          <cell r="A2" t="str">
            <v>AA</v>
          </cell>
          <cell r="B2" t="str">
            <v>ALZA-0003</v>
          </cell>
          <cell r="C2" t="str">
            <v>ALZAPRIMA TIPO AVION</v>
          </cell>
          <cell r="D2">
            <v>23.45</v>
          </cell>
          <cell r="E2">
            <v>0</v>
          </cell>
          <cell r="F2">
            <v>1.6916666666666663E-2</v>
          </cell>
          <cell r="G2">
            <v>0</v>
          </cell>
          <cell r="H2">
            <v>527000</v>
          </cell>
          <cell r="I2">
            <v>527000</v>
          </cell>
          <cell r="J2">
            <v>266337.212</v>
          </cell>
          <cell r="K2">
            <v>362219</v>
          </cell>
          <cell r="L2">
            <v>21080</v>
          </cell>
          <cell r="M2">
            <v>173910</v>
          </cell>
          <cell r="N2">
            <v>0.24824174032258073</v>
          </cell>
          <cell r="O2" t="str">
            <v>ALZAPRIMAS</v>
          </cell>
        </row>
        <row r="3">
          <cell r="A3" t="str">
            <v>PUSH</v>
          </cell>
          <cell r="B3" t="str">
            <v>ALZA-0002</v>
          </cell>
          <cell r="C3" t="str">
            <v>ALZAPRIMA PUSH PULL</v>
          </cell>
          <cell r="D3">
            <v>23.95</v>
          </cell>
          <cell r="E3">
            <v>0</v>
          </cell>
          <cell r="F3">
            <v>1.8499999999999999E-2</v>
          </cell>
          <cell r="G3">
            <v>0</v>
          </cell>
          <cell r="H3">
            <v>577000</v>
          </cell>
          <cell r="I3">
            <v>577000</v>
          </cell>
          <cell r="J3">
            <v>292168.772</v>
          </cell>
          <cell r="K3">
            <v>397350</v>
          </cell>
          <cell r="L3">
            <v>23080</v>
          </cell>
          <cell r="M3">
            <v>190410</v>
          </cell>
          <cell r="N3">
            <v>0.24679194393414217</v>
          </cell>
          <cell r="O3" t="str">
            <v>ALZAPRIMAS</v>
          </cell>
        </row>
        <row r="4">
          <cell r="A4" t="str">
            <v>PUSHAC</v>
          </cell>
          <cell r="B4" t="str">
            <v>ALZA-0025</v>
          </cell>
          <cell r="C4" t="str">
            <v>ALZAPRIMA PUSH PULL ACOPLE RAPIDO</v>
          </cell>
          <cell r="D4">
            <v>23.95</v>
          </cell>
          <cell r="E4">
            <v>0</v>
          </cell>
          <cell r="F4">
            <v>1.34375E-2</v>
          </cell>
          <cell r="G4">
            <v>0</v>
          </cell>
          <cell r="H4">
            <v>577800</v>
          </cell>
          <cell r="I4">
            <v>577800</v>
          </cell>
          <cell r="J4">
            <v>292168.772</v>
          </cell>
          <cell r="K4">
            <v>397350</v>
          </cell>
          <cell r="L4">
            <v>23112</v>
          </cell>
          <cell r="M4">
            <v>190674</v>
          </cell>
          <cell r="N4">
            <v>0.2478348072862582</v>
          </cell>
          <cell r="O4" t="str">
            <v>ALZAPRIMAS</v>
          </cell>
        </row>
        <row r="5">
          <cell r="A5" t="str">
            <v>AE4000</v>
          </cell>
          <cell r="B5" t="str">
            <v>ALZA-0022</v>
          </cell>
          <cell r="C5" t="str">
            <v>ALZAPRIMA PUSH PULL EXT 4000MM</v>
          </cell>
          <cell r="D5">
            <v>32</v>
          </cell>
          <cell r="E5">
            <v>0</v>
          </cell>
          <cell r="F5">
            <v>1.7893749999999996E-2</v>
          </cell>
          <cell r="G5">
            <v>0</v>
          </cell>
          <cell r="H5">
            <v>639162</v>
          </cell>
          <cell r="I5">
            <v>639162</v>
          </cell>
          <cell r="J5">
            <v>322320.772</v>
          </cell>
          <cell r="K5">
            <v>438356</v>
          </cell>
          <cell r="L5">
            <v>25566.48</v>
          </cell>
          <cell r="M5">
            <v>210923.46000000002</v>
          </cell>
          <cell r="N5">
            <v>0.2498738217384639</v>
          </cell>
          <cell r="O5" t="str">
            <v>ALZAPRIMAS</v>
          </cell>
        </row>
        <row r="6">
          <cell r="A6" t="str">
            <v>AE6000</v>
          </cell>
          <cell r="B6" t="str">
            <v>ALZA-0021</v>
          </cell>
          <cell r="C6" t="str">
            <v>ALZAPRIMA PUSH PULL EXT 6000MM</v>
          </cell>
          <cell r="D6">
            <v>40</v>
          </cell>
          <cell r="E6">
            <v>0</v>
          </cell>
          <cell r="F6">
            <v>2.6643750000000001E-2</v>
          </cell>
          <cell r="G6">
            <v>0</v>
          </cell>
          <cell r="H6">
            <v>469000</v>
          </cell>
          <cell r="I6">
            <v>469000</v>
          </cell>
          <cell r="J6">
            <v>237197.772</v>
          </cell>
          <cell r="K6">
            <v>322589</v>
          </cell>
          <cell r="L6">
            <v>18760</v>
          </cell>
          <cell r="M6">
            <v>154770</v>
          </cell>
          <cell r="N6">
            <v>0.24769363358208962</v>
          </cell>
          <cell r="O6" t="str">
            <v>ALZAPRIMAS</v>
          </cell>
        </row>
        <row r="7">
          <cell r="A7" t="str">
            <v>PRB35</v>
          </cell>
          <cell r="B7" t="str">
            <v>PUNR-0001</v>
          </cell>
          <cell r="C7" t="str">
            <v>PUNTAL REGULABLE B35 (2100-3500)</v>
          </cell>
          <cell r="D7">
            <v>19</v>
          </cell>
          <cell r="E7">
            <v>0</v>
          </cell>
          <cell r="F7">
            <v>1.6333333333333332E-2</v>
          </cell>
          <cell r="G7">
            <v>0</v>
          </cell>
          <cell r="H7">
            <v>376450</v>
          </cell>
          <cell r="I7">
            <v>376450</v>
          </cell>
          <cell r="J7">
            <v>189837</v>
          </cell>
          <cell r="K7">
            <v>258179</v>
          </cell>
          <cell r="L7">
            <v>15058</v>
          </cell>
          <cell r="M7">
            <v>124228.5</v>
          </cell>
          <cell r="N7">
            <v>0.2498803625979546</v>
          </cell>
          <cell r="O7" t="str">
            <v>ALZAPRIMAS</v>
          </cell>
        </row>
        <row r="8">
          <cell r="A8" t="str">
            <v>PRB35EU</v>
          </cell>
          <cell r="B8" t="str">
            <v>PUNR-0005</v>
          </cell>
          <cell r="C8" t="str">
            <v xml:space="preserve">PUNTAL REGULABLE B35 EUR (2100-3500) </v>
          </cell>
          <cell r="D8">
            <v>18.149999999999999</v>
          </cell>
          <cell r="E8">
            <v>0</v>
          </cell>
          <cell r="F8">
            <v>1.3999999999999999E-2</v>
          </cell>
          <cell r="G8">
            <v>0</v>
          </cell>
          <cell r="H8">
            <v>376450</v>
          </cell>
          <cell r="I8">
            <v>376450</v>
          </cell>
          <cell r="J8">
            <v>189837</v>
          </cell>
          <cell r="K8">
            <v>258179</v>
          </cell>
          <cell r="L8">
            <v>15058</v>
          </cell>
          <cell r="M8">
            <v>124228.5</v>
          </cell>
          <cell r="N8">
            <v>0.2498803625979546</v>
          </cell>
          <cell r="O8" t="str">
            <v>ALZAPRIMAS</v>
          </cell>
        </row>
        <row r="9">
          <cell r="A9" t="str">
            <v>PRB55</v>
          </cell>
          <cell r="B9" t="str">
            <v>PUNR-0002</v>
          </cell>
          <cell r="C9" t="str">
            <v>PUNTAL REGULABLE B55 (3100-5500)</v>
          </cell>
          <cell r="D9">
            <v>25.9</v>
          </cell>
          <cell r="E9">
            <v>0</v>
          </cell>
          <cell r="F9">
            <v>2.5249999999999995E-2</v>
          </cell>
          <cell r="G9">
            <v>0</v>
          </cell>
          <cell r="H9">
            <v>456090</v>
          </cell>
          <cell r="I9">
            <v>456090</v>
          </cell>
          <cell r="J9">
            <v>230000</v>
          </cell>
          <cell r="K9">
            <v>312800</v>
          </cell>
          <cell r="L9">
            <v>18243.600000000002</v>
          </cell>
          <cell r="M9">
            <v>150509.70000000001</v>
          </cell>
          <cell r="N9">
            <v>0.24987392839132627</v>
          </cell>
          <cell r="O9" t="str">
            <v>ALZAPRIMAS</v>
          </cell>
        </row>
        <row r="10">
          <cell r="A10" t="str">
            <v>PRD55</v>
          </cell>
          <cell r="B10" t="str">
            <v>PUNR-0003</v>
          </cell>
          <cell r="C10" t="str">
            <v>PUNTAL REGULABLE D55 (3000-5500)</v>
          </cell>
          <cell r="D10">
            <v>45</v>
          </cell>
          <cell r="E10">
            <v>0</v>
          </cell>
          <cell r="F10">
            <v>3.5349999999999993E-2</v>
          </cell>
          <cell r="G10">
            <v>0</v>
          </cell>
          <cell r="H10">
            <v>582146</v>
          </cell>
          <cell r="I10">
            <v>582146</v>
          </cell>
          <cell r="J10">
            <v>293568</v>
          </cell>
          <cell r="K10">
            <v>399253</v>
          </cell>
          <cell r="L10">
            <v>23285.84</v>
          </cell>
          <cell r="M10">
            <v>192108.18000000002</v>
          </cell>
          <cell r="N10">
            <v>0.24987477368220351</v>
          </cell>
          <cell r="O10" t="str">
            <v>ALZAPRIMAS</v>
          </cell>
        </row>
        <row r="11">
          <cell r="A11" t="str">
            <v>PRA</v>
          </cell>
          <cell r="B11" t="str">
            <v>PUNR-0006</v>
          </cell>
          <cell r="C11" t="str">
            <v>PUNTAL REGULABLE ALEMÁN (1700-3200)</v>
          </cell>
          <cell r="D11">
            <v>12.43</v>
          </cell>
          <cell r="E11">
            <v>0</v>
          </cell>
          <cell r="F11">
            <v>1.6333333333333332E-2</v>
          </cell>
          <cell r="G11">
            <v>0</v>
          </cell>
          <cell r="H11">
            <v>225000</v>
          </cell>
          <cell r="I11">
            <v>225000</v>
          </cell>
          <cell r="J11">
            <v>113267.772</v>
          </cell>
          <cell r="K11">
            <v>154000</v>
          </cell>
          <cell r="L11">
            <v>9000</v>
          </cell>
          <cell r="M11">
            <v>74250</v>
          </cell>
          <cell r="N11">
            <v>0.25117417400000008</v>
          </cell>
          <cell r="O11" t="str">
            <v>ALZAPRIMAS</v>
          </cell>
        </row>
        <row r="12">
          <cell r="A12" t="str">
            <v>CMV</v>
          </cell>
          <cell r="B12" t="str">
            <v>PUNR-0004</v>
          </cell>
          <cell r="C12" t="str">
            <v>CABEZAL MULTIVIA</v>
          </cell>
          <cell r="D12">
            <v>1.95</v>
          </cell>
          <cell r="E12">
            <v>0</v>
          </cell>
          <cell r="F12">
            <v>1.16025E-4</v>
          </cell>
          <cell r="G12">
            <v>0</v>
          </cell>
          <cell r="H12">
            <v>79250</v>
          </cell>
          <cell r="I12">
            <v>79250</v>
          </cell>
          <cell r="J12">
            <v>39951.072</v>
          </cell>
          <cell r="K12">
            <v>54350</v>
          </cell>
          <cell r="L12">
            <v>3170</v>
          </cell>
          <cell r="M12">
            <v>26152.5</v>
          </cell>
          <cell r="N12">
            <v>0.25012972113564669</v>
          </cell>
          <cell r="O12" t="str">
            <v>ALZAPRIMAS</v>
          </cell>
        </row>
        <row r="13">
          <cell r="A13" t="str">
            <v>CAA</v>
          </cell>
          <cell r="B13" t="str">
            <v>ALZA-0026</v>
          </cell>
          <cell r="C13" t="str">
            <v>CABEZAL ALZAPRIMA AVIÓN</v>
          </cell>
          <cell r="D13">
            <v>3.85</v>
          </cell>
          <cell r="E13">
            <v>0</v>
          </cell>
          <cell r="F13">
            <v>2.5333333333333338E-4</v>
          </cell>
          <cell r="G13">
            <v>0</v>
          </cell>
          <cell r="H13">
            <v>65000</v>
          </cell>
          <cell r="I13">
            <v>65000</v>
          </cell>
          <cell r="J13">
            <v>32971.875999999997</v>
          </cell>
          <cell r="K13">
            <v>44842</v>
          </cell>
          <cell r="L13">
            <v>2600</v>
          </cell>
          <cell r="M13">
            <v>21450</v>
          </cell>
          <cell r="N13">
            <v>0.24545129923076933</v>
          </cell>
          <cell r="O13" t="str">
            <v>ALZAPRIMAS</v>
          </cell>
        </row>
        <row r="14">
          <cell r="A14" t="str">
            <v>CAN6000</v>
          </cell>
          <cell r="B14" t="str">
            <v>CANA-0001</v>
          </cell>
          <cell r="C14" t="str">
            <v>CANAL ALINEADOR 6000MM (M/L)</v>
          </cell>
          <cell r="D14">
            <v>60.36</v>
          </cell>
          <cell r="E14">
            <v>0</v>
          </cell>
          <cell r="F14">
            <v>1.9656000000000003E-2</v>
          </cell>
          <cell r="G14">
            <v>6</v>
          </cell>
          <cell r="H14">
            <v>71700</v>
          </cell>
          <cell r="I14">
            <v>430200</v>
          </cell>
          <cell r="J14">
            <v>218338.34400000001</v>
          </cell>
          <cell r="K14">
            <v>296941</v>
          </cell>
          <cell r="L14">
            <v>17208</v>
          </cell>
          <cell r="M14">
            <v>141966</v>
          </cell>
          <cell r="N14">
            <v>0.24505279707112965</v>
          </cell>
          <cell r="O14" t="str">
            <v>CANALES</v>
          </cell>
        </row>
        <row r="15">
          <cell r="A15" t="str">
            <v>CAN5900</v>
          </cell>
          <cell r="B15" t="str">
            <v>CANA-0002</v>
          </cell>
          <cell r="C15" t="str">
            <v>CANAL ALINEADOR 5900MM</v>
          </cell>
          <cell r="D15">
            <v>59.35</v>
          </cell>
          <cell r="E15">
            <v>0</v>
          </cell>
          <cell r="F15">
            <v>1.9328400000000003E-2</v>
          </cell>
          <cell r="G15">
            <v>5.9</v>
          </cell>
          <cell r="H15">
            <v>71700</v>
          </cell>
          <cell r="I15">
            <v>423030</v>
          </cell>
          <cell r="J15">
            <v>214699.37160000001</v>
          </cell>
          <cell r="K15">
            <v>291992</v>
          </cell>
          <cell r="L15">
            <v>16921.2</v>
          </cell>
          <cell r="M15">
            <v>139599.9</v>
          </cell>
          <cell r="N15">
            <v>0.24505279707112967</v>
          </cell>
          <cell r="O15" t="str">
            <v>CANALES</v>
          </cell>
        </row>
        <row r="16">
          <cell r="A16" t="str">
            <v>CAN5800</v>
          </cell>
          <cell r="B16" t="str">
            <v>CANA-0072</v>
          </cell>
          <cell r="C16" t="str">
            <v>CANAL ALINEADOR 5800MM</v>
          </cell>
          <cell r="D16">
            <v>58.35</v>
          </cell>
          <cell r="E16">
            <v>0</v>
          </cell>
          <cell r="F16">
            <v>1.9000799999999998E-2</v>
          </cell>
          <cell r="G16">
            <v>5.8</v>
          </cell>
          <cell r="H16">
            <v>71700</v>
          </cell>
          <cell r="I16">
            <v>415860</v>
          </cell>
          <cell r="J16">
            <v>211060.39920000001</v>
          </cell>
          <cell r="K16">
            <v>287043</v>
          </cell>
          <cell r="L16">
            <v>16634.400000000001</v>
          </cell>
          <cell r="M16">
            <v>137233.80000000002</v>
          </cell>
          <cell r="N16">
            <v>0.24505279707112967</v>
          </cell>
          <cell r="O16" t="str">
            <v>CANALES</v>
          </cell>
        </row>
        <row r="17">
          <cell r="A17" t="str">
            <v>CAN5700</v>
          </cell>
          <cell r="B17" t="str">
            <v>CANA-0004</v>
          </cell>
          <cell r="C17" t="str">
            <v>CANAL ALINEADOR 5700MM</v>
          </cell>
          <cell r="D17">
            <v>57.34</v>
          </cell>
          <cell r="E17">
            <v>0</v>
          </cell>
          <cell r="F17">
            <v>1.8673200000000001E-2</v>
          </cell>
          <cell r="G17">
            <v>5.7</v>
          </cell>
          <cell r="H17">
            <v>71700</v>
          </cell>
          <cell r="I17">
            <v>408690</v>
          </cell>
          <cell r="J17">
            <v>207421.42680000002</v>
          </cell>
          <cell r="K17">
            <v>282094</v>
          </cell>
          <cell r="L17">
            <v>16347.6</v>
          </cell>
          <cell r="M17">
            <v>134867.70000000001</v>
          </cell>
          <cell r="N17">
            <v>0.2450527970711297</v>
          </cell>
          <cell r="O17" t="str">
            <v>CANALES</v>
          </cell>
        </row>
        <row r="18">
          <cell r="A18" t="str">
            <v>CAN5600</v>
          </cell>
          <cell r="B18" t="str">
            <v>CANA-0115</v>
          </cell>
          <cell r="C18" t="str">
            <v>CANAL ALINEADOR 5600MM</v>
          </cell>
          <cell r="D18">
            <v>56.34</v>
          </cell>
          <cell r="E18">
            <v>0</v>
          </cell>
          <cell r="F18">
            <v>1.83456E-2</v>
          </cell>
          <cell r="G18">
            <v>5.6</v>
          </cell>
          <cell r="H18">
            <v>71700</v>
          </cell>
          <cell r="I18">
            <v>401520</v>
          </cell>
          <cell r="J18">
            <v>203782.45439999999</v>
          </cell>
          <cell r="K18">
            <v>277145</v>
          </cell>
          <cell r="L18">
            <v>16060.800000000001</v>
          </cell>
          <cell r="M18">
            <v>132501.6</v>
          </cell>
          <cell r="N18">
            <v>0.24505279707112981</v>
          </cell>
          <cell r="O18" t="str">
            <v>CANALES</v>
          </cell>
        </row>
        <row r="19">
          <cell r="A19" t="str">
            <v>CAN5500</v>
          </cell>
          <cell r="B19" t="str">
            <v>CANA-0005</v>
          </cell>
          <cell r="C19" t="str">
            <v>CANAL ALINEADOR 5500MM</v>
          </cell>
          <cell r="D19">
            <v>55.33</v>
          </cell>
          <cell r="E19">
            <v>0</v>
          </cell>
          <cell r="F19">
            <v>1.8018000000000003E-2</v>
          </cell>
          <cell r="G19">
            <v>5.5</v>
          </cell>
          <cell r="H19">
            <v>71700</v>
          </cell>
          <cell r="I19">
            <v>394350</v>
          </cell>
          <cell r="J19">
            <v>200143.48200000002</v>
          </cell>
          <cell r="K19">
            <v>272196</v>
          </cell>
          <cell r="L19">
            <v>15774</v>
          </cell>
          <cell r="M19">
            <v>130135.5</v>
          </cell>
          <cell r="N19">
            <v>0.2450527970711297</v>
          </cell>
          <cell r="O19" t="str">
            <v>CANALES</v>
          </cell>
        </row>
        <row r="20">
          <cell r="A20" t="str">
            <v>CAN5400</v>
          </cell>
          <cell r="B20" t="str">
            <v>CANA-0107</v>
          </cell>
          <cell r="C20" t="str">
            <v>CANAL ALINEADOR 5400MM</v>
          </cell>
          <cell r="D20">
            <v>54.32</v>
          </cell>
          <cell r="E20">
            <v>0</v>
          </cell>
          <cell r="F20">
            <v>1.7690400000000002E-2</v>
          </cell>
          <cell r="G20">
            <v>5.4</v>
          </cell>
          <cell r="H20">
            <v>71700</v>
          </cell>
          <cell r="I20">
            <v>387180</v>
          </cell>
          <cell r="J20">
            <v>196504.50960000002</v>
          </cell>
          <cell r="K20">
            <v>267247</v>
          </cell>
          <cell r="L20">
            <v>15487.2</v>
          </cell>
          <cell r="M20">
            <v>127769.40000000001</v>
          </cell>
          <cell r="N20">
            <v>0.24505279707112965</v>
          </cell>
          <cell r="O20" t="str">
            <v>CANALES</v>
          </cell>
        </row>
        <row r="21">
          <cell r="A21" t="str">
            <v>CAN5300</v>
          </cell>
          <cell r="B21" t="str">
            <v>CANA-0006</v>
          </cell>
          <cell r="C21" t="str">
            <v>CANAL ALINEADOR 5300MM</v>
          </cell>
          <cell r="D21">
            <v>53.31</v>
          </cell>
          <cell r="E21">
            <v>0</v>
          </cell>
          <cell r="F21">
            <v>1.7362800000000001E-2</v>
          </cell>
          <cell r="G21">
            <v>5.3</v>
          </cell>
          <cell r="H21">
            <v>71700</v>
          </cell>
          <cell r="I21">
            <v>380010</v>
          </cell>
          <cell r="J21">
            <v>192865.53719999999</v>
          </cell>
          <cell r="K21">
            <v>262298</v>
          </cell>
          <cell r="L21">
            <v>15200.4</v>
          </cell>
          <cell r="M21">
            <v>125403.3</v>
          </cell>
          <cell r="N21">
            <v>0.24505279707112976</v>
          </cell>
          <cell r="O21" t="str">
            <v>CANALES</v>
          </cell>
        </row>
        <row r="22">
          <cell r="A22" t="str">
            <v>CAN5200</v>
          </cell>
          <cell r="B22" t="str">
            <v>CANA-0116</v>
          </cell>
          <cell r="C22" t="str">
            <v>CANAL ALINEADOR 5200MM</v>
          </cell>
          <cell r="D22">
            <v>52.31</v>
          </cell>
          <cell r="E22">
            <v>0</v>
          </cell>
          <cell r="F22">
            <v>1.70352E-2</v>
          </cell>
          <cell r="G22">
            <v>5.2</v>
          </cell>
          <cell r="H22">
            <v>71700</v>
          </cell>
          <cell r="I22">
            <v>372840</v>
          </cell>
          <cell r="J22">
            <v>189226.56480000002</v>
          </cell>
          <cell r="K22">
            <v>257349</v>
          </cell>
          <cell r="L22">
            <v>14913.6</v>
          </cell>
          <cell r="M22">
            <v>123037.20000000001</v>
          </cell>
          <cell r="N22">
            <v>0.24505279707112967</v>
          </cell>
          <cell r="O22" t="str">
            <v>CANALES</v>
          </cell>
        </row>
        <row r="23">
          <cell r="A23" t="str">
            <v>CAN5100</v>
          </cell>
          <cell r="B23" t="str">
            <v>CANA-0119</v>
          </cell>
          <cell r="C23" t="str">
            <v>CANAL ALINEADOR 5100MM</v>
          </cell>
          <cell r="D23">
            <v>51.31</v>
          </cell>
          <cell r="E23">
            <v>0</v>
          </cell>
          <cell r="F23">
            <v>1.67076E-2</v>
          </cell>
          <cell r="G23">
            <v>5.0999999999999996</v>
          </cell>
          <cell r="H23">
            <v>71700</v>
          </cell>
          <cell r="I23">
            <v>365670</v>
          </cell>
          <cell r="J23">
            <v>185587.59239999999</v>
          </cell>
          <cell r="K23">
            <v>252400</v>
          </cell>
          <cell r="L23">
            <v>14626.800000000001</v>
          </cell>
          <cell r="M23">
            <v>120671.1</v>
          </cell>
          <cell r="N23">
            <v>0.24505279707112979</v>
          </cell>
          <cell r="O23" t="str">
            <v>CANALES</v>
          </cell>
        </row>
        <row r="24">
          <cell r="A24" t="str">
            <v>CAN5000</v>
          </cell>
          <cell r="B24" t="str">
            <v>CANA-0007</v>
          </cell>
          <cell r="C24" t="str">
            <v>CANAL ALINEADOR 5000MM</v>
          </cell>
          <cell r="D24">
            <v>50.3</v>
          </cell>
          <cell r="E24">
            <v>0</v>
          </cell>
          <cell r="F24">
            <v>1.6380000000000002E-2</v>
          </cell>
          <cell r="G24">
            <v>5</v>
          </cell>
          <cell r="H24">
            <v>71700</v>
          </cell>
          <cell r="I24">
            <v>358500</v>
          </cell>
          <cell r="J24">
            <v>181948.62</v>
          </cell>
          <cell r="K24">
            <v>247451</v>
          </cell>
          <cell r="L24">
            <v>14340</v>
          </cell>
          <cell r="M24">
            <v>118305</v>
          </cell>
          <cell r="N24">
            <v>0.24505279707112973</v>
          </cell>
          <cell r="O24" t="str">
            <v>CANALES</v>
          </cell>
        </row>
        <row r="25">
          <cell r="A25" t="str">
            <v>CAN4900</v>
          </cell>
          <cell r="B25" t="str">
            <v>CANA-0122</v>
          </cell>
          <cell r="C25" t="str">
            <v>CANAL ALINEADOR 4900MM</v>
          </cell>
          <cell r="D25">
            <v>49.29</v>
          </cell>
          <cell r="E25">
            <v>0</v>
          </cell>
          <cell r="F25">
            <v>1.6052400000000001E-2</v>
          </cell>
          <cell r="G25">
            <v>4.9000000000000004</v>
          </cell>
          <cell r="H25">
            <v>71700</v>
          </cell>
          <cell r="I25">
            <v>351330</v>
          </cell>
          <cell r="J25">
            <v>178309.64760000003</v>
          </cell>
          <cell r="K25">
            <v>242502</v>
          </cell>
          <cell r="L25">
            <v>14053.2</v>
          </cell>
          <cell r="M25">
            <v>115938.90000000001</v>
          </cell>
          <cell r="N25">
            <v>0.24505279707112962</v>
          </cell>
          <cell r="O25" t="str">
            <v>CANALES</v>
          </cell>
        </row>
        <row r="26">
          <cell r="A26" t="str">
            <v>CAN4800</v>
          </cell>
          <cell r="B26" t="str">
            <v>CANA-0008</v>
          </cell>
          <cell r="C26" t="str">
            <v>CANAL ALINEADOR 4800MM</v>
          </cell>
          <cell r="D26">
            <v>48.28</v>
          </cell>
          <cell r="E26">
            <v>0</v>
          </cell>
          <cell r="F26">
            <v>1.5724800000000001E-2</v>
          </cell>
          <cell r="G26">
            <v>4.8</v>
          </cell>
          <cell r="H26">
            <v>71700</v>
          </cell>
          <cell r="I26">
            <v>344160</v>
          </cell>
          <cell r="J26">
            <v>174670.6752</v>
          </cell>
          <cell r="K26">
            <v>237553</v>
          </cell>
          <cell r="L26">
            <v>13766.4</v>
          </cell>
          <cell r="M26">
            <v>113572.8</v>
          </cell>
          <cell r="N26">
            <v>0.24505279707112976</v>
          </cell>
          <cell r="O26" t="str">
            <v>CANALES</v>
          </cell>
        </row>
        <row r="27">
          <cell r="A27" t="str">
            <v>CAN4700</v>
          </cell>
          <cell r="B27" t="str">
            <v>CANA-0117</v>
          </cell>
          <cell r="C27" t="str">
            <v>CANAL ALINEADOR 4700MM</v>
          </cell>
          <cell r="D27">
            <v>47.28</v>
          </cell>
          <cell r="E27">
            <v>0</v>
          </cell>
          <cell r="F27">
            <v>1.5397200000000002E-2</v>
          </cell>
          <cell r="G27">
            <v>4.7</v>
          </cell>
          <cell r="H27">
            <v>71700</v>
          </cell>
          <cell r="I27">
            <v>336990</v>
          </cell>
          <cell r="J27">
            <v>171031.70280000003</v>
          </cell>
          <cell r="K27">
            <v>232604</v>
          </cell>
          <cell r="L27">
            <v>13479.6</v>
          </cell>
          <cell r="M27">
            <v>111206.70000000001</v>
          </cell>
          <cell r="N27">
            <v>0.24505279707112965</v>
          </cell>
          <cell r="O27" t="str">
            <v>CANALES</v>
          </cell>
        </row>
        <row r="28">
          <cell r="A28" t="str">
            <v>CAN4600</v>
          </cell>
          <cell r="B28" t="str">
            <v>CANA-0114</v>
          </cell>
          <cell r="C28" t="str">
            <v>CANAL ALINEADOR 4600MM</v>
          </cell>
          <cell r="D28">
            <v>46.28</v>
          </cell>
          <cell r="E28">
            <v>0</v>
          </cell>
          <cell r="F28">
            <v>1.5069600000000001E-2</v>
          </cell>
          <cell r="G28">
            <v>4.5999999999999996</v>
          </cell>
          <cell r="H28">
            <v>71700</v>
          </cell>
          <cell r="I28">
            <v>329820</v>
          </cell>
          <cell r="J28">
            <v>167392.7304</v>
          </cell>
          <cell r="K28">
            <v>227655</v>
          </cell>
          <cell r="L28">
            <v>13192.800000000001</v>
          </cell>
          <cell r="M28">
            <v>108840.6</v>
          </cell>
          <cell r="N28">
            <v>0.24505279707112979</v>
          </cell>
          <cell r="O28" t="str">
            <v>CANALES</v>
          </cell>
        </row>
        <row r="29">
          <cell r="A29" t="str">
            <v>CAN4500</v>
          </cell>
          <cell r="B29" t="str">
            <v>CANA-0009</v>
          </cell>
          <cell r="C29" t="str">
            <v>CANAL ALINEADOR 4500MM</v>
          </cell>
          <cell r="D29">
            <v>45.27</v>
          </cell>
          <cell r="E29">
            <v>0</v>
          </cell>
          <cell r="F29">
            <v>1.4742000000000003E-2</v>
          </cell>
          <cell r="G29">
            <v>4.5</v>
          </cell>
          <cell r="H29">
            <v>71700</v>
          </cell>
          <cell r="I29">
            <v>322650</v>
          </cell>
          <cell r="J29">
            <v>163753.758</v>
          </cell>
          <cell r="K29">
            <v>222706</v>
          </cell>
          <cell r="L29">
            <v>12906</v>
          </cell>
          <cell r="M29">
            <v>106474.5</v>
          </cell>
          <cell r="N29">
            <v>0.2450527970711297</v>
          </cell>
          <cell r="O29" t="str">
            <v>CANALES</v>
          </cell>
        </row>
        <row r="30">
          <cell r="A30" t="str">
            <v>CAN4400</v>
          </cell>
          <cell r="B30" t="str">
            <v>CANA-0063</v>
          </cell>
          <cell r="C30" t="str">
            <v>CANAL ALINEADOR 4400MM</v>
          </cell>
          <cell r="D30">
            <v>44.26</v>
          </cell>
          <cell r="E30">
            <v>0</v>
          </cell>
          <cell r="F30">
            <v>1.4414400000000001E-2</v>
          </cell>
          <cell r="G30">
            <v>4.4000000000000004</v>
          </cell>
          <cell r="H30">
            <v>71700</v>
          </cell>
          <cell r="I30">
            <v>315480</v>
          </cell>
          <cell r="J30">
            <v>160114.78560000003</v>
          </cell>
          <cell r="K30">
            <v>217757</v>
          </cell>
          <cell r="L30">
            <v>12619.2</v>
          </cell>
          <cell r="M30">
            <v>104108.40000000001</v>
          </cell>
          <cell r="N30">
            <v>0.24505279707112956</v>
          </cell>
          <cell r="O30" t="str">
            <v>CANALES</v>
          </cell>
        </row>
        <row r="31">
          <cell r="A31" t="str">
            <v>CAN4300</v>
          </cell>
          <cell r="B31" t="str">
            <v>CANA-0111</v>
          </cell>
          <cell r="C31" t="str">
            <v>CANAL ALINEADOR 4300MM</v>
          </cell>
          <cell r="D31">
            <v>43.26</v>
          </cell>
          <cell r="E31">
            <v>0</v>
          </cell>
          <cell r="F31">
            <v>1.40868E-2</v>
          </cell>
          <cell r="G31">
            <v>4.3</v>
          </cell>
          <cell r="H31">
            <v>71700</v>
          </cell>
          <cell r="I31">
            <v>308310</v>
          </cell>
          <cell r="J31">
            <v>156475.8132</v>
          </cell>
          <cell r="K31">
            <v>212808</v>
          </cell>
          <cell r="L31">
            <v>12332.4</v>
          </cell>
          <cell r="M31">
            <v>101742.3</v>
          </cell>
          <cell r="N31">
            <v>0.24505279707112973</v>
          </cell>
          <cell r="O31" t="str">
            <v>CANALES</v>
          </cell>
        </row>
        <row r="32">
          <cell r="A32" t="str">
            <v>CAN4200</v>
          </cell>
          <cell r="B32" t="str">
            <v>CANA-0010</v>
          </cell>
          <cell r="C32" t="str">
            <v>CANAL ALINEADOR 4200MM</v>
          </cell>
          <cell r="D32">
            <v>42.25</v>
          </cell>
          <cell r="E32">
            <v>0</v>
          </cell>
          <cell r="F32">
            <v>1.3759200000000003E-2</v>
          </cell>
          <cell r="G32">
            <v>4.2</v>
          </cell>
          <cell r="H32">
            <v>71700</v>
          </cell>
          <cell r="I32">
            <v>301140</v>
          </cell>
          <cell r="J32">
            <v>152836.84080000001</v>
          </cell>
          <cell r="K32">
            <v>207859</v>
          </cell>
          <cell r="L32">
            <v>12045.6</v>
          </cell>
          <cell r="M32">
            <v>99376.200000000012</v>
          </cell>
          <cell r="N32">
            <v>0.24505279707112973</v>
          </cell>
          <cell r="O32" t="str">
            <v>CANALES</v>
          </cell>
        </row>
        <row r="33">
          <cell r="A33" t="str">
            <v>CAN4100</v>
          </cell>
          <cell r="B33" t="str">
            <v>CANA-0037</v>
          </cell>
          <cell r="C33" t="str">
            <v>CANAL ALINEADOR 4100MM</v>
          </cell>
          <cell r="D33">
            <v>41.25</v>
          </cell>
          <cell r="E33">
            <v>0</v>
          </cell>
          <cell r="F33">
            <v>1.3431599999999998E-2</v>
          </cell>
          <cell r="G33">
            <v>4.0999999999999996</v>
          </cell>
          <cell r="H33">
            <v>71700</v>
          </cell>
          <cell r="I33">
            <v>293970</v>
          </cell>
          <cell r="J33">
            <v>149197.86840000001</v>
          </cell>
          <cell r="K33">
            <v>202910</v>
          </cell>
          <cell r="L33">
            <v>11758.800000000001</v>
          </cell>
          <cell r="M33">
            <v>97010.1</v>
          </cell>
          <cell r="N33">
            <v>0.24505279707112976</v>
          </cell>
          <cell r="O33" t="str">
            <v>CANALES</v>
          </cell>
        </row>
        <row r="34">
          <cell r="A34" t="str">
            <v>CAN4000</v>
          </cell>
          <cell r="B34" t="str">
            <v>CANA-0011</v>
          </cell>
          <cell r="C34" t="str">
            <v>CANAL ALINEADOR 4000MM</v>
          </cell>
          <cell r="D34">
            <v>40.24</v>
          </cell>
          <cell r="E34">
            <v>0</v>
          </cell>
          <cell r="F34">
            <v>1.3104000000000001E-2</v>
          </cell>
          <cell r="G34">
            <v>4</v>
          </cell>
          <cell r="H34">
            <v>71700</v>
          </cell>
          <cell r="I34">
            <v>286800</v>
          </cell>
          <cell r="J34">
            <v>145558.89600000001</v>
          </cell>
          <cell r="K34">
            <v>197961</v>
          </cell>
          <cell r="L34">
            <v>11472</v>
          </cell>
          <cell r="M34">
            <v>94644</v>
          </cell>
          <cell r="N34">
            <v>0.24505279707112965</v>
          </cell>
          <cell r="O34" t="str">
            <v>CANALES</v>
          </cell>
        </row>
        <row r="35">
          <cell r="A35" t="str">
            <v>CAN3900</v>
          </cell>
          <cell r="B35" t="str">
            <v>CANA-0012</v>
          </cell>
          <cell r="C35" t="str">
            <v>CANAL ALINEADOR 3900MM</v>
          </cell>
          <cell r="D35">
            <v>39.229999999999997</v>
          </cell>
          <cell r="E35">
            <v>0</v>
          </cell>
          <cell r="F35">
            <v>1.2776400000000002E-2</v>
          </cell>
          <cell r="G35">
            <v>3.9</v>
          </cell>
          <cell r="H35">
            <v>71700</v>
          </cell>
          <cell r="I35">
            <v>279630</v>
          </cell>
          <cell r="J35">
            <v>141919.92360000001</v>
          </cell>
          <cell r="K35">
            <v>193012</v>
          </cell>
          <cell r="L35">
            <v>11185.2</v>
          </cell>
          <cell r="M35">
            <v>92277.900000000009</v>
          </cell>
          <cell r="N35">
            <v>0.24505279707112967</v>
          </cell>
          <cell r="O35" t="str">
            <v>CANALES</v>
          </cell>
        </row>
        <row r="36">
          <cell r="A36" t="str">
            <v>CAN3800</v>
          </cell>
          <cell r="B36" t="str">
            <v>CANA-0092</v>
          </cell>
          <cell r="C36" t="str">
            <v>CANAL ALINEADOR 3800MM</v>
          </cell>
          <cell r="D36">
            <v>38.22</v>
          </cell>
          <cell r="E36">
            <v>0</v>
          </cell>
          <cell r="F36">
            <v>1.2448799999999999E-2</v>
          </cell>
          <cell r="G36">
            <v>3.8</v>
          </cell>
          <cell r="H36">
            <v>71700</v>
          </cell>
          <cell r="I36">
            <v>272460</v>
          </cell>
          <cell r="J36">
            <v>138280.95120000001</v>
          </cell>
          <cell r="K36">
            <v>188063</v>
          </cell>
          <cell r="L36">
            <v>10898.4</v>
          </cell>
          <cell r="M36">
            <v>89911.8</v>
          </cell>
          <cell r="N36">
            <v>0.2450527970711297</v>
          </cell>
          <cell r="O36" t="str">
            <v>CANALES</v>
          </cell>
        </row>
        <row r="37">
          <cell r="A37" t="str">
            <v>CAN3700</v>
          </cell>
          <cell r="B37" t="str">
            <v>CANA-0081</v>
          </cell>
          <cell r="C37" t="str">
            <v>CANAL ALINEADOR 3700MM</v>
          </cell>
          <cell r="D37">
            <v>37.22</v>
          </cell>
          <cell r="E37">
            <v>0</v>
          </cell>
          <cell r="F37">
            <v>1.2121200000000002E-2</v>
          </cell>
          <cell r="G37">
            <v>3.7</v>
          </cell>
          <cell r="H37">
            <v>71700</v>
          </cell>
          <cell r="I37">
            <v>265290</v>
          </cell>
          <cell r="J37">
            <v>134641.97880000001</v>
          </cell>
          <cell r="K37">
            <v>183114</v>
          </cell>
          <cell r="L37">
            <v>10611.6</v>
          </cell>
          <cell r="M37">
            <v>87545.7</v>
          </cell>
          <cell r="N37">
            <v>0.2450527970711297</v>
          </cell>
          <cell r="O37" t="str">
            <v>CANALES</v>
          </cell>
        </row>
        <row r="38">
          <cell r="A38" t="str">
            <v>CAN3600</v>
          </cell>
          <cell r="B38" t="str">
            <v>CANA-0073</v>
          </cell>
          <cell r="C38" t="str">
            <v>CANAL ALINEADOR 3600MM</v>
          </cell>
          <cell r="D38">
            <v>36.22</v>
          </cell>
          <cell r="E38">
            <v>0</v>
          </cell>
          <cell r="F38">
            <v>1.1793600000000001E-2</v>
          </cell>
          <cell r="G38">
            <v>3.6</v>
          </cell>
          <cell r="H38">
            <v>71700</v>
          </cell>
          <cell r="I38">
            <v>258120</v>
          </cell>
          <cell r="J38">
            <v>131003.00640000001</v>
          </cell>
          <cell r="K38">
            <v>178165</v>
          </cell>
          <cell r="L38">
            <v>10324.800000000001</v>
          </cell>
          <cell r="M38">
            <v>85179.6</v>
          </cell>
          <cell r="N38">
            <v>0.24505279707112973</v>
          </cell>
          <cell r="O38" t="str">
            <v>CANALES</v>
          </cell>
        </row>
        <row r="39">
          <cell r="A39" t="str">
            <v>CAN3500</v>
          </cell>
          <cell r="B39" t="str">
            <v>CANA-0013</v>
          </cell>
          <cell r="C39" t="str">
            <v>CANAL ALINEADOR 3500MM</v>
          </cell>
          <cell r="D39">
            <v>35.21</v>
          </cell>
          <cell r="E39">
            <v>0</v>
          </cell>
          <cell r="F39">
            <v>1.1466E-2</v>
          </cell>
          <cell r="G39">
            <v>3.5</v>
          </cell>
          <cell r="H39">
            <v>71700</v>
          </cell>
          <cell r="I39">
            <v>250950</v>
          </cell>
          <cell r="J39">
            <v>127364.03400000001</v>
          </cell>
          <cell r="K39">
            <v>173216</v>
          </cell>
          <cell r="L39">
            <v>10038</v>
          </cell>
          <cell r="M39">
            <v>82813.5</v>
          </cell>
          <cell r="N39">
            <v>0.24505279707112962</v>
          </cell>
          <cell r="O39" t="str">
            <v>CANALES</v>
          </cell>
        </row>
        <row r="40">
          <cell r="A40" t="str">
            <v>CAN3400</v>
          </cell>
          <cell r="B40" t="str">
            <v>CANA-0069</v>
          </cell>
          <cell r="C40" t="str">
            <v>CANAL ALINEADOR 3400MM</v>
          </cell>
          <cell r="D40">
            <v>34.200000000000003</v>
          </cell>
          <cell r="E40">
            <v>0</v>
          </cell>
          <cell r="F40">
            <v>1.11384E-2</v>
          </cell>
          <cell r="G40">
            <v>3.4</v>
          </cell>
          <cell r="H40">
            <v>71700</v>
          </cell>
          <cell r="I40">
            <v>243780</v>
          </cell>
          <cell r="J40">
            <v>123725.0616</v>
          </cell>
          <cell r="K40">
            <v>168267</v>
          </cell>
          <cell r="L40">
            <v>9751.2000000000007</v>
          </cell>
          <cell r="M40">
            <v>80447.400000000009</v>
          </cell>
          <cell r="N40">
            <v>0.24505279707112973</v>
          </cell>
          <cell r="O40" t="str">
            <v>CANALES</v>
          </cell>
        </row>
        <row r="41">
          <cell r="A41" t="str">
            <v>CAN3300</v>
          </cell>
          <cell r="B41" t="str">
            <v>CANA-0014</v>
          </cell>
          <cell r="C41" t="str">
            <v>CANAL ALINEADOR 3300MM</v>
          </cell>
          <cell r="D41">
            <v>33.19</v>
          </cell>
          <cell r="E41">
            <v>0</v>
          </cell>
          <cell r="F41">
            <v>1.0810800000000001E-2</v>
          </cell>
          <cell r="G41">
            <v>3.3</v>
          </cell>
          <cell r="H41">
            <v>71700</v>
          </cell>
          <cell r="I41">
            <v>236610</v>
          </cell>
          <cell r="J41">
            <v>120086.0892</v>
          </cell>
          <cell r="K41">
            <v>163318</v>
          </cell>
          <cell r="L41">
            <v>9464.4</v>
          </cell>
          <cell r="M41">
            <v>78081.3</v>
          </cell>
          <cell r="N41">
            <v>0.24505279707112973</v>
          </cell>
          <cell r="O41" t="str">
            <v>CANALES</v>
          </cell>
        </row>
        <row r="42">
          <cell r="A42" t="str">
            <v>CAN3200</v>
          </cell>
          <cell r="B42" t="str">
            <v>CANA-0015</v>
          </cell>
          <cell r="C42" t="str">
            <v>CANAL ALINEADOR 3200MM</v>
          </cell>
          <cell r="D42">
            <v>32.19</v>
          </cell>
          <cell r="E42">
            <v>0</v>
          </cell>
          <cell r="F42">
            <v>1.0483200000000002E-2</v>
          </cell>
          <cell r="G42">
            <v>3.2</v>
          </cell>
          <cell r="H42">
            <v>71700</v>
          </cell>
          <cell r="I42">
            <v>229440</v>
          </cell>
          <cell r="J42">
            <v>116447.11680000002</v>
          </cell>
          <cell r="K42">
            <v>158369</v>
          </cell>
          <cell r="L42">
            <v>9177.6</v>
          </cell>
          <cell r="M42">
            <v>75715.199999999997</v>
          </cell>
          <cell r="N42">
            <v>0.24505279707112967</v>
          </cell>
          <cell r="O42" t="str">
            <v>CANALES</v>
          </cell>
        </row>
        <row r="43">
          <cell r="A43" t="str">
            <v>CAN3100</v>
          </cell>
          <cell r="B43" t="str">
            <v>CANA-0103</v>
          </cell>
          <cell r="C43" t="str">
            <v>CANAL ALINEADOR 3100MM</v>
          </cell>
          <cell r="D43">
            <v>31.18</v>
          </cell>
          <cell r="E43">
            <v>0</v>
          </cell>
          <cell r="F43">
            <v>1.0155600000000001E-2</v>
          </cell>
          <cell r="G43">
            <v>3.1</v>
          </cell>
          <cell r="H43">
            <v>71700</v>
          </cell>
          <cell r="I43">
            <v>222270</v>
          </cell>
          <cell r="J43">
            <v>112808.1444</v>
          </cell>
          <cell r="K43">
            <v>153420</v>
          </cell>
          <cell r="L43">
            <v>8890.8000000000011</v>
          </cell>
          <cell r="M43">
            <v>73349.100000000006</v>
          </cell>
          <cell r="N43">
            <v>0.24505279707112965</v>
          </cell>
          <cell r="O43" t="str">
            <v>CANALES</v>
          </cell>
        </row>
        <row r="44">
          <cell r="A44" t="str">
            <v>CAN3000</v>
          </cell>
          <cell r="B44" t="str">
            <v>CANA-0016</v>
          </cell>
          <cell r="C44" t="str">
            <v>CANAL ALINEADOR 3000MM</v>
          </cell>
          <cell r="D44">
            <v>30.18</v>
          </cell>
          <cell r="E44">
            <v>0</v>
          </cell>
          <cell r="F44">
            <v>9.8280000000000017E-3</v>
          </cell>
          <cell r="G44">
            <v>3</v>
          </cell>
          <cell r="H44">
            <v>71700</v>
          </cell>
          <cell r="I44">
            <v>215100</v>
          </cell>
          <cell r="J44">
            <v>109169.17200000001</v>
          </cell>
          <cell r="K44">
            <v>148471</v>
          </cell>
          <cell r="L44">
            <v>8604</v>
          </cell>
          <cell r="M44">
            <v>70983</v>
          </cell>
          <cell r="N44">
            <v>0.24505279707112965</v>
          </cell>
          <cell r="O44" t="str">
            <v>CANALES</v>
          </cell>
        </row>
        <row r="45">
          <cell r="A45" t="str">
            <v>CAN2900</v>
          </cell>
          <cell r="B45" t="str">
            <v>CANA-0105</v>
          </cell>
          <cell r="C45" t="str">
            <v>CANAL ALINEADOR 2900MM</v>
          </cell>
          <cell r="D45">
            <v>29.17</v>
          </cell>
          <cell r="E45">
            <v>0</v>
          </cell>
          <cell r="F45">
            <v>9.5003999999999991E-3</v>
          </cell>
          <cell r="G45">
            <v>2.9</v>
          </cell>
          <cell r="H45">
            <v>71700</v>
          </cell>
          <cell r="I45">
            <v>207930</v>
          </cell>
          <cell r="J45">
            <v>105530.19960000001</v>
          </cell>
          <cell r="K45">
            <v>143522</v>
          </cell>
          <cell r="L45">
            <v>8317.2000000000007</v>
          </cell>
          <cell r="M45">
            <v>68616.900000000009</v>
          </cell>
          <cell r="N45">
            <v>0.24505279707112967</v>
          </cell>
          <cell r="O45" t="str">
            <v>CANALES</v>
          </cell>
        </row>
        <row r="46">
          <cell r="A46" t="str">
            <v>CAN2800</v>
          </cell>
          <cell r="B46" t="str">
            <v>CANA-0017</v>
          </cell>
          <cell r="C46" t="str">
            <v>CANAL ALINEADOR 2800MM</v>
          </cell>
          <cell r="D46">
            <v>28.16</v>
          </cell>
          <cell r="E46">
            <v>0</v>
          </cell>
          <cell r="F46">
            <v>9.1728000000000001E-3</v>
          </cell>
          <cell r="G46">
            <v>2.8</v>
          </cell>
          <cell r="H46">
            <v>71700</v>
          </cell>
          <cell r="I46">
            <v>200760</v>
          </cell>
          <cell r="J46">
            <v>101891.22719999999</v>
          </cell>
          <cell r="K46">
            <v>138573</v>
          </cell>
          <cell r="L46">
            <v>8030.4000000000005</v>
          </cell>
          <cell r="M46">
            <v>66250.8</v>
          </cell>
          <cell r="N46">
            <v>0.24505279707112981</v>
          </cell>
          <cell r="O46" t="str">
            <v>CANALES</v>
          </cell>
        </row>
        <row r="47">
          <cell r="A47" t="str">
            <v>CAN2700</v>
          </cell>
          <cell r="B47" t="str">
            <v>CANA-0018</v>
          </cell>
          <cell r="C47" t="str">
            <v>CANAL ALINEADOR 2700MM</v>
          </cell>
          <cell r="D47">
            <v>27.16</v>
          </cell>
          <cell r="E47">
            <v>0</v>
          </cell>
          <cell r="F47">
            <v>8.845200000000001E-3</v>
          </cell>
          <cell r="G47">
            <v>2.7</v>
          </cell>
          <cell r="H47">
            <v>71700</v>
          </cell>
          <cell r="I47">
            <v>193590</v>
          </cell>
          <cell r="J47">
            <v>98252.25480000001</v>
          </cell>
          <cell r="K47">
            <v>133624</v>
          </cell>
          <cell r="L47">
            <v>7743.6</v>
          </cell>
          <cell r="M47">
            <v>63884.700000000004</v>
          </cell>
          <cell r="N47">
            <v>0.24505279707112965</v>
          </cell>
          <cell r="O47" t="str">
            <v>CANALES</v>
          </cell>
        </row>
        <row r="48">
          <cell r="A48" t="str">
            <v>CAN2600</v>
          </cell>
          <cell r="B48" t="str">
            <v>CANA-0019</v>
          </cell>
          <cell r="C48" t="str">
            <v>CANAL ALINEADOR 2600MM</v>
          </cell>
          <cell r="D48">
            <v>26.15</v>
          </cell>
          <cell r="E48">
            <v>0</v>
          </cell>
          <cell r="F48">
            <v>8.5176000000000002E-3</v>
          </cell>
          <cell r="G48">
            <v>2.6</v>
          </cell>
          <cell r="H48">
            <v>71700</v>
          </cell>
          <cell r="I48">
            <v>186420</v>
          </cell>
          <cell r="J48">
            <v>94613.282400000011</v>
          </cell>
          <cell r="K48">
            <v>128675</v>
          </cell>
          <cell r="L48">
            <v>7456.8</v>
          </cell>
          <cell r="M48">
            <v>61518.600000000006</v>
          </cell>
          <cell r="N48">
            <v>0.24505279707112967</v>
          </cell>
          <cell r="O48" t="str">
            <v>CANALES</v>
          </cell>
        </row>
        <row r="49">
          <cell r="A49" t="str">
            <v>CAN2500</v>
          </cell>
          <cell r="B49" t="str">
            <v>CANA-0020</v>
          </cell>
          <cell r="C49" t="str">
            <v>CANAL ALINEADOR 2500MM</v>
          </cell>
          <cell r="D49">
            <v>25.15</v>
          </cell>
          <cell r="E49">
            <v>0</v>
          </cell>
          <cell r="F49">
            <v>8.1900000000000011E-3</v>
          </cell>
          <cell r="G49">
            <v>2.5</v>
          </cell>
          <cell r="H49">
            <v>71700</v>
          </cell>
          <cell r="I49">
            <v>179250</v>
          </cell>
          <cell r="J49">
            <v>90974.31</v>
          </cell>
          <cell r="K49">
            <v>123726</v>
          </cell>
          <cell r="L49">
            <v>7170</v>
          </cell>
          <cell r="M49">
            <v>59152.5</v>
          </cell>
          <cell r="N49">
            <v>0.24505279707112973</v>
          </cell>
          <cell r="O49" t="str">
            <v>CANALES</v>
          </cell>
        </row>
        <row r="50">
          <cell r="A50" t="str">
            <v>CAN2400</v>
          </cell>
          <cell r="B50" t="str">
            <v>CANA-0021</v>
          </cell>
          <cell r="C50" t="str">
            <v>CANAL ALINEADOR 2400MM</v>
          </cell>
          <cell r="D50">
            <v>24.14</v>
          </cell>
          <cell r="E50">
            <v>0</v>
          </cell>
          <cell r="F50">
            <v>7.8624000000000003E-3</v>
          </cell>
          <cell r="G50">
            <v>2.4</v>
          </cell>
          <cell r="H50">
            <v>71700</v>
          </cell>
          <cell r="I50">
            <v>172080</v>
          </cell>
          <cell r="J50">
            <v>87335.337599999999</v>
          </cell>
          <cell r="K50">
            <v>118777</v>
          </cell>
          <cell r="L50">
            <v>6883.2</v>
          </cell>
          <cell r="M50">
            <v>56786.400000000001</v>
          </cell>
          <cell r="N50">
            <v>0.24505279707112976</v>
          </cell>
          <cell r="O50" t="str">
            <v>CANALES</v>
          </cell>
        </row>
        <row r="51">
          <cell r="A51" t="str">
            <v>CAN2300</v>
          </cell>
          <cell r="B51" t="str">
            <v>CANA-0041</v>
          </cell>
          <cell r="C51" t="str">
            <v>CANAL ALINEADOR 2300MM</v>
          </cell>
          <cell r="D51">
            <v>23.14</v>
          </cell>
          <cell r="E51">
            <v>0</v>
          </cell>
          <cell r="F51">
            <v>7.5348000000000004E-3</v>
          </cell>
          <cell r="G51">
            <v>2.2999999999999998</v>
          </cell>
          <cell r="H51">
            <v>71700</v>
          </cell>
          <cell r="I51">
            <v>164910</v>
          </cell>
          <cell r="J51">
            <v>83696.3652</v>
          </cell>
          <cell r="K51">
            <v>113828</v>
          </cell>
          <cell r="L51">
            <v>6596.4000000000005</v>
          </cell>
          <cell r="M51">
            <v>54420.3</v>
          </cell>
          <cell r="N51">
            <v>0.24505279707112979</v>
          </cell>
          <cell r="O51" t="str">
            <v>CANALES</v>
          </cell>
        </row>
        <row r="52">
          <cell r="A52" t="str">
            <v>CAN2200</v>
          </cell>
          <cell r="B52" t="str">
            <v>CANA-0022</v>
          </cell>
          <cell r="C52" t="str">
            <v>CANAL ALINEADOR 2200MM</v>
          </cell>
          <cell r="D52">
            <v>22.13</v>
          </cell>
          <cell r="E52">
            <v>0</v>
          </cell>
          <cell r="F52">
            <v>7.2072000000000004E-3</v>
          </cell>
          <cell r="G52">
            <v>2.2000000000000002</v>
          </cell>
          <cell r="H52">
            <v>71700</v>
          </cell>
          <cell r="I52">
            <v>157740</v>
          </cell>
          <cell r="J52">
            <v>80057.392800000016</v>
          </cell>
          <cell r="K52">
            <v>108879</v>
          </cell>
          <cell r="L52">
            <v>6309.6</v>
          </cell>
          <cell r="M52">
            <v>52054.200000000004</v>
          </cell>
          <cell r="N52">
            <v>0.24505279707112956</v>
          </cell>
          <cell r="O52" t="str">
            <v>CANALES</v>
          </cell>
        </row>
        <row r="53">
          <cell r="A53" t="str">
            <v>CAN2100</v>
          </cell>
          <cell r="B53" t="str">
            <v>CANA-0095</v>
          </cell>
          <cell r="C53" t="str">
            <v>CANAL ALINEADOR 2100MM</v>
          </cell>
          <cell r="D53">
            <v>21.12</v>
          </cell>
          <cell r="E53">
            <v>0</v>
          </cell>
          <cell r="F53">
            <v>6.8796000000000013E-3</v>
          </cell>
          <cell r="G53">
            <v>2.1</v>
          </cell>
          <cell r="H53">
            <v>71700</v>
          </cell>
          <cell r="I53">
            <v>150570</v>
          </cell>
          <cell r="J53">
            <v>76418.420400000003</v>
          </cell>
          <cell r="K53">
            <v>103930</v>
          </cell>
          <cell r="L53">
            <v>6022.8</v>
          </cell>
          <cell r="M53">
            <v>49688.100000000006</v>
          </cell>
          <cell r="N53">
            <v>0.24505279707112973</v>
          </cell>
          <cell r="O53" t="str">
            <v>CANALES</v>
          </cell>
        </row>
        <row r="54">
          <cell r="A54" t="str">
            <v>CAN2000</v>
          </cell>
          <cell r="B54" t="str">
            <v>CANA-0023</v>
          </cell>
          <cell r="C54" t="str">
            <v>CANAL ALINEADOR 2000MM</v>
          </cell>
          <cell r="D54">
            <v>20.12</v>
          </cell>
          <cell r="E54">
            <v>0</v>
          </cell>
          <cell r="F54">
            <v>6.5520000000000005E-3</v>
          </cell>
          <cell r="G54">
            <v>2</v>
          </cell>
          <cell r="H54">
            <v>71700</v>
          </cell>
          <cell r="I54">
            <v>143400</v>
          </cell>
          <cell r="J54">
            <v>72779.448000000004</v>
          </cell>
          <cell r="K54">
            <v>98981</v>
          </cell>
          <cell r="L54">
            <v>5736</v>
          </cell>
          <cell r="M54">
            <v>47322</v>
          </cell>
          <cell r="N54">
            <v>0.24505279707112965</v>
          </cell>
          <cell r="O54" t="str">
            <v>CANALES</v>
          </cell>
        </row>
        <row r="55">
          <cell r="A55" t="str">
            <v>CAN1900</v>
          </cell>
          <cell r="B55" t="str">
            <v>CANA-0066</v>
          </cell>
          <cell r="C55" t="str">
            <v>CANAL ALINEADOR 1900MM</v>
          </cell>
          <cell r="D55">
            <v>19.11</v>
          </cell>
          <cell r="E55">
            <v>0</v>
          </cell>
          <cell r="F55">
            <v>6.2243999999999997E-3</v>
          </cell>
          <cell r="G55">
            <v>1.9</v>
          </cell>
          <cell r="H55">
            <v>71700</v>
          </cell>
          <cell r="I55">
            <v>136230</v>
          </cell>
          <cell r="J55">
            <v>69140.475600000005</v>
          </cell>
          <cell r="K55">
            <v>94032</v>
          </cell>
          <cell r="L55">
            <v>5449.2</v>
          </cell>
          <cell r="M55">
            <v>44955.9</v>
          </cell>
          <cell r="N55">
            <v>0.2450527970711297</v>
          </cell>
          <cell r="O55" t="str">
            <v>CANALES</v>
          </cell>
        </row>
        <row r="56">
          <cell r="A56" t="str">
            <v>CAN1800</v>
          </cell>
          <cell r="B56" t="str">
            <v>CANA-0024</v>
          </cell>
          <cell r="C56" t="str">
            <v>CANAL ALINEADOR 1800MM</v>
          </cell>
          <cell r="D56">
            <v>18.100000000000001</v>
          </cell>
          <cell r="E56">
            <v>0</v>
          </cell>
          <cell r="F56">
            <v>5.8968000000000007E-3</v>
          </cell>
          <cell r="G56">
            <v>1.8</v>
          </cell>
          <cell r="H56">
            <v>71700</v>
          </cell>
          <cell r="I56">
            <v>129060</v>
          </cell>
          <cell r="J56">
            <v>65501.503200000006</v>
          </cell>
          <cell r="K56">
            <v>89083</v>
          </cell>
          <cell r="L56">
            <v>5162.4000000000005</v>
          </cell>
          <cell r="M56">
            <v>42589.8</v>
          </cell>
          <cell r="N56">
            <v>0.24505279707112973</v>
          </cell>
          <cell r="O56" t="str">
            <v>CANALES</v>
          </cell>
        </row>
        <row r="57">
          <cell r="A57" t="str">
            <v>CAN1700</v>
          </cell>
          <cell r="B57" t="str">
            <v>CANA-0026</v>
          </cell>
          <cell r="C57" t="str">
            <v>CANAL ALINEADOR 1700MM</v>
          </cell>
          <cell r="D57">
            <v>17.100000000000001</v>
          </cell>
          <cell r="E57">
            <v>0</v>
          </cell>
          <cell r="F57">
            <v>5.5691999999999998E-3</v>
          </cell>
          <cell r="G57">
            <v>1.7</v>
          </cell>
          <cell r="H57">
            <v>71700</v>
          </cell>
          <cell r="I57">
            <v>121890</v>
          </cell>
          <cell r="J57">
            <v>61862.5308</v>
          </cell>
          <cell r="K57">
            <v>84134</v>
          </cell>
          <cell r="L57">
            <v>4875.6000000000004</v>
          </cell>
          <cell r="M57">
            <v>40223.700000000004</v>
          </cell>
          <cell r="N57">
            <v>0.24505279707112973</v>
          </cell>
          <cell r="O57" t="str">
            <v>CANALES</v>
          </cell>
        </row>
        <row r="58">
          <cell r="A58" t="str">
            <v>CAN1600</v>
          </cell>
          <cell r="B58" t="str">
            <v>CANA-0035</v>
          </cell>
          <cell r="C58" t="str">
            <v>CANAL ALINEADOR 1600MM</v>
          </cell>
          <cell r="D58">
            <v>16.09</v>
          </cell>
          <cell r="E58">
            <v>0</v>
          </cell>
          <cell r="F58">
            <v>5.2416000000000008E-3</v>
          </cell>
          <cell r="G58">
            <v>1.6</v>
          </cell>
          <cell r="H58">
            <v>71700</v>
          </cell>
          <cell r="I58">
            <v>114720</v>
          </cell>
          <cell r="J58">
            <v>58223.558400000009</v>
          </cell>
          <cell r="K58">
            <v>79185</v>
          </cell>
          <cell r="L58">
            <v>4588.8</v>
          </cell>
          <cell r="M58">
            <v>37857.599999999999</v>
          </cell>
          <cell r="N58">
            <v>0.24505279707112967</v>
          </cell>
          <cell r="O58" t="str">
            <v>CANALES</v>
          </cell>
        </row>
        <row r="59">
          <cell r="A59" t="str">
            <v>CAN1500</v>
          </cell>
          <cell r="B59" t="str">
            <v>CANA-0027</v>
          </cell>
          <cell r="C59" t="str">
            <v>CANAL ALINEADOR 1500MM</v>
          </cell>
          <cell r="D59">
            <v>15.09</v>
          </cell>
          <cell r="E59">
            <v>0</v>
          </cell>
          <cell r="F59">
            <v>4.9140000000000008E-3</v>
          </cell>
          <cell r="G59">
            <v>1.5</v>
          </cell>
          <cell r="H59">
            <v>71700</v>
          </cell>
          <cell r="I59">
            <v>107550</v>
          </cell>
          <cell r="J59">
            <v>54584.586000000003</v>
          </cell>
          <cell r="K59">
            <v>74236</v>
          </cell>
          <cell r="L59">
            <v>4302</v>
          </cell>
          <cell r="M59">
            <v>35491.5</v>
          </cell>
          <cell r="N59">
            <v>0.24505279707112965</v>
          </cell>
          <cell r="O59" t="str">
            <v>CANALES</v>
          </cell>
        </row>
        <row r="60">
          <cell r="A60" t="str">
            <v>CAN1400</v>
          </cell>
          <cell r="B60" t="str">
            <v>CANA-0028</v>
          </cell>
          <cell r="C60" t="str">
            <v>CANAL ALINEADOR 1400MM</v>
          </cell>
          <cell r="D60">
            <v>14.08</v>
          </cell>
          <cell r="E60">
            <v>0</v>
          </cell>
          <cell r="F60">
            <v>4.5864E-3</v>
          </cell>
          <cell r="G60">
            <v>1.4</v>
          </cell>
          <cell r="H60">
            <v>71700</v>
          </cell>
          <cell r="I60">
            <v>100380</v>
          </cell>
          <cell r="J60">
            <v>50945.613599999997</v>
          </cell>
          <cell r="K60">
            <v>69287</v>
          </cell>
          <cell r="L60">
            <v>4015.2000000000003</v>
          </cell>
          <cell r="M60">
            <v>33125.4</v>
          </cell>
          <cell r="N60">
            <v>0.24505279707112981</v>
          </cell>
          <cell r="O60" t="str">
            <v>CANALES</v>
          </cell>
        </row>
        <row r="61">
          <cell r="A61" t="str">
            <v>CAN1300</v>
          </cell>
          <cell r="B61" t="str">
            <v>CANA-0030</v>
          </cell>
          <cell r="C61" t="str">
            <v>CANAL ALINEADOR 1300MM</v>
          </cell>
          <cell r="D61">
            <v>13.07</v>
          </cell>
          <cell r="E61">
            <v>0</v>
          </cell>
          <cell r="F61">
            <v>4.2588000000000001E-3</v>
          </cell>
          <cell r="G61">
            <v>1.3</v>
          </cell>
          <cell r="H61">
            <v>71700</v>
          </cell>
          <cell r="I61">
            <v>93210</v>
          </cell>
          <cell r="J61">
            <v>47306.641200000005</v>
          </cell>
          <cell r="K61">
            <v>64338</v>
          </cell>
          <cell r="L61">
            <v>3728.4</v>
          </cell>
          <cell r="M61">
            <v>30759.300000000003</v>
          </cell>
          <cell r="N61">
            <v>0.24505279707112967</v>
          </cell>
          <cell r="O61" t="str">
            <v>CANALES</v>
          </cell>
        </row>
        <row r="62">
          <cell r="A62" t="str">
            <v>CAN1200</v>
          </cell>
          <cell r="B62" t="str">
            <v>CANA-0036</v>
          </cell>
          <cell r="C62" t="str">
            <v>CANAL ALINEADOR 1200MM</v>
          </cell>
          <cell r="D62">
            <v>12.07</v>
          </cell>
          <cell r="E62">
            <v>0</v>
          </cell>
          <cell r="F62">
            <v>3.9312000000000001E-3</v>
          </cell>
          <cell r="G62">
            <v>1.2</v>
          </cell>
          <cell r="H62">
            <v>71700</v>
          </cell>
          <cell r="I62">
            <v>86040</v>
          </cell>
          <cell r="J62">
            <v>43667.668799999999</v>
          </cell>
          <cell r="K62">
            <v>59389</v>
          </cell>
          <cell r="L62">
            <v>3441.6</v>
          </cell>
          <cell r="M62">
            <v>28393.200000000001</v>
          </cell>
          <cell r="N62">
            <v>0.24505279707112976</v>
          </cell>
          <cell r="O62" t="str">
            <v>CANALES</v>
          </cell>
        </row>
        <row r="63">
          <cell r="A63" t="str">
            <v>CAN1100</v>
          </cell>
          <cell r="B63" t="str">
            <v>CANA-0101</v>
          </cell>
          <cell r="C63" t="str">
            <v>CANAL ALINEADOR 1100MM</v>
          </cell>
          <cell r="D63">
            <v>11.06</v>
          </cell>
          <cell r="E63">
            <v>0</v>
          </cell>
          <cell r="F63">
            <v>3.6036000000000002E-3</v>
          </cell>
          <cell r="G63">
            <v>1.1000000000000001</v>
          </cell>
          <cell r="H63">
            <v>71700</v>
          </cell>
          <cell r="I63">
            <v>78870</v>
          </cell>
          <cell r="J63">
            <v>40028.696400000008</v>
          </cell>
          <cell r="K63">
            <v>54440</v>
          </cell>
          <cell r="L63">
            <v>3154.8</v>
          </cell>
          <cell r="M63">
            <v>26027.100000000002</v>
          </cell>
          <cell r="N63">
            <v>0.24505279707112956</v>
          </cell>
          <cell r="O63" t="str">
            <v>CANALES</v>
          </cell>
        </row>
        <row r="64">
          <cell r="A64" t="str">
            <v>CAN1000</v>
          </cell>
          <cell r="B64" t="str">
            <v>CANA-0033</v>
          </cell>
          <cell r="C64" t="str">
            <v>CANAL ALINEADOR 1000MM</v>
          </cell>
          <cell r="D64">
            <v>10.06</v>
          </cell>
          <cell r="E64">
            <v>0</v>
          </cell>
          <cell r="F64">
            <v>3.2760000000000003E-3</v>
          </cell>
          <cell r="G64">
            <v>1</v>
          </cell>
          <cell r="H64">
            <v>71700</v>
          </cell>
          <cell r="I64">
            <v>71700</v>
          </cell>
          <cell r="J64">
            <v>36389.724000000002</v>
          </cell>
          <cell r="K64">
            <v>49491</v>
          </cell>
          <cell r="L64">
            <v>2868</v>
          </cell>
          <cell r="M64">
            <v>23661</v>
          </cell>
          <cell r="N64">
            <v>0.24505279707112965</v>
          </cell>
          <cell r="O64" t="str">
            <v>CANALES</v>
          </cell>
        </row>
        <row r="65">
          <cell r="A65" t="str">
            <v>CAN900</v>
          </cell>
          <cell r="B65" t="str">
            <v>CANA-0100</v>
          </cell>
          <cell r="C65" t="str">
            <v>CANAL ALINEADOR 900MM</v>
          </cell>
          <cell r="D65">
            <v>9.0399999999999991</v>
          </cell>
          <cell r="E65">
            <v>0</v>
          </cell>
          <cell r="F65">
            <v>2.9484000000000003E-3</v>
          </cell>
          <cell r="G65">
            <v>0.9</v>
          </cell>
          <cell r="H65">
            <v>71700</v>
          </cell>
          <cell r="I65">
            <v>64530</v>
          </cell>
          <cell r="J65">
            <v>32750.751600000003</v>
          </cell>
          <cell r="K65">
            <v>44542</v>
          </cell>
          <cell r="L65">
            <v>2581.2000000000003</v>
          </cell>
          <cell r="M65">
            <v>21294.9</v>
          </cell>
          <cell r="N65">
            <v>0.24505279707112973</v>
          </cell>
          <cell r="O65" t="str">
            <v>CANALES</v>
          </cell>
        </row>
        <row r="66">
          <cell r="A66" t="str">
            <v>CAN800</v>
          </cell>
          <cell r="B66" t="str">
            <v>CANA-0075</v>
          </cell>
          <cell r="C66" t="str">
            <v>CANAL ALINEADOR 800MM</v>
          </cell>
          <cell r="D66">
            <v>8.48</v>
          </cell>
          <cell r="E66">
            <v>0</v>
          </cell>
          <cell r="F66">
            <v>2.6208000000000004E-3</v>
          </cell>
          <cell r="G66">
            <v>0.8</v>
          </cell>
          <cell r="H66">
            <v>71700</v>
          </cell>
          <cell r="I66">
            <v>57360</v>
          </cell>
          <cell r="J66">
            <v>29111.779200000004</v>
          </cell>
          <cell r="K66">
            <v>39593</v>
          </cell>
          <cell r="L66">
            <v>2294.4</v>
          </cell>
          <cell r="M66">
            <v>18928.8</v>
          </cell>
          <cell r="N66">
            <v>0.24505279707112967</v>
          </cell>
          <cell r="O66" t="str">
            <v>CANALES</v>
          </cell>
        </row>
        <row r="67">
          <cell r="A67" t="str">
            <v>CAN700</v>
          </cell>
          <cell r="B67" t="str">
            <v>CANA-0164</v>
          </cell>
          <cell r="C67" t="str">
            <v>CANAL ALINEADOR 700MM</v>
          </cell>
          <cell r="D67">
            <v>7.04</v>
          </cell>
          <cell r="E67">
            <v>0</v>
          </cell>
          <cell r="F67">
            <v>2.2932E-3</v>
          </cell>
          <cell r="G67">
            <v>0.7</v>
          </cell>
          <cell r="H67">
            <v>71700</v>
          </cell>
          <cell r="I67">
            <v>50190</v>
          </cell>
          <cell r="J67">
            <v>25472.806799999998</v>
          </cell>
          <cell r="K67">
            <v>34644</v>
          </cell>
          <cell r="L67">
            <v>2007.6000000000001</v>
          </cell>
          <cell r="M67">
            <v>16562.7</v>
          </cell>
          <cell r="N67">
            <v>0.24505279707112981</v>
          </cell>
          <cell r="O67" t="str">
            <v>CANALES</v>
          </cell>
        </row>
        <row r="68">
          <cell r="A68" t="str">
            <v>CAN600</v>
          </cell>
          <cell r="B68" t="str">
            <v>CANA-0168</v>
          </cell>
          <cell r="C68" t="str">
            <v>CANAL ALINEADOR 600MM</v>
          </cell>
          <cell r="D68">
            <v>6.04</v>
          </cell>
          <cell r="E68">
            <v>0</v>
          </cell>
          <cell r="F68">
            <v>1.9656000000000001E-3</v>
          </cell>
          <cell r="G68">
            <v>0.6</v>
          </cell>
          <cell r="H68">
            <v>71700</v>
          </cell>
          <cell r="I68">
            <v>43020</v>
          </cell>
          <cell r="J68">
            <v>21833.8344</v>
          </cell>
          <cell r="K68">
            <v>29695</v>
          </cell>
          <cell r="L68">
            <v>1720.8</v>
          </cell>
          <cell r="M68">
            <v>14196.6</v>
          </cell>
          <cell r="N68">
            <v>0.24505279707112976</v>
          </cell>
          <cell r="O68" t="str">
            <v>CANALES</v>
          </cell>
        </row>
        <row r="69">
          <cell r="A69" t="str">
            <v>CAN500</v>
          </cell>
          <cell r="B69" t="str">
            <v>CANA-0165</v>
          </cell>
          <cell r="C69" t="str">
            <v>CANAL ALINEADOR 500MM</v>
          </cell>
          <cell r="D69">
            <v>5.03</v>
          </cell>
          <cell r="E69">
            <v>0</v>
          </cell>
          <cell r="F69">
            <v>1.6380000000000001E-3</v>
          </cell>
          <cell r="G69">
            <v>0.5</v>
          </cell>
          <cell r="H69">
            <v>71700</v>
          </cell>
          <cell r="I69">
            <v>35850</v>
          </cell>
          <cell r="J69">
            <v>18194.862000000001</v>
          </cell>
          <cell r="K69">
            <v>24746</v>
          </cell>
          <cell r="L69">
            <v>1434</v>
          </cell>
          <cell r="M69">
            <v>11830.5</v>
          </cell>
          <cell r="N69">
            <v>0.24505279707112965</v>
          </cell>
          <cell r="O69" t="str">
            <v>CANALES</v>
          </cell>
        </row>
        <row r="70">
          <cell r="A70" t="str">
            <v>CEA1500x650</v>
          </cell>
          <cell r="B70" t="str">
            <v>CANA-0185</v>
          </cell>
          <cell r="C70" t="str">
            <v>CANAL ESQUINERA ALINEADORA 1500x650</v>
          </cell>
          <cell r="D70">
            <v>20.622999999999998</v>
          </cell>
          <cell r="E70">
            <v>0</v>
          </cell>
          <cell r="F70">
            <v>3.0375000000000003E-2</v>
          </cell>
          <cell r="G70">
            <v>0</v>
          </cell>
          <cell r="H70">
            <v>154000</v>
          </cell>
          <cell r="I70">
            <v>154000</v>
          </cell>
          <cell r="J70">
            <v>77669.866999999998</v>
          </cell>
          <cell r="K70">
            <v>105700</v>
          </cell>
          <cell r="L70">
            <v>6160</v>
          </cell>
          <cell r="M70">
            <v>50820</v>
          </cell>
          <cell r="N70">
            <v>0.24977969375000006</v>
          </cell>
          <cell r="O70" t="str">
            <v>CANALES</v>
          </cell>
        </row>
        <row r="71">
          <cell r="A71" t="str">
            <v>CEA1000x1000</v>
          </cell>
          <cell r="B71" t="str">
            <v>CANA-0163</v>
          </cell>
          <cell r="C71" t="str">
            <v>CANAL ESQUINERA ALINEADORA 1000x1000</v>
          </cell>
          <cell r="D71">
            <v>19.114000000000001</v>
          </cell>
          <cell r="E71">
            <v>0</v>
          </cell>
          <cell r="F71">
            <v>2.8999999999999998E-2</v>
          </cell>
          <cell r="G71">
            <v>0</v>
          </cell>
          <cell r="H71">
            <v>143280</v>
          </cell>
          <cell r="I71">
            <v>143280</v>
          </cell>
          <cell r="J71">
            <v>72196.706000000006</v>
          </cell>
          <cell r="K71">
            <v>98188</v>
          </cell>
          <cell r="L71">
            <v>5731.2</v>
          </cell>
          <cell r="M71">
            <v>47282.400000000001</v>
          </cell>
          <cell r="N71">
            <v>0.25047040637213847</v>
          </cell>
          <cell r="O71" t="str">
            <v>CANALES</v>
          </cell>
        </row>
        <row r="72">
          <cell r="A72" t="str">
            <v>CEA850x750</v>
          </cell>
          <cell r="B72" t="str">
            <v>CANA-0166</v>
          </cell>
          <cell r="C72" t="str">
            <v>CANAL ESQUINERA ALINEADORA 850x750</v>
          </cell>
          <cell r="D72">
            <v>15.09</v>
          </cell>
          <cell r="E72">
            <v>0</v>
          </cell>
          <cell r="F72">
            <v>1.9337500000000001E-2</v>
          </cell>
          <cell r="G72">
            <v>0</v>
          </cell>
          <cell r="H72">
            <v>113900</v>
          </cell>
          <cell r="I72">
            <v>113900</v>
          </cell>
          <cell r="J72">
            <v>57601.61</v>
          </cell>
          <cell r="K72">
            <v>78339</v>
          </cell>
          <cell r="L72">
            <v>4556</v>
          </cell>
          <cell r="M72">
            <v>37587</v>
          </cell>
          <cell r="N72">
            <v>0.24774016791044784</v>
          </cell>
          <cell r="O72" t="str">
            <v>CANALES</v>
          </cell>
        </row>
        <row r="73">
          <cell r="A73" t="str">
            <v>CEA850x650</v>
          </cell>
          <cell r="B73" t="str">
            <v>CANA-0169</v>
          </cell>
          <cell r="C73" t="str">
            <v>CANAL ESQUINERA ALINEADORA 850x650</v>
          </cell>
          <cell r="D73">
            <v>14.084</v>
          </cell>
          <cell r="E73">
            <v>0</v>
          </cell>
          <cell r="F73">
            <v>1.7212500000000002E-2</v>
          </cell>
          <cell r="G73">
            <v>0</v>
          </cell>
          <cell r="H73">
            <v>107000</v>
          </cell>
          <cell r="I73">
            <v>107000</v>
          </cell>
          <cell r="J73">
            <v>53952.836000000003</v>
          </cell>
          <cell r="K73">
            <v>73376</v>
          </cell>
          <cell r="L73">
            <v>4280</v>
          </cell>
          <cell r="M73">
            <v>35310</v>
          </cell>
          <cell r="N73">
            <v>0.24995473317757011</v>
          </cell>
          <cell r="O73" t="str">
            <v>CANALES</v>
          </cell>
        </row>
        <row r="74">
          <cell r="A74" t="str">
            <v>CAPL550x300</v>
          </cell>
          <cell r="B74" t="str">
            <v>CANA-0184</v>
          </cell>
          <cell r="C74" t="str">
            <v>CANAL APLOMADOR 550x300</v>
          </cell>
          <cell r="D74">
            <v>10.06</v>
          </cell>
          <cell r="E74">
            <v>0</v>
          </cell>
          <cell r="F74">
            <v>7.79E-3</v>
          </cell>
          <cell r="G74">
            <v>0</v>
          </cell>
          <cell r="H74">
            <v>87000</v>
          </cell>
          <cell r="I74">
            <v>87000</v>
          </cell>
          <cell r="J74">
            <v>43667.668799999999</v>
          </cell>
          <cell r="K74">
            <v>59389</v>
          </cell>
          <cell r="L74">
            <v>3480</v>
          </cell>
          <cell r="M74">
            <v>28710</v>
          </cell>
          <cell r="N74">
            <v>0.25338324896551728</v>
          </cell>
          <cell r="O74" t="str">
            <v>CANALES</v>
          </cell>
        </row>
        <row r="75">
          <cell r="A75" t="str">
            <v>PER6000</v>
          </cell>
          <cell r="B75" t="str">
            <v>PERF-0001</v>
          </cell>
          <cell r="C75" t="str">
            <v>PERFIL ALINEADOR 6000 MM (M/L)</v>
          </cell>
          <cell r="D75">
            <v>33.39</v>
          </cell>
          <cell r="E75">
            <v>0</v>
          </cell>
          <cell r="F75">
            <v>2.5038000000000001E-2</v>
          </cell>
          <cell r="G75">
            <v>6</v>
          </cell>
          <cell r="H75">
            <v>72000</v>
          </cell>
          <cell r="I75">
            <v>432000</v>
          </cell>
          <cell r="J75">
            <v>218750.552</v>
          </cell>
          <cell r="K75">
            <v>297501</v>
          </cell>
          <cell r="L75">
            <v>17280</v>
          </cell>
          <cell r="M75">
            <v>142560</v>
          </cell>
          <cell r="N75">
            <v>0.24677905995370369</v>
          </cell>
          <cell r="O75" t="str">
            <v>CANALES</v>
          </cell>
        </row>
        <row r="76">
          <cell r="A76" t="str">
            <v>PER5900</v>
          </cell>
          <cell r="B76" t="str">
            <v>PERF-0054</v>
          </cell>
          <cell r="C76" t="str">
            <v>PERFIL ALINEADOR 5900 MM</v>
          </cell>
          <cell r="D76">
            <v>32.833500000000001</v>
          </cell>
          <cell r="E76">
            <v>0</v>
          </cell>
          <cell r="F76">
            <v>2.4620699999999999E-2</v>
          </cell>
          <cell r="G76">
            <v>5.9</v>
          </cell>
          <cell r="H76">
            <v>72000</v>
          </cell>
          <cell r="I76">
            <v>424800</v>
          </cell>
          <cell r="J76">
            <v>215104.70946666668</v>
          </cell>
          <cell r="K76">
            <v>292543</v>
          </cell>
          <cell r="L76">
            <v>16992</v>
          </cell>
          <cell r="M76">
            <v>140184</v>
          </cell>
          <cell r="N76">
            <v>0.24677905995370367</v>
          </cell>
          <cell r="O76" t="str">
            <v>CANALES</v>
          </cell>
        </row>
        <row r="77">
          <cell r="A77" t="str">
            <v>PER5800</v>
          </cell>
          <cell r="B77" t="str">
            <v>PERF-0053</v>
          </cell>
          <cell r="C77" t="str">
            <v>PERFIL ALINEADOR 5800 MM</v>
          </cell>
          <cell r="D77">
            <v>32.277000000000001</v>
          </cell>
          <cell r="E77">
            <v>0</v>
          </cell>
          <cell r="F77">
            <v>2.4203399999999996E-2</v>
          </cell>
          <cell r="G77">
            <v>5.8</v>
          </cell>
          <cell r="H77">
            <v>72000</v>
          </cell>
          <cell r="I77">
            <v>417600</v>
          </cell>
          <cell r="J77">
            <v>211458.86693333331</v>
          </cell>
          <cell r="K77">
            <v>287585</v>
          </cell>
          <cell r="L77">
            <v>16704</v>
          </cell>
          <cell r="M77">
            <v>137808</v>
          </cell>
          <cell r="N77">
            <v>0.24677905995370383</v>
          </cell>
          <cell r="O77" t="str">
            <v>CANALES</v>
          </cell>
        </row>
        <row r="78">
          <cell r="A78" t="str">
            <v>PER5700</v>
          </cell>
          <cell r="B78" t="str">
            <v>PERF-0052</v>
          </cell>
          <cell r="C78" t="str">
            <v>PERFIL ALINEADOR 5700 MM</v>
          </cell>
          <cell r="D78">
            <v>31.720500000000005</v>
          </cell>
          <cell r="E78">
            <v>0</v>
          </cell>
          <cell r="F78">
            <v>2.3786100000000001E-2</v>
          </cell>
          <cell r="G78">
            <v>5.7</v>
          </cell>
          <cell r="H78">
            <v>72000</v>
          </cell>
          <cell r="I78">
            <v>410400</v>
          </cell>
          <cell r="J78">
            <v>207813.02439999999</v>
          </cell>
          <cell r="K78">
            <v>282626</v>
          </cell>
          <cell r="L78">
            <v>16416</v>
          </cell>
          <cell r="M78">
            <v>135432</v>
          </cell>
          <cell r="N78">
            <v>0.24677905995370381</v>
          </cell>
          <cell r="O78" t="str">
            <v>CANALES</v>
          </cell>
        </row>
        <row r="79">
          <cell r="A79" t="str">
            <v>PER5600</v>
          </cell>
          <cell r="B79" t="str">
            <v>PERF-0051</v>
          </cell>
          <cell r="C79" t="str">
            <v>PERFIL ALINEADOR 5600 MM</v>
          </cell>
          <cell r="D79">
            <v>31.164000000000001</v>
          </cell>
          <cell r="E79">
            <v>0</v>
          </cell>
          <cell r="F79">
            <v>2.3368799999999999E-2</v>
          </cell>
          <cell r="G79">
            <v>5.6</v>
          </cell>
          <cell r="H79">
            <v>72000</v>
          </cell>
          <cell r="I79">
            <v>403200</v>
          </cell>
          <cell r="J79">
            <v>204167.18186666665</v>
          </cell>
          <cell r="K79">
            <v>277668</v>
          </cell>
          <cell r="L79">
            <v>16128</v>
          </cell>
          <cell r="M79">
            <v>133056</v>
          </cell>
          <cell r="N79">
            <v>0.24677905995370386</v>
          </cell>
          <cell r="O79" t="str">
            <v>CANALES</v>
          </cell>
        </row>
        <row r="80">
          <cell r="A80" t="str">
            <v>PER5500</v>
          </cell>
          <cell r="B80" t="str">
            <v>PERF-0002</v>
          </cell>
          <cell r="C80" t="str">
            <v>PERFIL ALINEADOR 5500 MM</v>
          </cell>
          <cell r="D80">
            <v>30.607500000000002</v>
          </cell>
          <cell r="E80">
            <v>0</v>
          </cell>
          <cell r="F80">
            <v>2.29515E-2</v>
          </cell>
          <cell r="G80">
            <v>5.5</v>
          </cell>
          <cell r="H80">
            <v>72000</v>
          </cell>
          <cell r="I80">
            <v>396000</v>
          </cell>
          <cell r="J80">
            <v>200521.33933333334</v>
          </cell>
          <cell r="K80">
            <v>272710</v>
          </cell>
          <cell r="L80">
            <v>15840</v>
          </cell>
          <cell r="M80">
            <v>130680</v>
          </cell>
          <cell r="N80">
            <v>0.24677905995370367</v>
          </cell>
          <cell r="O80" t="str">
            <v>CANALES</v>
          </cell>
        </row>
        <row r="81">
          <cell r="A81" t="str">
            <v>PER5400</v>
          </cell>
          <cell r="B81" t="str">
            <v>PERF-0050</v>
          </cell>
          <cell r="C81" t="str">
            <v>PERFIL ALINEADOR 5400 MM</v>
          </cell>
          <cell r="D81">
            <v>30.051000000000005</v>
          </cell>
          <cell r="E81">
            <v>0</v>
          </cell>
          <cell r="F81">
            <v>2.2534200000000001E-2</v>
          </cell>
          <cell r="G81">
            <v>5.4</v>
          </cell>
          <cell r="H81">
            <v>72000</v>
          </cell>
          <cell r="I81">
            <v>388800</v>
          </cell>
          <cell r="J81">
            <v>196875.49680000002</v>
          </cell>
          <cell r="K81">
            <v>267751</v>
          </cell>
          <cell r="L81">
            <v>15552</v>
          </cell>
          <cell r="M81">
            <v>128304</v>
          </cell>
          <cell r="N81">
            <v>0.24677905995370364</v>
          </cell>
          <cell r="O81" t="str">
            <v>CANALES</v>
          </cell>
        </row>
        <row r="82">
          <cell r="A82" t="str">
            <v>PER5300</v>
          </cell>
          <cell r="B82" t="str">
            <v>PERF-0049</v>
          </cell>
          <cell r="C82" t="str">
            <v>PERFIL ALINEADOR 5300 MM</v>
          </cell>
          <cell r="D82">
            <v>29.494500000000002</v>
          </cell>
          <cell r="E82">
            <v>0</v>
          </cell>
          <cell r="F82">
            <v>2.2116899999999998E-2</v>
          </cell>
          <cell r="G82">
            <v>5.3</v>
          </cell>
          <cell r="H82">
            <v>72000</v>
          </cell>
          <cell r="I82">
            <v>381600</v>
          </cell>
          <cell r="J82">
            <v>193229.65426666665</v>
          </cell>
          <cell r="K82">
            <v>262793</v>
          </cell>
          <cell r="L82">
            <v>15264</v>
          </cell>
          <cell r="M82">
            <v>125928</v>
          </cell>
          <cell r="N82">
            <v>0.24677905995370383</v>
          </cell>
          <cell r="O82" t="str">
            <v>CANALES</v>
          </cell>
        </row>
        <row r="83">
          <cell r="A83" t="str">
            <v>PER5200</v>
          </cell>
          <cell r="B83" t="str">
            <v>PERF-0048</v>
          </cell>
          <cell r="C83" t="str">
            <v>PERFIL ALINEADOR 5200 MM</v>
          </cell>
          <cell r="D83">
            <v>28.938000000000002</v>
          </cell>
          <cell r="E83">
            <v>0</v>
          </cell>
          <cell r="F83">
            <v>2.1699599999999999E-2</v>
          </cell>
          <cell r="G83">
            <v>5.2</v>
          </cell>
          <cell r="H83">
            <v>72000</v>
          </cell>
          <cell r="I83">
            <v>374400</v>
          </cell>
          <cell r="J83">
            <v>189583.81173333334</v>
          </cell>
          <cell r="K83">
            <v>257834</v>
          </cell>
          <cell r="L83">
            <v>14976</v>
          </cell>
          <cell r="M83">
            <v>123552</v>
          </cell>
          <cell r="N83">
            <v>0.24677905995370369</v>
          </cell>
          <cell r="O83" t="str">
            <v>CANALES</v>
          </cell>
        </row>
        <row r="84">
          <cell r="A84" t="str">
            <v>PER5100</v>
          </cell>
          <cell r="B84" t="str">
            <v>PERF-0047</v>
          </cell>
          <cell r="C84" t="str">
            <v>PERFIL ALINEADOR 5100 MM</v>
          </cell>
          <cell r="D84">
            <v>28.381499999999999</v>
          </cell>
          <cell r="E84">
            <v>0</v>
          </cell>
          <cell r="F84">
            <v>2.1282299999999997E-2</v>
          </cell>
          <cell r="G84">
            <v>5.0999999999999996</v>
          </cell>
          <cell r="H84">
            <v>72000</v>
          </cell>
          <cell r="I84">
            <v>367200</v>
          </cell>
          <cell r="J84">
            <v>185937.96919999999</v>
          </cell>
          <cell r="K84">
            <v>252876</v>
          </cell>
          <cell r="L84">
            <v>14688</v>
          </cell>
          <cell r="M84">
            <v>121176</v>
          </cell>
          <cell r="N84">
            <v>0.24677905995370378</v>
          </cell>
          <cell r="O84" t="str">
            <v>CANALES</v>
          </cell>
        </row>
        <row r="85">
          <cell r="A85" t="str">
            <v>PER5000</v>
          </cell>
          <cell r="B85" t="str">
            <v>PERF-0003</v>
          </cell>
          <cell r="C85" t="str">
            <v>PERFIL ALINEADOR 5000 MM</v>
          </cell>
          <cell r="D85">
            <v>27.825000000000003</v>
          </cell>
          <cell r="E85">
            <v>0</v>
          </cell>
          <cell r="F85">
            <v>2.0865000000000002E-2</v>
          </cell>
          <cell r="G85">
            <v>5</v>
          </cell>
          <cell r="H85">
            <v>72000</v>
          </cell>
          <cell r="I85">
            <v>360000</v>
          </cell>
          <cell r="J85">
            <v>182292.12666666665</v>
          </cell>
          <cell r="K85">
            <v>247918</v>
          </cell>
          <cell r="L85">
            <v>14400</v>
          </cell>
          <cell r="M85">
            <v>118800</v>
          </cell>
          <cell r="N85">
            <v>0.24677905995370386</v>
          </cell>
          <cell r="O85" t="str">
            <v>CANALES</v>
          </cell>
        </row>
        <row r="86">
          <cell r="A86" t="str">
            <v>PER4900</v>
          </cell>
          <cell r="B86" t="str">
            <v>PERF-0046</v>
          </cell>
          <cell r="C86" t="str">
            <v>PERFIL ALINEADOR 4900 MM</v>
          </cell>
          <cell r="D86">
            <v>27.268500000000003</v>
          </cell>
          <cell r="E86">
            <v>0</v>
          </cell>
          <cell r="F86">
            <v>2.0447699999999999E-2</v>
          </cell>
          <cell r="G86">
            <v>4.9000000000000004</v>
          </cell>
          <cell r="H86">
            <v>72000</v>
          </cell>
          <cell r="I86">
            <v>352800</v>
          </cell>
          <cell r="J86">
            <v>178646.28413333333</v>
          </cell>
          <cell r="K86">
            <v>242959</v>
          </cell>
          <cell r="L86">
            <v>14112</v>
          </cell>
          <cell r="M86">
            <v>116424</v>
          </cell>
          <cell r="N86">
            <v>0.24677905995370372</v>
          </cell>
          <cell r="O86" t="str">
            <v>CANALES</v>
          </cell>
        </row>
        <row r="87">
          <cell r="A87" t="str">
            <v>PER4800</v>
          </cell>
          <cell r="B87" t="str">
            <v>PERF-0045</v>
          </cell>
          <cell r="C87" t="str">
            <v>PERFIL ALINEADOR 4800 MM</v>
          </cell>
          <cell r="D87">
            <v>26.712</v>
          </cell>
          <cell r="E87">
            <v>0</v>
          </cell>
          <cell r="F87">
            <v>2.0030399999999997E-2</v>
          </cell>
          <cell r="G87">
            <v>4.8</v>
          </cell>
          <cell r="H87">
            <v>72000</v>
          </cell>
          <cell r="I87">
            <v>345600</v>
          </cell>
          <cell r="J87">
            <v>175000.44159999999</v>
          </cell>
          <cell r="K87">
            <v>238001</v>
          </cell>
          <cell r="L87">
            <v>13824</v>
          </cell>
          <cell r="M87">
            <v>114048</v>
          </cell>
          <cell r="N87">
            <v>0.24677905995370381</v>
          </cell>
          <cell r="O87" t="str">
            <v>CANALES</v>
          </cell>
        </row>
        <row r="88">
          <cell r="A88" t="str">
            <v>PER4700</v>
          </cell>
          <cell r="B88" t="str">
            <v>PERF-0044</v>
          </cell>
          <cell r="C88" t="str">
            <v>PERFIL ALINEADOR 4700 MM</v>
          </cell>
          <cell r="D88">
            <v>26.155500000000004</v>
          </cell>
          <cell r="E88">
            <v>0</v>
          </cell>
          <cell r="F88">
            <v>1.9613100000000001E-2</v>
          </cell>
          <cell r="G88">
            <v>4.7</v>
          </cell>
          <cell r="H88">
            <v>72000</v>
          </cell>
          <cell r="I88">
            <v>338400</v>
          </cell>
          <cell r="J88">
            <v>171354.59906666668</v>
          </cell>
          <cell r="K88">
            <v>233043</v>
          </cell>
          <cell r="L88">
            <v>13536</v>
          </cell>
          <cell r="M88">
            <v>111672</v>
          </cell>
          <cell r="N88">
            <v>0.24677905995370367</v>
          </cell>
          <cell r="O88" t="str">
            <v>CANALES</v>
          </cell>
        </row>
        <row r="89">
          <cell r="A89" t="str">
            <v>PER4600</v>
          </cell>
          <cell r="B89" t="str">
            <v>PERF-0043</v>
          </cell>
          <cell r="C89" t="str">
            <v>PERFIL ALINEADOR 4600 MM</v>
          </cell>
          <cell r="D89">
            <v>25.599</v>
          </cell>
          <cell r="E89">
            <v>0</v>
          </cell>
          <cell r="F89">
            <v>1.9195799999999999E-2</v>
          </cell>
          <cell r="G89">
            <v>4.5999999999999996</v>
          </cell>
          <cell r="H89">
            <v>72000</v>
          </cell>
          <cell r="I89">
            <v>331200</v>
          </cell>
          <cell r="J89">
            <v>167708.7565333333</v>
          </cell>
          <cell r="K89">
            <v>228084</v>
          </cell>
          <cell r="L89">
            <v>13248</v>
          </cell>
          <cell r="M89">
            <v>109296</v>
          </cell>
          <cell r="N89">
            <v>0.24677905995370389</v>
          </cell>
          <cell r="O89" t="str">
            <v>CANALES</v>
          </cell>
        </row>
        <row r="90">
          <cell r="A90" t="str">
            <v>PER4500</v>
          </cell>
          <cell r="B90" t="str">
            <v>PERF-0004</v>
          </cell>
          <cell r="C90" t="str">
            <v>PERFIL ALINEADOR 4500 MM</v>
          </cell>
          <cell r="D90">
            <v>25.0425</v>
          </cell>
          <cell r="E90">
            <v>0</v>
          </cell>
          <cell r="F90">
            <v>1.87785E-2</v>
          </cell>
          <cell r="G90">
            <v>4.5</v>
          </cell>
          <cell r="H90">
            <v>72000</v>
          </cell>
          <cell r="I90">
            <v>324000</v>
          </cell>
          <cell r="J90">
            <v>164062.91399999999</v>
          </cell>
          <cell r="K90">
            <v>223126</v>
          </cell>
          <cell r="L90">
            <v>12960</v>
          </cell>
          <cell r="M90">
            <v>106920</v>
          </cell>
          <cell r="N90">
            <v>0.24677905995370372</v>
          </cell>
          <cell r="O90" t="str">
            <v>CANALES</v>
          </cell>
        </row>
        <row r="91">
          <cell r="A91" t="str">
            <v>PER4400</v>
          </cell>
          <cell r="B91" t="str">
            <v>PERF-0042</v>
          </cell>
          <cell r="C91" t="str">
            <v>PERFIL ALINEADOR 4400 MM</v>
          </cell>
          <cell r="D91">
            <v>24.486000000000004</v>
          </cell>
          <cell r="E91">
            <v>0</v>
          </cell>
          <cell r="F91">
            <v>1.8361200000000001E-2</v>
          </cell>
          <cell r="G91">
            <v>4.4000000000000004</v>
          </cell>
          <cell r="H91">
            <v>72000</v>
          </cell>
          <cell r="I91">
            <v>316800</v>
          </cell>
          <cell r="J91">
            <v>160417.07146666668</v>
          </cell>
          <cell r="K91">
            <v>218168</v>
          </cell>
          <cell r="L91">
            <v>12672</v>
          </cell>
          <cell r="M91">
            <v>104544</v>
          </cell>
          <cell r="N91">
            <v>0.24677905995370369</v>
          </cell>
          <cell r="O91" t="str">
            <v>CANALES</v>
          </cell>
        </row>
        <row r="92">
          <cell r="A92" t="str">
            <v>PER4300</v>
          </cell>
          <cell r="B92" t="str">
            <v>PERF-0041</v>
          </cell>
          <cell r="C92" t="str">
            <v>PERFIL ALINEADOR 4300 MM</v>
          </cell>
          <cell r="D92">
            <v>23.929500000000001</v>
          </cell>
          <cell r="E92">
            <v>0</v>
          </cell>
          <cell r="F92">
            <v>1.7943899999999999E-2</v>
          </cell>
          <cell r="G92">
            <v>4.3</v>
          </cell>
          <cell r="H92">
            <v>72000</v>
          </cell>
          <cell r="I92">
            <v>309600</v>
          </cell>
          <cell r="J92">
            <v>156771.22893333333</v>
          </cell>
          <cell r="K92">
            <v>213209</v>
          </cell>
          <cell r="L92">
            <v>12384</v>
          </cell>
          <cell r="M92">
            <v>102168</v>
          </cell>
          <cell r="N92">
            <v>0.24677905995370378</v>
          </cell>
          <cell r="O92" t="str">
            <v>CANALES</v>
          </cell>
        </row>
        <row r="93">
          <cell r="A93" t="str">
            <v>PER4200</v>
          </cell>
          <cell r="B93" t="str">
            <v>PERF-0040</v>
          </cell>
          <cell r="C93" t="str">
            <v>PERFIL ALINEADOR 4200 MM</v>
          </cell>
          <cell r="D93">
            <v>23.373000000000001</v>
          </cell>
          <cell r="E93">
            <v>0</v>
          </cell>
          <cell r="F93">
            <v>1.75266E-2</v>
          </cell>
          <cell r="G93">
            <v>4.2</v>
          </cell>
          <cell r="H93">
            <v>72000</v>
          </cell>
          <cell r="I93">
            <v>302400</v>
          </cell>
          <cell r="J93">
            <v>153125.38640000002</v>
          </cell>
          <cell r="K93">
            <v>208251</v>
          </cell>
          <cell r="L93">
            <v>12096</v>
          </cell>
          <cell r="M93">
            <v>99792</v>
          </cell>
          <cell r="N93">
            <v>0.24677905995370361</v>
          </cell>
          <cell r="O93" t="str">
            <v>CANALES</v>
          </cell>
        </row>
        <row r="94">
          <cell r="A94" t="str">
            <v>PER4100</v>
          </cell>
          <cell r="B94" t="str">
            <v>PERF-0039</v>
          </cell>
          <cell r="C94" t="str">
            <v>PERFIL ALINEADOR 4100 MM</v>
          </cell>
          <cell r="D94">
            <v>22.816500000000001</v>
          </cell>
          <cell r="E94">
            <v>0</v>
          </cell>
          <cell r="F94">
            <v>1.7109299999999997E-2</v>
          </cell>
          <cell r="G94">
            <v>4.0999999999999996</v>
          </cell>
          <cell r="H94">
            <v>72000</v>
          </cell>
          <cell r="I94">
            <v>295200</v>
          </cell>
          <cell r="J94">
            <v>149479.54386666665</v>
          </cell>
          <cell r="K94">
            <v>203293</v>
          </cell>
          <cell r="L94">
            <v>11808</v>
          </cell>
          <cell r="M94">
            <v>97416</v>
          </cell>
          <cell r="N94">
            <v>0.24677905995370386</v>
          </cell>
          <cell r="O94" t="str">
            <v>CANALES</v>
          </cell>
        </row>
        <row r="95">
          <cell r="A95" t="str">
            <v>PER4000</v>
          </cell>
          <cell r="B95" t="str">
            <v>PERF-0005</v>
          </cell>
          <cell r="C95" t="str">
            <v>PERFIL ALINEADOR 4000 MM</v>
          </cell>
          <cell r="D95">
            <v>22.26</v>
          </cell>
          <cell r="E95">
            <v>0</v>
          </cell>
          <cell r="F95">
            <v>1.6691999999999999E-2</v>
          </cell>
          <cell r="G95">
            <v>4</v>
          </cell>
          <cell r="H95">
            <v>72000</v>
          </cell>
          <cell r="I95">
            <v>288000</v>
          </cell>
          <cell r="J95">
            <v>145833.70133333333</v>
          </cell>
          <cell r="K95">
            <v>198334</v>
          </cell>
          <cell r="L95">
            <v>11520</v>
          </cell>
          <cell r="M95">
            <v>95040</v>
          </cell>
          <cell r="N95">
            <v>0.24677905995370369</v>
          </cell>
          <cell r="O95" t="str">
            <v>CANALES</v>
          </cell>
        </row>
        <row r="96">
          <cell r="A96" t="str">
            <v>PER3900</v>
          </cell>
          <cell r="B96" t="str">
            <v>PERF-0038</v>
          </cell>
          <cell r="C96" t="str">
            <v>PERFIL ALINEADOR 3900 MM</v>
          </cell>
          <cell r="D96">
            <v>21.703500000000002</v>
          </cell>
          <cell r="E96">
            <v>0</v>
          </cell>
          <cell r="F96">
            <v>1.62747E-2</v>
          </cell>
          <cell r="G96">
            <v>3.9</v>
          </cell>
          <cell r="H96">
            <v>72000</v>
          </cell>
          <cell r="I96">
            <v>280800</v>
          </cell>
          <cell r="J96">
            <v>142187.85879999999</v>
          </cell>
          <cell r="K96">
            <v>193376</v>
          </cell>
          <cell r="L96">
            <v>11232</v>
          </cell>
          <cell r="M96">
            <v>92664</v>
          </cell>
          <cell r="N96">
            <v>0.24677905995370381</v>
          </cell>
          <cell r="O96" t="str">
            <v>CANALES</v>
          </cell>
        </row>
        <row r="97">
          <cell r="A97" t="str">
            <v>PER3800</v>
          </cell>
          <cell r="B97" t="str">
            <v>PERF-0037</v>
          </cell>
          <cell r="C97" t="str">
            <v>PERFIL ALINEADOR 3800 MM</v>
          </cell>
          <cell r="D97">
            <v>21.147000000000002</v>
          </cell>
          <cell r="E97">
            <v>0</v>
          </cell>
          <cell r="F97">
            <v>1.5857399999999997E-2</v>
          </cell>
          <cell r="G97">
            <v>3.8</v>
          </cell>
          <cell r="H97">
            <v>72000</v>
          </cell>
          <cell r="I97">
            <v>273600</v>
          </cell>
          <cell r="J97">
            <v>138542.01626666664</v>
          </cell>
          <cell r="K97">
            <v>188418</v>
          </cell>
          <cell r="L97">
            <v>10944</v>
          </cell>
          <cell r="M97">
            <v>90288</v>
          </cell>
          <cell r="N97">
            <v>0.24677905995370392</v>
          </cell>
          <cell r="O97" t="str">
            <v>CANALES</v>
          </cell>
        </row>
        <row r="98">
          <cell r="A98" t="str">
            <v>PER3700</v>
          </cell>
          <cell r="B98" t="str">
            <v>PERF-0036</v>
          </cell>
          <cell r="C98" t="str">
            <v>PERFIL ALINEADOR 3700 MM</v>
          </cell>
          <cell r="D98">
            <v>20.590500000000002</v>
          </cell>
          <cell r="E98">
            <v>0</v>
          </cell>
          <cell r="F98">
            <v>1.5440100000000002E-2</v>
          </cell>
          <cell r="G98">
            <v>3.7</v>
          </cell>
          <cell r="H98">
            <v>72000</v>
          </cell>
          <cell r="I98">
            <v>266400</v>
          </cell>
          <cell r="J98">
            <v>134896.17373333333</v>
          </cell>
          <cell r="K98">
            <v>183459</v>
          </cell>
          <cell r="L98">
            <v>10656</v>
          </cell>
          <cell r="M98">
            <v>87912</v>
          </cell>
          <cell r="N98">
            <v>0.24677905995370372</v>
          </cell>
          <cell r="O98" t="str">
            <v>CANALES</v>
          </cell>
        </row>
        <row r="99">
          <cell r="A99" t="str">
            <v>PER3600</v>
          </cell>
          <cell r="B99" t="str">
            <v>PERF-0035</v>
          </cell>
          <cell r="C99" t="str">
            <v>PERFIL ALINEADOR 3600 MM</v>
          </cell>
          <cell r="D99">
            <v>20.034000000000002</v>
          </cell>
          <cell r="E99">
            <v>0</v>
          </cell>
          <cell r="F99">
            <v>1.5022799999999999E-2</v>
          </cell>
          <cell r="G99">
            <v>3.6</v>
          </cell>
          <cell r="H99">
            <v>72000</v>
          </cell>
          <cell r="I99">
            <v>259200</v>
          </cell>
          <cell r="J99">
            <v>131250.33120000002</v>
          </cell>
          <cell r="K99">
            <v>178501</v>
          </cell>
          <cell r="L99">
            <v>10368</v>
          </cell>
          <cell r="M99">
            <v>85536</v>
          </cell>
          <cell r="N99">
            <v>0.24677905995370367</v>
          </cell>
          <cell r="O99" t="str">
            <v>CANALES</v>
          </cell>
        </row>
        <row r="100">
          <cell r="A100" t="str">
            <v>PER3500</v>
          </cell>
          <cell r="B100" t="str">
            <v>PERF-0006</v>
          </cell>
          <cell r="C100" t="str">
            <v>PERFIL ALINEADOR 3500 MM</v>
          </cell>
          <cell r="D100">
            <v>19.477500000000003</v>
          </cell>
          <cell r="E100">
            <v>0</v>
          </cell>
          <cell r="F100">
            <v>1.46055E-2</v>
          </cell>
          <cell r="G100">
            <v>3.5</v>
          </cell>
          <cell r="H100">
            <v>72000</v>
          </cell>
          <cell r="I100">
            <v>252000</v>
          </cell>
          <cell r="J100">
            <v>127604.48866666667</v>
          </cell>
          <cell r="K100">
            <v>173543</v>
          </cell>
          <cell r="L100">
            <v>10080</v>
          </cell>
          <cell r="M100">
            <v>83160</v>
          </cell>
          <cell r="N100">
            <v>0.24677905995370367</v>
          </cell>
          <cell r="O100" t="str">
            <v>CANALES</v>
          </cell>
        </row>
        <row r="101">
          <cell r="A101" t="str">
            <v>PER3400</v>
          </cell>
          <cell r="B101" t="str">
            <v>PERF-0034</v>
          </cell>
          <cell r="C101" t="str">
            <v>PERFIL ALINEADOR 3400 MM</v>
          </cell>
          <cell r="D101">
            <v>18.920999999999999</v>
          </cell>
          <cell r="E101">
            <v>0</v>
          </cell>
          <cell r="F101">
            <v>1.4188199999999998E-2</v>
          </cell>
          <cell r="G101">
            <v>3.4</v>
          </cell>
          <cell r="H101">
            <v>72000</v>
          </cell>
          <cell r="I101">
            <v>244800</v>
          </cell>
          <cell r="J101">
            <v>123958.64613333333</v>
          </cell>
          <cell r="K101">
            <v>168584</v>
          </cell>
          <cell r="L101">
            <v>9792</v>
          </cell>
          <cell r="M101">
            <v>80784</v>
          </cell>
          <cell r="N101">
            <v>0.24677905995370378</v>
          </cell>
          <cell r="O101" t="str">
            <v>CANALES</v>
          </cell>
        </row>
        <row r="102">
          <cell r="A102" t="str">
            <v>PER3300</v>
          </cell>
          <cell r="B102" t="str">
            <v>PERF-0033</v>
          </cell>
          <cell r="C102" t="str">
            <v>PERFIL ALINEADOR 3300 MM</v>
          </cell>
          <cell r="D102">
            <v>18.3645</v>
          </cell>
          <cell r="E102">
            <v>0</v>
          </cell>
          <cell r="F102">
            <v>1.3770899999999999E-2</v>
          </cell>
          <cell r="G102">
            <v>3.3</v>
          </cell>
          <cell r="H102">
            <v>72000</v>
          </cell>
          <cell r="I102">
            <v>237600</v>
          </cell>
          <cell r="J102">
            <v>120312.80359999998</v>
          </cell>
          <cell r="K102">
            <v>163626</v>
          </cell>
          <cell r="L102">
            <v>9504</v>
          </cell>
          <cell r="M102">
            <v>78408</v>
          </cell>
          <cell r="N102">
            <v>0.24677905995370389</v>
          </cell>
          <cell r="O102" t="str">
            <v>CANALES</v>
          </cell>
        </row>
        <row r="103">
          <cell r="A103" t="str">
            <v>PER3200</v>
          </cell>
          <cell r="B103" t="str">
            <v>PERF-0032</v>
          </cell>
          <cell r="C103" t="str">
            <v>PERFIL ALINEADOR 3200 MM</v>
          </cell>
          <cell r="D103">
            <v>17.808000000000003</v>
          </cell>
          <cell r="E103">
            <v>0</v>
          </cell>
          <cell r="F103">
            <v>1.3353600000000002E-2</v>
          </cell>
          <cell r="G103">
            <v>3.2</v>
          </cell>
          <cell r="H103">
            <v>72000</v>
          </cell>
          <cell r="I103">
            <v>230400</v>
          </cell>
          <cell r="J103">
            <v>116666.96106666667</v>
          </cell>
          <cell r="K103">
            <v>158668</v>
          </cell>
          <cell r="L103">
            <v>9216</v>
          </cell>
          <cell r="M103">
            <v>76032</v>
          </cell>
          <cell r="N103">
            <v>0.24677905995370369</v>
          </cell>
          <cell r="O103" t="str">
            <v>CANALES</v>
          </cell>
        </row>
        <row r="104">
          <cell r="A104" t="str">
            <v>PER3100</v>
          </cell>
          <cell r="B104" t="str">
            <v>PERF-0031</v>
          </cell>
          <cell r="C104" t="str">
            <v>PERFIL ALINEADOR 3100 MM</v>
          </cell>
          <cell r="D104">
            <v>17.2515</v>
          </cell>
          <cell r="E104">
            <v>0</v>
          </cell>
          <cell r="F104">
            <v>1.29363E-2</v>
          </cell>
          <cell r="G104">
            <v>3.1</v>
          </cell>
          <cell r="H104">
            <v>72000</v>
          </cell>
          <cell r="I104">
            <v>223200</v>
          </cell>
          <cell r="J104">
            <v>113021.11853333334</v>
          </cell>
          <cell r="K104">
            <v>153709</v>
          </cell>
          <cell r="L104">
            <v>8928</v>
          </cell>
          <cell r="M104">
            <v>73656</v>
          </cell>
          <cell r="N104">
            <v>0.24677905995370372</v>
          </cell>
          <cell r="O104" t="str">
            <v>CANALES</v>
          </cell>
        </row>
        <row r="105">
          <cell r="A105" t="str">
            <v>PER3000</v>
          </cell>
          <cell r="B105" t="str">
            <v>PERF-0007</v>
          </cell>
          <cell r="C105" t="str">
            <v>PERFIL ALINEADOR 3000 MM</v>
          </cell>
          <cell r="D105">
            <v>16.695</v>
          </cell>
          <cell r="E105">
            <v>0</v>
          </cell>
          <cell r="F105">
            <v>1.2519000000000001E-2</v>
          </cell>
          <cell r="G105">
            <v>3</v>
          </cell>
          <cell r="H105">
            <v>72000</v>
          </cell>
          <cell r="I105">
            <v>216000</v>
          </cell>
          <cell r="J105">
            <v>109375.276</v>
          </cell>
          <cell r="K105">
            <v>148751</v>
          </cell>
          <cell r="L105">
            <v>8640</v>
          </cell>
          <cell r="M105">
            <v>71280</v>
          </cell>
          <cell r="N105">
            <v>0.24677905995370369</v>
          </cell>
          <cell r="O105" t="str">
            <v>CANALES</v>
          </cell>
        </row>
        <row r="106">
          <cell r="A106" t="str">
            <v>PER2900</v>
          </cell>
          <cell r="B106" t="str">
            <v>PERF-0030</v>
          </cell>
          <cell r="C106" t="str">
            <v>PERFIL ALINEADOR 2900 MM</v>
          </cell>
          <cell r="D106">
            <v>16.138500000000001</v>
          </cell>
          <cell r="E106">
            <v>0</v>
          </cell>
          <cell r="F106">
            <v>1.2101699999999998E-2</v>
          </cell>
          <cell r="G106">
            <v>2.9</v>
          </cell>
          <cell r="H106">
            <v>72000</v>
          </cell>
          <cell r="I106">
            <v>208800</v>
          </cell>
          <cell r="J106">
            <v>105729.43346666665</v>
          </cell>
          <cell r="K106">
            <v>143793</v>
          </cell>
          <cell r="L106">
            <v>8352</v>
          </cell>
          <cell r="M106">
            <v>68904</v>
          </cell>
          <cell r="N106">
            <v>0.24677905995370383</v>
          </cell>
          <cell r="O106" t="str">
            <v>CANALES</v>
          </cell>
        </row>
        <row r="107">
          <cell r="A107" t="str">
            <v>PER2800</v>
          </cell>
          <cell r="B107" t="str">
            <v>PERF-0012</v>
          </cell>
          <cell r="C107" t="str">
            <v>PERFIL ALINEADOR 2800 MM</v>
          </cell>
          <cell r="D107">
            <v>15.582000000000001</v>
          </cell>
          <cell r="E107">
            <v>0</v>
          </cell>
          <cell r="F107">
            <v>1.1684399999999999E-2</v>
          </cell>
          <cell r="G107">
            <v>2.8</v>
          </cell>
          <cell r="H107">
            <v>72000</v>
          </cell>
          <cell r="I107">
            <v>201600</v>
          </cell>
          <cell r="J107">
            <v>102083.59093333333</v>
          </cell>
          <cell r="K107">
            <v>138834</v>
          </cell>
          <cell r="L107">
            <v>8064</v>
          </cell>
          <cell r="M107">
            <v>66528</v>
          </cell>
          <cell r="N107">
            <v>0.24677905995370386</v>
          </cell>
          <cell r="O107" t="str">
            <v>CANALES</v>
          </cell>
        </row>
        <row r="108">
          <cell r="A108" t="str">
            <v>PER2700</v>
          </cell>
          <cell r="B108" t="str">
            <v>PERF-0029</v>
          </cell>
          <cell r="C108" t="str">
            <v>PERFIL ALINEADOR 2700 MM</v>
          </cell>
          <cell r="D108">
            <v>15.025500000000003</v>
          </cell>
          <cell r="E108">
            <v>0</v>
          </cell>
          <cell r="F108">
            <v>1.12671E-2</v>
          </cell>
          <cell r="G108">
            <v>2.7</v>
          </cell>
          <cell r="H108">
            <v>72000</v>
          </cell>
          <cell r="I108">
            <v>194400</v>
          </cell>
          <cell r="J108">
            <v>98437.748400000011</v>
          </cell>
          <cell r="K108">
            <v>133876</v>
          </cell>
          <cell r="L108">
            <v>7776</v>
          </cell>
          <cell r="M108">
            <v>64152</v>
          </cell>
          <cell r="N108">
            <v>0.24677905995370364</v>
          </cell>
          <cell r="O108" t="str">
            <v>CANALES</v>
          </cell>
        </row>
        <row r="109">
          <cell r="A109" t="str">
            <v>PER2600</v>
          </cell>
          <cell r="B109" t="str">
            <v>PERF-0028</v>
          </cell>
          <cell r="C109" t="str">
            <v>PERFIL ALINEADOR 2600 MM</v>
          </cell>
          <cell r="D109">
            <v>14.469000000000001</v>
          </cell>
          <cell r="E109">
            <v>0</v>
          </cell>
          <cell r="F109">
            <v>1.08498E-2</v>
          </cell>
          <cell r="G109">
            <v>2.6</v>
          </cell>
          <cell r="H109">
            <v>72000</v>
          </cell>
          <cell r="I109">
            <v>187200</v>
          </cell>
          <cell r="J109">
            <v>94791.905866666668</v>
          </cell>
          <cell r="K109">
            <v>128917</v>
          </cell>
          <cell r="L109">
            <v>7488</v>
          </cell>
          <cell r="M109">
            <v>61776</v>
          </cell>
          <cell r="N109">
            <v>0.24677905995370369</v>
          </cell>
          <cell r="O109" t="str">
            <v>CANALES</v>
          </cell>
        </row>
        <row r="110">
          <cell r="A110" t="str">
            <v>PER2500</v>
          </cell>
          <cell r="B110" t="str">
            <v>PERF-0008</v>
          </cell>
          <cell r="C110" t="str">
            <v>PERFIL ALINEADOR 2500 MM</v>
          </cell>
          <cell r="D110">
            <v>13.912500000000001</v>
          </cell>
          <cell r="E110">
            <v>0</v>
          </cell>
          <cell r="F110">
            <v>1.0432500000000001E-2</v>
          </cell>
          <cell r="G110">
            <v>2.5</v>
          </cell>
          <cell r="H110">
            <v>72000</v>
          </cell>
          <cell r="I110">
            <v>180000</v>
          </cell>
          <cell r="J110">
            <v>91146.063333333324</v>
          </cell>
          <cell r="K110">
            <v>123959</v>
          </cell>
          <cell r="L110">
            <v>7200</v>
          </cell>
          <cell r="M110">
            <v>59400</v>
          </cell>
          <cell r="N110">
            <v>0.24677905995370386</v>
          </cell>
          <cell r="O110" t="str">
            <v>CANALES</v>
          </cell>
        </row>
        <row r="111">
          <cell r="A111" t="str">
            <v>PER2400</v>
          </cell>
          <cell r="B111" t="str">
            <v>PERF-0027</v>
          </cell>
          <cell r="C111" t="str">
            <v>PERFIL ALINEADOR 2400 MM</v>
          </cell>
          <cell r="D111">
            <v>13.356</v>
          </cell>
          <cell r="E111">
            <v>0</v>
          </cell>
          <cell r="F111">
            <v>1.0015199999999998E-2</v>
          </cell>
          <cell r="G111">
            <v>2.4</v>
          </cell>
          <cell r="H111">
            <v>72000</v>
          </cell>
          <cell r="I111">
            <v>172800</v>
          </cell>
          <cell r="J111">
            <v>87500.220799999996</v>
          </cell>
          <cell r="K111">
            <v>119001</v>
          </cell>
          <cell r="L111">
            <v>6912</v>
          </cell>
          <cell r="M111">
            <v>57024</v>
          </cell>
          <cell r="N111">
            <v>0.24677905995370381</v>
          </cell>
          <cell r="O111" t="str">
            <v>CANALES</v>
          </cell>
        </row>
        <row r="112">
          <cell r="A112" t="str">
            <v>PER2300</v>
          </cell>
          <cell r="B112" t="str">
            <v>PERF-0026</v>
          </cell>
          <cell r="C112" t="str">
            <v>PERFIL ALINEADOR 2300 MM</v>
          </cell>
          <cell r="D112">
            <v>12.7995</v>
          </cell>
          <cell r="E112">
            <v>0</v>
          </cell>
          <cell r="F112">
            <v>9.5978999999999995E-3</v>
          </cell>
          <cell r="G112">
            <v>2.2999999999999998</v>
          </cell>
          <cell r="H112">
            <v>72000</v>
          </cell>
          <cell r="I112">
            <v>165600</v>
          </cell>
          <cell r="J112">
            <v>83854.378266666652</v>
          </cell>
          <cell r="K112">
            <v>114042</v>
          </cell>
          <cell r="L112">
            <v>6624</v>
          </cell>
          <cell r="M112">
            <v>54648</v>
          </cell>
          <cell r="N112">
            <v>0.24677905995370389</v>
          </cell>
          <cell r="O112" t="str">
            <v>CANALES</v>
          </cell>
        </row>
        <row r="113">
          <cell r="A113" t="str">
            <v>PER2200</v>
          </cell>
          <cell r="B113" t="str">
            <v>PERF-0025</v>
          </cell>
          <cell r="C113" t="str">
            <v>PERFIL ALINEADOR 2200 MM</v>
          </cell>
          <cell r="D113">
            <v>12.243000000000002</v>
          </cell>
          <cell r="E113">
            <v>0</v>
          </cell>
          <cell r="F113">
            <v>9.1806000000000006E-3</v>
          </cell>
          <cell r="G113">
            <v>2.2000000000000002</v>
          </cell>
          <cell r="H113">
            <v>72000</v>
          </cell>
          <cell r="I113">
            <v>158400</v>
          </cell>
          <cell r="J113">
            <v>80208.535733333338</v>
          </cell>
          <cell r="K113">
            <v>109084</v>
          </cell>
          <cell r="L113">
            <v>6336</v>
          </cell>
          <cell r="M113">
            <v>52272</v>
          </cell>
          <cell r="N113">
            <v>0.24677905995370369</v>
          </cell>
          <cell r="O113" t="str">
            <v>CANALES</v>
          </cell>
        </row>
        <row r="114">
          <cell r="A114" t="str">
            <v>PER2100</v>
          </cell>
          <cell r="B114" t="str">
            <v>PERF-0024</v>
          </cell>
          <cell r="C114" t="str">
            <v>PERFIL ALINEADOR 2100 MM</v>
          </cell>
          <cell r="D114">
            <v>11.686500000000001</v>
          </cell>
          <cell r="E114">
            <v>0</v>
          </cell>
          <cell r="F114">
            <v>8.7632999999999999E-3</v>
          </cell>
          <cell r="G114">
            <v>2.1</v>
          </cell>
          <cell r="H114">
            <v>72000</v>
          </cell>
          <cell r="I114">
            <v>151200</v>
          </cell>
          <cell r="J114">
            <v>76562.693200000009</v>
          </cell>
          <cell r="K114">
            <v>104126</v>
          </cell>
          <cell r="L114">
            <v>6048</v>
          </cell>
          <cell r="M114">
            <v>49896</v>
          </cell>
          <cell r="N114">
            <v>0.24677905995370361</v>
          </cell>
          <cell r="O114" t="str">
            <v>CANALES</v>
          </cell>
        </row>
        <row r="115">
          <cell r="A115" t="str">
            <v>PER2000</v>
          </cell>
          <cell r="B115" t="str">
            <v>PERF-0009</v>
          </cell>
          <cell r="C115" t="str">
            <v>PERFIL ALINEADOR 2000 MM</v>
          </cell>
          <cell r="D115">
            <v>11.13</v>
          </cell>
          <cell r="E115">
            <v>0</v>
          </cell>
          <cell r="F115">
            <v>8.3459999999999993E-3</v>
          </cell>
          <cell r="G115">
            <v>2</v>
          </cell>
          <cell r="H115">
            <v>72000</v>
          </cell>
          <cell r="I115">
            <v>144000</v>
          </cell>
          <cell r="J115">
            <v>72916.850666666665</v>
          </cell>
          <cell r="K115">
            <v>99167</v>
          </cell>
          <cell r="L115">
            <v>5760</v>
          </cell>
          <cell r="M115">
            <v>47520</v>
          </cell>
          <cell r="N115">
            <v>0.24677905995370369</v>
          </cell>
          <cell r="O115" t="str">
            <v>CANALES</v>
          </cell>
        </row>
        <row r="116">
          <cell r="A116" t="str">
            <v>PER1900</v>
          </cell>
          <cell r="B116" t="str">
            <v>PERF-0023</v>
          </cell>
          <cell r="C116" t="str">
            <v>PERFIL ALINEADOR 1900 MM</v>
          </cell>
          <cell r="D116">
            <v>10.573500000000001</v>
          </cell>
          <cell r="E116">
            <v>0</v>
          </cell>
          <cell r="F116">
            <v>7.9286999999999986E-3</v>
          </cell>
          <cell r="G116">
            <v>1.9</v>
          </cell>
          <cell r="H116">
            <v>72000</v>
          </cell>
          <cell r="I116">
            <v>136800</v>
          </cell>
          <cell r="J116">
            <v>69271.008133333322</v>
          </cell>
          <cell r="K116">
            <v>94209</v>
          </cell>
          <cell r="L116">
            <v>5472</v>
          </cell>
          <cell r="M116">
            <v>45144</v>
          </cell>
          <cell r="N116">
            <v>0.24677905995370392</v>
          </cell>
          <cell r="O116" t="str">
            <v>CANALES</v>
          </cell>
        </row>
        <row r="117">
          <cell r="A117" t="str">
            <v>PER1800</v>
          </cell>
          <cell r="B117" t="str">
            <v>PERF-0022</v>
          </cell>
          <cell r="C117" t="str">
            <v>PERFIL ALINEADOR 1800 MM</v>
          </cell>
          <cell r="D117">
            <v>10.017000000000001</v>
          </cell>
          <cell r="E117">
            <v>0</v>
          </cell>
          <cell r="F117">
            <v>7.5113999999999997E-3</v>
          </cell>
          <cell r="G117">
            <v>1.8</v>
          </cell>
          <cell r="H117">
            <v>72000</v>
          </cell>
          <cell r="I117">
            <v>129600</v>
          </cell>
          <cell r="J117">
            <v>65625.165600000008</v>
          </cell>
          <cell r="K117">
            <v>89251</v>
          </cell>
          <cell r="L117">
            <v>5184</v>
          </cell>
          <cell r="M117">
            <v>42768</v>
          </cell>
          <cell r="N117">
            <v>0.24677905995370367</v>
          </cell>
          <cell r="O117" t="str">
            <v>CANALES</v>
          </cell>
        </row>
        <row r="118">
          <cell r="A118" t="str">
            <v>PER1700</v>
          </cell>
          <cell r="B118" t="str">
            <v>PERF-0021</v>
          </cell>
          <cell r="C118" t="str">
            <v>PERFIL ALINEADOR 1700 MM</v>
          </cell>
          <cell r="D118">
            <v>9.4604999999999997</v>
          </cell>
          <cell r="E118">
            <v>0</v>
          </cell>
          <cell r="F118">
            <v>7.094099999999999E-3</v>
          </cell>
          <cell r="G118">
            <v>1.7</v>
          </cell>
          <cell r="H118">
            <v>72000</v>
          </cell>
          <cell r="I118">
            <v>122400</v>
          </cell>
          <cell r="J118">
            <v>61979.323066666664</v>
          </cell>
          <cell r="K118">
            <v>84292</v>
          </cell>
          <cell r="L118">
            <v>4896</v>
          </cell>
          <cell r="M118">
            <v>40392</v>
          </cell>
          <cell r="N118">
            <v>0.24677905995370378</v>
          </cell>
          <cell r="O118" t="str">
            <v>CANALES</v>
          </cell>
        </row>
        <row r="119">
          <cell r="A119" t="str">
            <v>PER1600</v>
          </cell>
          <cell r="B119" t="str">
            <v>PERF-0020</v>
          </cell>
          <cell r="C119" t="str">
            <v>PERFIL ALINEADOR 1600 MM</v>
          </cell>
          <cell r="D119">
            <v>8.9040000000000017</v>
          </cell>
          <cell r="E119">
            <v>0</v>
          </cell>
          <cell r="F119">
            <v>6.676800000000001E-3</v>
          </cell>
          <cell r="G119">
            <v>1.6</v>
          </cell>
          <cell r="H119">
            <v>72000</v>
          </cell>
          <cell r="I119">
            <v>115200</v>
          </cell>
          <cell r="J119">
            <v>58333.480533333335</v>
          </cell>
          <cell r="K119">
            <v>79334</v>
          </cell>
          <cell r="L119">
            <v>4608</v>
          </cell>
          <cell r="M119">
            <v>38016</v>
          </cell>
          <cell r="N119">
            <v>0.24677905995370369</v>
          </cell>
          <cell r="O119" t="str">
            <v>CANALES</v>
          </cell>
        </row>
        <row r="120">
          <cell r="A120" t="str">
            <v>PER1500</v>
          </cell>
          <cell r="B120" t="str">
            <v>PERF-0010</v>
          </cell>
          <cell r="C120" t="str">
            <v>PERFIL ALINEADOR 1500 MM</v>
          </cell>
          <cell r="D120">
            <v>8.3475000000000001</v>
          </cell>
          <cell r="E120">
            <v>0</v>
          </cell>
          <cell r="F120">
            <v>6.2595000000000003E-3</v>
          </cell>
          <cell r="G120">
            <v>1.5</v>
          </cell>
          <cell r="H120">
            <v>72000</v>
          </cell>
          <cell r="I120">
            <v>108000</v>
          </cell>
          <cell r="J120">
            <v>54687.637999999999</v>
          </cell>
          <cell r="K120">
            <v>74376</v>
          </cell>
          <cell r="L120">
            <v>4320</v>
          </cell>
          <cell r="M120">
            <v>35640</v>
          </cell>
          <cell r="N120">
            <v>0.24677905995370369</v>
          </cell>
          <cell r="O120" t="str">
            <v>CANALES</v>
          </cell>
        </row>
        <row r="121">
          <cell r="A121" t="str">
            <v>PER1400</v>
          </cell>
          <cell r="B121" t="str">
            <v>PERF-0019</v>
          </cell>
          <cell r="C121" t="str">
            <v>PERFIL ALINEADOR 1400 MM</v>
          </cell>
          <cell r="D121">
            <v>7.7910000000000004</v>
          </cell>
          <cell r="E121">
            <v>0</v>
          </cell>
          <cell r="F121">
            <v>5.8421999999999997E-3</v>
          </cell>
          <cell r="G121">
            <v>1.4</v>
          </cell>
          <cell r="H121">
            <v>72000</v>
          </cell>
          <cell r="I121">
            <v>100800</v>
          </cell>
          <cell r="J121">
            <v>51041.795466666663</v>
          </cell>
          <cell r="K121">
            <v>69417</v>
          </cell>
          <cell r="L121">
            <v>4032</v>
          </cell>
          <cell r="M121">
            <v>33264</v>
          </cell>
          <cell r="N121">
            <v>0.24677905995370386</v>
          </cell>
          <cell r="O121" t="str">
            <v>CANALES</v>
          </cell>
        </row>
        <row r="122">
          <cell r="A122" t="str">
            <v>PER1300</v>
          </cell>
          <cell r="B122" t="str">
            <v>PERF-0018</v>
          </cell>
          <cell r="C122" t="str">
            <v>PERFIL ALINEADOR 1300 MM</v>
          </cell>
          <cell r="D122">
            <v>7.2345000000000006</v>
          </cell>
          <cell r="E122">
            <v>0</v>
          </cell>
          <cell r="F122">
            <v>5.4248999999999999E-3</v>
          </cell>
          <cell r="G122">
            <v>1.3</v>
          </cell>
          <cell r="H122">
            <v>72000</v>
          </cell>
          <cell r="I122">
            <v>93600</v>
          </cell>
          <cell r="J122">
            <v>47395.952933333334</v>
          </cell>
          <cell r="K122">
            <v>64459</v>
          </cell>
          <cell r="L122">
            <v>3744</v>
          </cell>
          <cell r="M122">
            <v>30888</v>
          </cell>
          <cell r="N122">
            <v>0.24677905995370369</v>
          </cell>
          <cell r="O122" t="str">
            <v>CANALES</v>
          </cell>
        </row>
        <row r="123">
          <cell r="A123" t="str">
            <v>PER1200</v>
          </cell>
          <cell r="B123" t="str">
            <v>PERF-0017</v>
          </cell>
          <cell r="C123" t="str">
            <v>PERFIL ALINEADOR 1200 MM</v>
          </cell>
          <cell r="D123">
            <v>6.6779999999999999</v>
          </cell>
          <cell r="E123">
            <v>0</v>
          </cell>
          <cell r="F123">
            <v>5.0075999999999992E-3</v>
          </cell>
          <cell r="G123">
            <v>1.2</v>
          </cell>
          <cell r="H123">
            <v>72000</v>
          </cell>
          <cell r="I123">
            <v>86400</v>
          </cell>
          <cell r="J123">
            <v>43750.110399999998</v>
          </cell>
          <cell r="K123">
            <v>59501</v>
          </cell>
          <cell r="L123">
            <v>3456</v>
          </cell>
          <cell r="M123">
            <v>28512</v>
          </cell>
          <cell r="N123">
            <v>0.24677905995370381</v>
          </cell>
          <cell r="O123" t="str">
            <v>CANALES</v>
          </cell>
        </row>
        <row r="124">
          <cell r="A124" t="str">
            <v>PER1100</v>
          </cell>
          <cell r="B124" t="str">
            <v>PERF-0016</v>
          </cell>
          <cell r="C124" t="str">
            <v>PERFIL ALINEADOR 1100 MM</v>
          </cell>
          <cell r="D124">
            <v>6.1215000000000011</v>
          </cell>
          <cell r="E124">
            <v>0</v>
          </cell>
          <cell r="F124">
            <v>4.5903000000000003E-3</v>
          </cell>
          <cell r="G124">
            <v>1.1000000000000001</v>
          </cell>
          <cell r="H124">
            <v>72000</v>
          </cell>
          <cell r="I124">
            <v>79200</v>
          </cell>
          <cell r="J124">
            <v>40104.267866666669</v>
          </cell>
          <cell r="K124">
            <v>54542</v>
          </cell>
          <cell r="L124">
            <v>3168</v>
          </cell>
          <cell r="M124">
            <v>26136</v>
          </cell>
          <cell r="N124">
            <v>0.24677905995370369</v>
          </cell>
          <cell r="O124" t="str">
            <v>CANALES</v>
          </cell>
        </row>
        <row r="125">
          <cell r="A125" t="str">
            <v>PER1000</v>
          </cell>
          <cell r="B125" t="str">
            <v>PERF-0011</v>
          </cell>
          <cell r="C125" t="str">
            <v>PERFIL ALINEADOR 1000 MM</v>
          </cell>
          <cell r="D125">
            <v>5.5650000000000004</v>
          </cell>
          <cell r="E125">
            <v>0</v>
          </cell>
          <cell r="F125">
            <v>4.1729999999999996E-3</v>
          </cell>
          <cell r="G125">
            <v>1</v>
          </cell>
          <cell r="H125">
            <v>72000</v>
          </cell>
          <cell r="I125">
            <v>72000</v>
          </cell>
          <cell r="J125">
            <v>36458.425333333333</v>
          </cell>
          <cell r="K125">
            <v>49584</v>
          </cell>
          <cell r="L125">
            <v>2880</v>
          </cell>
          <cell r="M125">
            <v>23760</v>
          </cell>
          <cell r="N125">
            <v>0.24677905995370369</v>
          </cell>
          <cell r="O125" t="str">
            <v>CANALES</v>
          </cell>
        </row>
        <row r="126">
          <cell r="A126" t="str">
            <v>PER900</v>
          </cell>
          <cell r="B126" t="str">
            <v>PERF-0015</v>
          </cell>
          <cell r="C126" t="str">
            <v>PERFIL ALINEADOR 900 MM</v>
          </cell>
          <cell r="D126">
            <v>5.0085000000000006</v>
          </cell>
          <cell r="E126">
            <v>0</v>
          </cell>
          <cell r="F126">
            <v>3.7556999999999998E-3</v>
          </cell>
          <cell r="G126">
            <v>0.9</v>
          </cell>
          <cell r="H126">
            <v>72000</v>
          </cell>
          <cell r="I126">
            <v>64800</v>
          </cell>
          <cell r="J126">
            <v>32812.582800000004</v>
          </cell>
          <cell r="K126">
            <v>44626</v>
          </cell>
          <cell r="L126">
            <v>2592</v>
          </cell>
          <cell r="M126">
            <v>21384</v>
          </cell>
          <cell r="N126">
            <v>0.24677905995370367</v>
          </cell>
          <cell r="O126" t="str">
            <v>CANALES</v>
          </cell>
        </row>
        <row r="127">
          <cell r="A127" t="str">
            <v>PER800</v>
          </cell>
          <cell r="B127" t="str">
            <v>PERF-0014</v>
          </cell>
          <cell r="C127" t="str">
            <v>PERFIL ALINEADOR 800 MM</v>
          </cell>
          <cell r="D127">
            <v>4.4520000000000008</v>
          </cell>
          <cell r="E127">
            <v>0</v>
          </cell>
          <cell r="F127">
            <v>3.3384000000000005E-3</v>
          </cell>
          <cell r="G127">
            <v>0.8</v>
          </cell>
          <cell r="H127">
            <v>72000</v>
          </cell>
          <cell r="I127">
            <v>57600</v>
          </cell>
          <cell r="J127">
            <v>29166.740266666668</v>
          </cell>
          <cell r="K127">
            <v>39667</v>
          </cell>
          <cell r="L127">
            <v>2304</v>
          </cell>
          <cell r="M127">
            <v>19008</v>
          </cell>
          <cell r="N127">
            <v>0.24677905995370369</v>
          </cell>
          <cell r="O127" t="str">
            <v>CANALES</v>
          </cell>
        </row>
        <row r="128">
          <cell r="A128" t="str">
            <v>PER700</v>
          </cell>
          <cell r="B128" t="str">
            <v>PERF-0013</v>
          </cell>
          <cell r="C128" t="str">
            <v>PERFIL ALINEADOR 700 MM</v>
          </cell>
          <cell r="D128">
            <v>3.8955000000000002</v>
          </cell>
          <cell r="E128">
            <v>0</v>
          </cell>
          <cell r="F128">
            <v>2.9210999999999998E-3</v>
          </cell>
          <cell r="G128">
            <v>0.7</v>
          </cell>
          <cell r="H128">
            <v>72000</v>
          </cell>
          <cell r="I128">
            <v>50400</v>
          </cell>
          <cell r="J128">
            <v>25520.897733333331</v>
          </cell>
          <cell r="K128">
            <v>34709</v>
          </cell>
          <cell r="L128">
            <v>2016</v>
          </cell>
          <cell r="M128">
            <v>16632</v>
          </cell>
          <cell r="N128">
            <v>0.24677905995370386</v>
          </cell>
          <cell r="O128" t="str">
            <v>CANALES</v>
          </cell>
        </row>
        <row r="129">
          <cell r="A129" t="str">
            <v>AL6000</v>
          </cell>
          <cell r="B129" t="str">
            <v>ALIN-0012</v>
          </cell>
          <cell r="C129" t="str">
            <v>TUBO DE ALINEAR 6000MM</v>
          </cell>
          <cell r="D129">
            <v>23.76</v>
          </cell>
          <cell r="E129">
            <v>0</v>
          </cell>
          <cell r="F129">
            <v>1.3824000000000001E-2</v>
          </cell>
          <cell r="G129">
            <v>0</v>
          </cell>
          <cell r="H129">
            <v>264492</v>
          </cell>
          <cell r="I129">
            <v>264492</v>
          </cell>
          <cell r="J129">
            <v>133880.008</v>
          </cell>
          <cell r="K129">
            <v>182077</v>
          </cell>
          <cell r="L129">
            <v>10579.68</v>
          </cell>
          <cell r="M129">
            <v>87282.36</v>
          </cell>
          <cell r="N129">
            <v>0.24706035759115591</v>
          </cell>
          <cell r="O129" t="str">
            <v>TUBERIA</v>
          </cell>
        </row>
        <row r="130">
          <cell r="A130" t="str">
            <v>AL5500</v>
          </cell>
          <cell r="B130" t="str">
            <v>ALIN-0011</v>
          </cell>
          <cell r="C130" t="str">
            <v>TUBO DE ALINEAR 5500MM</v>
          </cell>
          <cell r="D130">
            <v>21.78</v>
          </cell>
          <cell r="E130">
            <v>0</v>
          </cell>
          <cell r="F130">
            <v>1.2672000000000001E-2</v>
          </cell>
          <cell r="G130">
            <v>0</v>
          </cell>
          <cell r="H130">
            <v>242451</v>
          </cell>
          <cell r="I130">
            <v>242451</v>
          </cell>
          <cell r="J130">
            <v>122723.34066666666</v>
          </cell>
          <cell r="K130">
            <v>166904</v>
          </cell>
          <cell r="L130">
            <v>9698.0400000000009</v>
          </cell>
          <cell r="M130">
            <v>80008.83</v>
          </cell>
          <cell r="N130">
            <v>0.24706035759115597</v>
          </cell>
          <cell r="O130" t="str">
            <v>TUBERIA</v>
          </cell>
        </row>
        <row r="131">
          <cell r="A131" t="str">
            <v>AL5000</v>
          </cell>
          <cell r="B131" t="str">
            <v>ALIN-0010</v>
          </cell>
          <cell r="C131" t="str">
            <v>TUBO DE ALINEAR 5000MM</v>
          </cell>
          <cell r="D131">
            <v>19.8</v>
          </cell>
          <cell r="E131">
            <v>0</v>
          </cell>
          <cell r="F131">
            <v>1.1519999999999999E-2</v>
          </cell>
          <cell r="G131">
            <v>0</v>
          </cell>
          <cell r="H131">
            <v>220410</v>
          </cell>
          <cell r="I131">
            <v>220410</v>
          </cell>
          <cell r="J131">
            <v>111566.67333333332</v>
          </cell>
          <cell r="K131">
            <v>151731</v>
          </cell>
          <cell r="L131">
            <v>8816.4</v>
          </cell>
          <cell r="M131">
            <v>72735.3</v>
          </cell>
          <cell r="N131">
            <v>0.24706035759115597</v>
          </cell>
          <cell r="O131" t="str">
            <v>TUBERIA</v>
          </cell>
        </row>
        <row r="132">
          <cell r="A132" t="str">
            <v>AL4500</v>
          </cell>
          <cell r="B132" t="str">
            <v>ALIN-0009</v>
          </cell>
          <cell r="C132" t="str">
            <v>TUBO DE ALINEAR 4500MM</v>
          </cell>
          <cell r="D132">
            <v>17.82</v>
          </cell>
          <cell r="E132">
            <v>0</v>
          </cell>
          <cell r="F132">
            <v>1.0368E-2</v>
          </cell>
          <cell r="G132">
            <v>0</v>
          </cell>
          <cell r="H132">
            <v>198369</v>
          </cell>
          <cell r="I132">
            <v>198369</v>
          </cell>
          <cell r="J132">
            <v>100410.00599999999</v>
          </cell>
          <cell r="K132">
            <v>136558</v>
          </cell>
          <cell r="L132">
            <v>7934.76</v>
          </cell>
          <cell r="M132">
            <v>65461.770000000004</v>
          </cell>
          <cell r="N132">
            <v>0.24706035759115597</v>
          </cell>
          <cell r="O132" t="str">
            <v>TUBERIA</v>
          </cell>
        </row>
        <row r="133">
          <cell r="A133" t="str">
            <v>AL4000</v>
          </cell>
          <cell r="B133" t="str">
            <v>ALIN-0008</v>
          </cell>
          <cell r="C133" t="str">
            <v>TUBO DE ALINEAR 4000MM</v>
          </cell>
          <cell r="D133">
            <v>15.84</v>
          </cell>
          <cell r="E133">
            <v>0</v>
          </cell>
          <cell r="F133">
            <v>9.2160000000000002E-3</v>
          </cell>
          <cell r="G133">
            <v>0</v>
          </cell>
          <cell r="H133">
            <v>176328</v>
          </cell>
          <cell r="I133">
            <v>176328</v>
          </cell>
          <cell r="J133">
            <v>89253.338666666663</v>
          </cell>
          <cell r="K133">
            <v>121385</v>
          </cell>
          <cell r="L133">
            <v>7053.12</v>
          </cell>
          <cell r="M133">
            <v>58188.240000000005</v>
          </cell>
          <cell r="N133">
            <v>0.24706035759115594</v>
          </cell>
          <cell r="O133" t="str">
            <v>TUBERIA</v>
          </cell>
        </row>
        <row r="134">
          <cell r="A134" t="str">
            <v>AL3500</v>
          </cell>
          <cell r="B134" t="str">
            <v>ALIN-0007</v>
          </cell>
          <cell r="C134" t="str">
            <v>TUBO DE ALINEAR 3500MM</v>
          </cell>
          <cell r="D134">
            <v>13.86</v>
          </cell>
          <cell r="E134">
            <v>0</v>
          </cell>
          <cell r="F134">
            <v>8.064E-3</v>
          </cell>
          <cell r="G134">
            <v>0</v>
          </cell>
          <cell r="H134">
            <v>154287</v>
          </cell>
          <cell r="I134">
            <v>154287</v>
          </cell>
          <cell r="J134">
            <v>78096.671333333332</v>
          </cell>
          <cell r="K134">
            <v>106212</v>
          </cell>
          <cell r="L134">
            <v>6171.4800000000005</v>
          </cell>
          <cell r="M134">
            <v>50914.71</v>
          </cell>
          <cell r="N134">
            <v>0.24706035759115594</v>
          </cell>
          <cell r="O134" t="str">
            <v>TUBERIA</v>
          </cell>
        </row>
        <row r="135">
          <cell r="A135" t="str">
            <v>AL3000</v>
          </cell>
          <cell r="B135" t="str">
            <v>ALIN-0006</v>
          </cell>
          <cell r="C135" t="str">
            <v>TUBO DE ALINEAR 3000MM</v>
          </cell>
          <cell r="D135">
            <v>11.88</v>
          </cell>
          <cell r="E135">
            <v>0</v>
          </cell>
          <cell r="F135">
            <v>6.9120000000000006E-3</v>
          </cell>
          <cell r="G135">
            <v>0</v>
          </cell>
          <cell r="H135">
            <v>132246</v>
          </cell>
          <cell r="I135">
            <v>132246</v>
          </cell>
          <cell r="J135">
            <v>66940.004000000001</v>
          </cell>
          <cell r="K135">
            <v>91039</v>
          </cell>
          <cell r="L135">
            <v>5289.84</v>
          </cell>
          <cell r="M135">
            <v>43641.18</v>
          </cell>
          <cell r="N135">
            <v>0.24706035759115591</v>
          </cell>
          <cell r="O135" t="str">
            <v>TUBERIA</v>
          </cell>
        </row>
        <row r="136">
          <cell r="A136" t="str">
            <v>AL2500</v>
          </cell>
          <cell r="B136" t="str">
            <v>ALIN-0005</v>
          </cell>
          <cell r="C136" t="str">
            <v>TUBO DE ALINEAR 2500MM</v>
          </cell>
          <cell r="D136">
            <v>9.9</v>
          </cell>
          <cell r="E136">
            <v>0</v>
          </cell>
          <cell r="F136">
            <v>5.7599999999999995E-3</v>
          </cell>
          <cell r="G136">
            <v>0</v>
          </cell>
          <cell r="H136">
            <v>110205</v>
          </cell>
          <cell r="I136">
            <v>110205</v>
          </cell>
          <cell r="J136">
            <v>55783.336666666662</v>
          </cell>
          <cell r="K136">
            <v>75866</v>
          </cell>
          <cell r="L136">
            <v>4408.2</v>
          </cell>
          <cell r="M136">
            <v>36367.65</v>
          </cell>
          <cell r="N136">
            <v>0.24706035759115597</v>
          </cell>
          <cell r="O136" t="str">
            <v>TUBERIA</v>
          </cell>
        </row>
        <row r="137">
          <cell r="A137" t="str">
            <v>ALG2500</v>
          </cell>
          <cell r="B137" t="str">
            <v>ALIN-0005</v>
          </cell>
          <cell r="C137" t="str">
            <v>TUBO DE ALINEAR 2500MM (INGRESARÁ GATA)</v>
          </cell>
          <cell r="D137">
            <v>9.9</v>
          </cell>
          <cell r="E137">
            <v>0</v>
          </cell>
          <cell r="F137">
            <v>5.7599999999999995E-3</v>
          </cell>
          <cell r="G137">
            <v>0</v>
          </cell>
          <cell r="H137">
            <v>110205</v>
          </cell>
          <cell r="I137">
            <v>110205</v>
          </cell>
          <cell r="J137">
            <v>55783.336666666662</v>
          </cell>
          <cell r="K137">
            <v>75866</v>
          </cell>
          <cell r="L137">
            <v>4408.2</v>
          </cell>
          <cell r="M137">
            <v>36367.65</v>
          </cell>
          <cell r="N137">
            <v>0.24706035759115597</v>
          </cell>
          <cell r="O137" t="str">
            <v>TUBERIA</v>
          </cell>
        </row>
        <row r="138">
          <cell r="A138" t="str">
            <v>AL2000</v>
          </cell>
          <cell r="B138" t="str">
            <v>ALIN-0004</v>
          </cell>
          <cell r="C138" t="str">
            <v>TUBO DE ALINEAR 2000MM</v>
          </cell>
          <cell r="D138">
            <v>7.92</v>
          </cell>
          <cell r="E138">
            <v>0</v>
          </cell>
          <cell r="F138">
            <v>4.6080000000000001E-3</v>
          </cell>
          <cell r="G138">
            <v>0</v>
          </cell>
          <cell r="H138">
            <v>88164</v>
          </cell>
          <cell r="I138">
            <v>88164</v>
          </cell>
          <cell r="J138">
            <v>44626.669333333331</v>
          </cell>
          <cell r="K138">
            <v>60693</v>
          </cell>
          <cell r="L138">
            <v>3526.56</v>
          </cell>
          <cell r="M138">
            <v>29094.120000000003</v>
          </cell>
          <cell r="N138">
            <v>0.24706035759115594</v>
          </cell>
          <cell r="O138" t="str">
            <v>TUBERIA</v>
          </cell>
        </row>
        <row r="139">
          <cell r="A139" t="str">
            <v>ALG2000</v>
          </cell>
          <cell r="B139" t="str">
            <v>ALIN-0004</v>
          </cell>
          <cell r="C139" t="str">
            <v>TUBO DE ALINEAR 2000MM (INGRESARÁ GATA)</v>
          </cell>
          <cell r="D139">
            <v>7.92</v>
          </cell>
          <cell r="E139">
            <v>0</v>
          </cell>
          <cell r="F139">
            <v>4.6080000000000001E-3</v>
          </cell>
          <cell r="G139">
            <v>0</v>
          </cell>
          <cell r="H139">
            <v>88164</v>
          </cell>
          <cell r="I139">
            <v>88164</v>
          </cell>
          <cell r="J139">
            <v>44626.669333333331</v>
          </cell>
          <cell r="K139">
            <v>60693</v>
          </cell>
          <cell r="L139">
            <v>3526.56</v>
          </cell>
          <cell r="M139">
            <v>29094.120000000003</v>
          </cell>
          <cell r="N139">
            <v>0.24706035759115594</v>
          </cell>
          <cell r="O139" t="str">
            <v>TUBERIA</v>
          </cell>
        </row>
        <row r="140">
          <cell r="A140" t="str">
            <v>AL1500</v>
          </cell>
          <cell r="B140" t="str">
            <v>ALIN-0003</v>
          </cell>
          <cell r="C140" t="str">
            <v>TUBO DE ALINEAR 1500MM</v>
          </cell>
          <cell r="D140">
            <v>5.94</v>
          </cell>
          <cell r="E140">
            <v>0</v>
          </cell>
          <cell r="F140">
            <v>3.4560000000000003E-3</v>
          </cell>
          <cell r="G140">
            <v>0</v>
          </cell>
          <cell r="H140">
            <v>66123</v>
          </cell>
          <cell r="I140">
            <v>66123</v>
          </cell>
          <cell r="J140">
            <v>33470.002</v>
          </cell>
          <cell r="K140">
            <v>45520</v>
          </cell>
          <cell r="L140">
            <v>2644.92</v>
          </cell>
          <cell r="M140">
            <v>21820.59</v>
          </cell>
          <cell r="N140">
            <v>0.24706035759115591</v>
          </cell>
          <cell r="O140" t="str">
            <v>TUBERIA</v>
          </cell>
        </row>
        <row r="141">
          <cell r="A141" t="str">
            <v>ALG1500</v>
          </cell>
          <cell r="B141" t="str">
            <v>ALIN-0003</v>
          </cell>
          <cell r="C141" t="str">
            <v>TUBO DE ALINEAR 1500MM (INGRESARÁ GATA)</v>
          </cell>
          <cell r="D141">
            <v>5.94</v>
          </cell>
          <cell r="E141">
            <v>0</v>
          </cell>
          <cell r="F141">
            <v>3.4560000000000003E-3</v>
          </cell>
          <cell r="G141">
            <v>0</v>
          </cell>
          <cell r="H141">
            <v>66123</v>
          </cell>
          <cell r="I141">
            <v>66123</v>
          </cell>
          <cell r="J141">
            <v>33470.002</v>
          </cell>
          <cell r="K141">
            <v>45520</v>
          </cell>
          <cell r="L141">
            <v>2644.92</v>
          </cell>
          <cell r="M141">
            <v>21820.59</v>
          </cell>
          <cell r="N141">
            <v>0.24706035759115591</v>
          </cell>
          <cell r="O141" t="str">
            <v>TUBERIA</v>
          </cell>
        </row>
        <row r="142">
          <cell r="A142" t="str">
            <v>AL1000</v>
          </cell>
          <cell r="B142" t="str">
            <v>ALIN-0002</v>
          </cell>
          <cell r="C142" t="str">
            <v>TUBO DE ALINEAR 1000MM</v>
          </cell>
          <cell r="D142">
            <v>3.96</v>
          </cell>
          <cell r="E142">
            <v>0</v>
          </cell>
          <cell r="F142">
            <v>2.3040000000000001E-3</v>
          </cell>
          <cell r="G142">
            <v>0</v>
          </cell>
          <cell r="H142">
            <v>44082</v>
          </cell>
          <cell r="I142">
            <v>44082</v>
          </cell>
          <cell r="J142">
            <v>22313.334666666666</v>
          </cell>
          <cell r="K142">
            <v>30347</v>
          </cell>
          <cell r="L142">
            <v>1763.28</v>
          </cell>
          <cell r="M142">
            <v>14547.060000000001</v>
          </cell>
          <cell r="N142">
            <v>0.24706035759115594</v>
          </cell>
          <cell r="O142" t="str">
            <v>TUBERIA</v>
          </cell>
        </row>
        <row r="143">
          <cell r="A143" t="str">
            <v>ALG1000</v>
          </cell>
          <cell r="B143" t="str">
            <v>ALIN-0002</v>
          </cell>
          <cell r="C143" t="str">
            <v>TUBO DE ALINEAR 1000MM (INGRESARÁ GATA)</v>
          </cell>
          <cell r="D143">
            <v>3.96</v>
          </cell>
          <cell r="E143">
            <v>0</v>
          </cell>
          <cell r="F143">
            <v>2.3040000000000001E-3</v>
          </cell>
          <cell r="G143">
            <v>0</v>
          </cell>
          <cell r="H143">
            <v>44082</v>
          </cell>
          <cell r="I143">
            <v>44082</v>
          </cell>
          <cell r="J143">
            <v>22313.334666666666</v>
          </cell>
          <cell r="K143">
            <v>30347</v>
          </cell>
          <cell r="L143">
            <v>1763.28</v>
          </cell>
          <cell r="M143">
            <v>14547.060000000001</v>
          </cell>
          <cell r="N143">
            <v>0.24706035759115594</v>
          </cell>
          <cell r="O143" t="str">
            <v>TUBERIA</v>
          </cell>
        </row>
        <row r="144">
          <cell r="A144" t="str">
            <v>AL500</v>
          </cell>
          <cell r="B144" t="str">
            <v>ALIN-0001</v>
          </cell>
          <cell r="C144" t="str">
            <v>TUBO DE ALINEAR 500MM</v>
          </cell>
          <cell r="D144">
            <v>1.98</v>
          </cell>
          <cell r="E144">
            <v>0</v>
          </cell>
          <cell r="F144">
            <v>1.152E-3</v>
          </cell>
          <cell r="G144">
            <v>0</v>
          </cell>
          <cell r="H144">
            <v>22041</v>
          </cell>
          <cell r="I144">
            <v>22041</v>
          </cell>
          <cell r="J144">
            <v>11156.667333333333</v>
          </cell>
          <cell r="K144">
            <v>15174</v>
          </cell>
          <cell r="L144">
            <v>881.64</v>
          </cell>
          <cell r="M144">
            <v>7273.5300000000007</v>
          </cell>
          <cell r="N144">
            <v>0.24706035759115594</v>
          </cell>
          <cell r="O144" t="str">
            <v>TUBERIA</v>
          </cell>
        </row>
        <row r="145">
          <cell r="A145" t="str">
            <v>TC6000</v>
          </cell>
          <cell r="B145" t="str">
            <v>TUBO-0019</v>
          </cell>
          <cell r="C145" t="str">
            <v>TUBO ALINEADOR CURVO 6000MM</v>
          </cell>
          <cell r="D145">
            <v>23.76</v>
          </cell>
          <cell r="E145">
            <v>0</v>
          </cell>
          <cell r="F145">
            <v>0.30000000000000004</v>
          </cell>
          <cell r="G145">
            <v>0</v>
          </cell>
          <cell r="H145">
            <v>264492</v>
          </cell>
          <cell r="I145">
            <v>264492</v>
          </cell>
          <cell r="J145">
            <v>133880.008</v>
          </cell>
          <cell r="K145">
            <v>182077</v>
          </cell>
          <cell r="L145">
            <v>10579.68</v>
          </cell>
          <cell r="M145">
            <v>87282.36</v>
          </cell>
          <cell r="N145">
            <v>0.24706035759115591</v>
          </cell>
          <cell r="O145" t="str">
            <v>TUBERIA CURVA</v>
          </cell>
        </row>
        <row r="146">
          <cell r="A146" t="str">
            <v>TC5500</v>
          </cell>
          <cell r="B146" t="str">
            <v>TUBO-0187</v>
          </cell>
          <cell r="C146" t="str">
            <v>TUBO ALINEADOR CURVO 5500MM</v>
          </cell>
          <cell r="D146">
            <v>22</v>
          </cell>
          <cell r="E146">
            <v>0</v>
          </cell>
          <cell r="F146">
            <v>0.27500000000000002</v>
          </cell>
          <cell r="G146">
            <v>0</v>
          </cell>
          <cell r="H146">
            <v>242451</v>
          </cell>
          <cell r="I146">
            <v>242451</v>
          </cell>
          <cell r="J146">
            <v>122723.34066666666</v>
          </cell>
          <cell r="K146">
            <v>166904</v>
          </cell>
          <cell r="L146">
            <v>9698.0400000000009</v>
          </cell>
          <cell r="M146">
            <v>80008.83</v>
          </cell>
          <cell r="N146">
            <v>0.24706035759115597</v>
          </cell>
          <cell r="O146" t="str">
            <v>TUBERIA CURVA</v>
          </cell>
        </row>
        <row r="147">
          <cell r="A147" t="str">
            <v>TC5000</v>
          </cell>
          <cell r="B147" t="str">
            <v>TUBO-0188</v>
          </cell>
          <cell r="C147" t="str">
            <v>TUBO ALINEADOR CURVO 5000MM</v>
          </cell>
          <cell r="D147">
            <v>20</v>
          </cell>
          <cell r="E147">
            <v>0</v>
          </cell>
          <cell r="F147">
            <v>0.25</v>
          </cell>
          <cell r="G147">
            <v>0</v>
          </cell>
          <cell r="H147">
            <v>220410</v>
          </cell>
          <cell r="I147">
            <v>220410</v>
          </cell>
          <cell r="J147">
            <v>111566.67333333332</v>
          </cell>
          <cell r="K147">
            <v>151731</v>
          </cell>
          <cell r="L147">
            <v>8816.4</v>
          </cell>
          <cell r="M147">
            <v>72735.3</v>
          </cell>
          <cell r="N147">
            <v>0.24706035759115597</v>
          </cell>
          <cell r="O147" t="str">
            <v>TUBERIA CURVA</v>
          </cell>
        </row>
        <row r="148">
          <cell r="A148" t="str">
            <v>TC4500</v>
          </cell>
          <cell r="B148" t="str">
            <v>TUBO-0098</v>
          </cell>
          <cell r="C148" t="str">
            <v>TUBO ALINEADOR CURVO 4500MM</v>
          </cell>
          <cell r="D148">
            <v>17.82</v>
          </cell>
          <cell r="E148">
            <v>0</v>
          </cell>
          <cell r="F148">
            <v>0.22500000000000001</v>
          </cell>
          <cell r="G148">
            <v>0</v>
          </cell>
          <cell r="H148">
            <v>198369</v>
          </cell>
          <cell r="I148">
            <v>198369</v>
          </cell>
          <cell r="J148">
            <v>100410.00599999999</v>
          </cell>
          <cell r="K148">
            <v>136558</v>
          </cell>
          <cell r="L148">
            <v>7934.76</v>
          </cell>
          <cell r="M148">
            <v>65461.770000000004</v>
          </cell>
          <cell r="N148">
            <v>0.24706035759115597</v>
          </cell>
          <cell r="O148" t="str">
            <v>TUBERIA CURVA</v>
          </cell>
        </row>
        <row r="149">
          <cell r="A149" t="str">
            <v>TC4000</v>
          </cell>
          <cell r="B149" t="str">
            <v>TUBO-0079</v>
          </cell>
          <cell r="C149" t="str">
            <v>TUBO ALINEADOR CURVO 4000MM</v>
          </cell>
          <cell r="D149">
            <v>15.84</v>
          </cell>
          <cell r="E149">
            <v>0</v>
          </cell>
          <cell r="F149">
            <v>0.2</v>
          </cell>
          <cell r="G149">
            <v>0</v>
          </cell>
          <cell r="H149">
            <v>176328</v>
          </cell>
          <cell r="I149">
            <v>176328</v>
          </cell>
          <cell r="J149">
            <v>89253.338666666663</v>
          </cell>
          <cell r="K149">
            <v>121385</v>
          </cell>
          <cell r="L149">
            <v>7053.12</v>
          </cell>
          <cell r="M149">
            <v>58188.240000000005</v>
          </cell>
          <cell r="N149">
            <v>0.24706035759115594</v>
          </cell>
          <cell r="O149" t="str">
            <v>TUBERIA CURVA</v>
          </cell>
        </row>
        <row r="150">
          <cell r="A150" t="str">
            <v>TC3500</v>
          </cell>
          <cell r="B150" t="str">
            <v>TUBO-0189</v>
          </cell>
          <cell r="C150" t="str">
            <v>TUBO ALINEADOR CURVO 3500MM</v>
          </cell>
          <cell r="D150">
            <v>14</v>
          </cell>
          <cell r="E150">
            <v>0</v>
          </cell>
          <cell r="F150">
            <v>0.17500000000000002</v>
          </cell>
          <cell r="G150">
            <v>0</v>
          </cell>
          <cell r="H150">
            <v>154287</v>
          </cell>
          <cell r="I150">
            <v>154287</v>
          </cell>
          <cell r="J150">
            <v>78096.671333333332</v>
          </cell>
          <cell r="K150">
            <v>106212</v>
          </cell>
          <cell r="L150">
            <v>6171.4800000000005</v>
          </cell>
          <cell r="M150">
            <v>50914.71</v>
          </cell>
          <cell r="N150">
            <v>0.24706035759115594</v>
          </cell>
          <cell r="O150" t="str">
            <v>TUBERIA CURVA</v>
          </cell>
        </row>
        <row r="151">
          <cell r="A151" t="str">
            <v>TC3000</v>
          </cell>
          <cell r="B151" t="str">
            <v>TUBO-0075</v>
          </cell>
          <cell r="C151" t="str">
            <v>TUBO ALINEADOR CURVO 3000MM</v>
          </cell>
          <cell r="D151">
            <v>11.88</v>
          </cell>
          <cell r="E151">
            <v>0</v>
          </cell>
          <cell r="F151">
            <v>0.15000000000000002</v>
          </cell>
          <cell r="G151">
            <v>0</v>
          </cell>
          <cell r="H151">
            <v>132246</v>
          </cell>
          <cell r="I151">
            <v>132246</v>
          </cell>
          <cell r="J151">
            <v>66940.004000000001</v>
          </cell>
          <cell r="K151">
            <v>91039</v>
          </cell>
          <cell r="L151">
            <v>5289.84</v>
          </cell>
          <cell r="M151">
            <v>43641.18</v>
          </cell>
          <cell r="N151">
            <v>0.24706035759115591</v>
          </cell>
          <cell r="O151" t="str">
            <v>TUBERIA CURVA</v>
          </cell>
        </row>
        <row r="152">
          <cell r="A152" t="str">
            <v>TC2500</v>
          </cell>
          <cell r="B152" t="str">
            <v>TUBO-0062</v>
          </cell>
          <cell r="C152" t="str">
            <v>TUBO ALINEADOR CURVO 2500MM</v>
          </cell>
          <cell r="D152">
            <v>9.9</v>
          </cell>
          <cell r="E152">
            <v>0</v>
          </cell>
          <cell r="F152">
            <v>0.125</v>
          </cell>
          <cell r="G152">
            <v>0</v>
          </cell>
          <cell r="H152">
            <v>110205</v>
          </cell>
          <cell r="I152">
            <v>110205</v>
          </cell>
          <cell r="J152">
            <v>55783.336666666662</v>
          </cell>
          <cell r="K152">
            <v>75866</v>
          </cell>
          <cell r="L152">
            <v>4408.2</v>
          </cell>
          <cell r="M152">
            <v>36367.65</v>
          </cell>
          <cell r="N152">
            <v>0.24706035759115597</v>
          </cell>
          <cell r="O152" t="str">
            <v>TUBERIA CURVA</v>
          </cell>
        </row>
        <row r="153">
          <cell r="A153" t="str">
            <v>TC2000</v>
          </cell>
          <cell r="B153" t="str">
            <v>TUBO-0158</v>
          </cell>
          <cell r="C153" t="str">
            <v>TUBO ALINEADOR CURVO 2000MM</v>
          </cell>
          <cell r="D153">
            <v>7.92</v>
          </cell>
          <cell r="E153">
            <v>0</v>
          </cell>
          <cell r="F153">
            <v>0.1</v>
          </cell>
          <cell r="G153">
            <v>0</v>
          </cell>
          <cell r="H153">
            <v>88164</v>
          </cell>
          <cell r="I153">
            <v>88164</v>
          </cell>
          <cell r="J153">
            <v>44626.669333333331</v>
          </cell>
          <cell r="K153">
            <v>60693</v>
          </cell>
          <cell r="L153">
            <v>3526.56</v>
          </cell>
          <cell r="M153">
            <v>29094.120000000003</v>
          </cell>
          <cell r="N153">
            <v>0.24706035759115594</v>
          </cell>
          <cell r="O153" t="str">
            <v>TUBERIA CURVA</v>
          </cell>
        </row>
        <row r="154">
          <cell r="A154" t="str">
            <v>TC1500</v>
          </cell>
          <cell r="B154" t="str">
            <v>TUBO-0063</v>
          </cell>
          <cell r="C154" t="str">
            <v>TUBO ALINEADOR CURVO 1500MM</v>
          </cell>
          <cell r="D154">
            <v>5.94</v>
          </cell>
          <cell r="E154">
            <v>0</v>
          </cell>
          <cell r="F154">
            <v>7.5000000000000011E-2</v>
          </cell>
          <cell r="G154">
            <v>0</v>
          </cell>
          <cell r="H154">
            <v>66123</v>
          </cell>
          <cell r="I154">
            <v>66123</v>
          </cell>
          <cell r="J154">
            <v>33470.002</v>
          </cell>
          <cell r="K154">
            <v>45520</v>
          </cell>
          <cell r="L154">
            <v>2644.92</v>
          </cell>
          <cell r="M154">
            <v>21820.59</v>
          </cell>
          <cell r="N154">
            <v>0.24706035759115591</v>
          </cell>
          <cell r="O154" t="str">
            <v>TUBERIA CURVA</v>
          </cell>
        </row>
        <row r="155">
          <cell r="A155" t="str">
            <v>TC1000</v>
          </cell>
          <cell r="B155" t="str">
            <v>TUBO-0190</v>
          </cell>
          <cell r="C155" t="str">
            <v>TUBO ALINEADOR CURVO 1000MM</v>
          </cell>
          <cell r="D155">
            <v>3.96</v>
          </cell>
          <cell r="E155">
            <v>0</v>
          </cell>
          <cell r="F155">
            <v>0.05</v>
          </cell>
          <cell r="G155">
            <v>0</v>
          </cell>
          <cell r="H155">
            <v>44082</v>
          </cell>
          <cell r="I155">
            <v>44082</v>
          </cell>
          <cell r="J155">
            <v>22313.334666666666</v>
          </cell>
          <cell r="K155">
            <v>30347</v>
          </cell>
          <cell r="L155">
            <v>1763.28</v>
          </cell>
          <cell r="M155">
            <v>14547.060000000001</v>
          </cell>
          <cell r="N155">
            <v>0.24706035759115594</v>
          </cell>
          <cell r="O155" t="str">
            <v>TUBERIA CURVA</v>
          </cell>
        </row>
        <row r="156">
          <cell r="A156" t="str">
            <v>ALV11400</v>
          </cell>
          <cell r="B156" t="str">
            <v>VALU-0019</v>
          </cell>
          <cell r="C156" t="str">
            <v>VIGA DE ALUMINIO 11400 MM</v>
          </cell>
          <cell r="D156">
            <v>65.33</v>
          </cell>
          <cell r="E156">
            <v>0</v>
          </cell>
          <cell r="F156">
            <v>0.12995999999999999</v>
          </cell>
          <cell r="G156">
            <v>11.4</v>
          </cell>
          <cell r="H156">
            <v>126000</v>
          </cell>
          <cell r="I156">
            <v>1436400</v>
          </cell>
          <cell r="J156">
            <v>724213.5</v>
          </cell>
          <cell r="K156">
            <v>984931</v>
          </cell>
          <cell r="L156">
            <v>57456</v>
          </cell>
          <cell r="M156">
            <v>474012</v>
          </cell>
          <cell r="N156">
            <v>0.25002256944444445</v>
          </cell>
          <cell r="O156" t="str">
            <v>VIGAS DE ALUMINIO</v>
          </cell>
        </row>
        <row r="157">
          <cell r="A157" t="str">
            <v>ALV11300</v>
          </cell>
          <cell r="B157" t="str">
            <v>VALU-0066</v>
          </cell>
          <cell r="C157" t="str">
            <v>VIGA DE ALUMINIO 11300 MM</v>
          </cell>
          <cell r="D157">
            <v>64.75</v>
          </cell>
          <cell r="E157">
            <v>0</v>
          </cell>
          <cell r="F157">
            <v>0.12881999999999999</v>
          </cell>
          <cell r="G157">
            <v>11.3</v>
          </cell>
          <cell r="H157">
            <v>126000</v>
          </cell>
          <cell r="I157">
            <v>1423800</v>
          </cell>
          <cell r="J157">
            <v>717860.75</v>
          </cell>
          <cell r="K157">
            <v>976291</v>
          </cell>
          <cell r="L157">
            <v>56952</v>
          </cell>
          <cell r="M157">
            <v>469854</v>
          </cell>
          <cell r="N157">
            <v>0.25002256944444445</v>
          </cell>
          <cell r="O157" t="str">
            <v>VIGAS DE ALUMINIO</v>
          </cell>
        </row>
        <row r="158">
          <cell r="A158" t="str">
            <v>ALV10600</v>
          </cell>
          <cell r="B158" t="str">
            <v>VALU-0069</v>
          </cell>
          <cell r="C158" t="str">
            <v>VIGA DE ALUMINIO 10600 MM</v>
          </cell>
          <cell r="D158">
            <v>60.739999999999995</v>
          </cell>
          <cell r="E158">
            <v>0</v>
          </cell>
          <cell r="F158">
            <v>0.12083999999999998</v>
          </cell>
          <cell r="G158">
            <v>10.6</v>
          </cell>
          <cell r="H158">
            <v>126000</v>
          </cell>
          <cell r="I158">
            <v>1335600</v>
          </cell>
          <cell r="J158">
            <v>673391.5</v>
          </cell>
          <cell r="K158">
            <v>915813</v>
          </cell>
          <cell r="L158">
            <v>53424</v>
          </cell>
          <cell r="M158">
            <v>440748</v>
          </cell>
          <cell r="N158">
            <v>0.25002256944444445</v>
          </cell>
          <cell r="O158" t="str">
            <v>VIGAS DE ALUMINIO</v>
          </cell>
        </row>
        <row r="159">
          <cell r="A159" t="str">
            <v>ALV10500</v>
          </cell>
          <cell r="B159" t="str">
            <v>VALU-0068</v>
          </cell>
          <cell r="C159" t="str">
            <v>VIGA DE ALUMINIO 10500 MM</v>
          </cell>
          <cell r="D159">
            <v>60.169999999999995</v>
          </cell>
          <cell r="E159">
            <v>0</v>
          </cell>
          <cell r="F159">
            <v>0.11969999999999999</v>
          </cell>
          <cell r="G159">
            <v>10.5</v>
          </cell>
          <cell r="H159">
            <v>126000</v>
          </cell>
          <cell r="I159">
            <v>1323000</v>
          </cell>
          <cell r="J159">
            <v>667038.75</v>
          </cell>
          <cell r="K159">
            <v>907173</v>
          </cell>
          <cell r="L159">
            <v>52920</v>
          </cell>
          <cell r="M159">
            <v>436590</v>
          </cell>
          <cell r="N159">
            <v>0.25002256944444451</v>
          </cell>
          <cell r="O159" t="str">
            <v>VIGAS DE ALUMINIO</v>
          </cell>
        </row>
        <row r="160">
          <cell r="A160" t="str">
            <v>ALV10100</v>
          </cell>
          <cell r="B160" t="str">
            <v>VALU-0037</v>
          </cell>
          <cell r="C160" t="str">
            <v>VIGA DE ALUMINIO 10100 MM</v>
          </cell>
          <cell r="D160">
            <v>57.879999999999995</v>
          </cell>
          <cell r="E160">
            <v>0</v>
          </cell>
          <cell r="F160">
            <v>0.11513999999999998</v>
          </cell>
          <cell r="G160">
            <v>10.1</v>
          </cell>
          <cell r="H160">
            <v>126000</v>
          </cell>
          <cell r="I160">
            <v>1272600</v>
          </cell>
          <cell r="J160">
            <v>641627.75</v>
          </cell>
          <cell r="K160">
            <v>872614</v>
          </cell>
          <cell r="L160">
            <v>50904</v>
          </cell>
          <cell r="M160">
            <v>419958</v>
          </cell>
          <cell r="N160">
            <v>0.25002256944444445</v>
          </cell>
          <cell r="O160" t="str">
            <v>VIGAS DE ALUMINIO</v>
          </cell>
        </row>
        <row r="161">
          <cell r="A161" t="str">
            <v>ALV8300</v>
          </cell>
          <cell r="B161" t="str">
            <v>VALU-0067</v>
          </cell>
          <cell r="C161" t="str">
            <v>VIGA DE ALUMINIO 8300 MM</v>
          </cell>
          <cell r="D161">
            <v>47.559999999999995</v>
          </cell>
          <cell r="E161">
            <v>0</v>
          </cell>
          <cell r="F161">
            <v>9.4619999999999996E-2</v>
          </cell>
          <cell r="G161">
            <v>8.3000000000000007</v>
          </cell>
          <cell r="H161">
            <v>126000</v>
          </cell>
          <cell r="I161">
            <v>1045800</v>
          </cell>
          <cell r="J161">
            <v>527278.25</v>
          </cell>
          <cell r="K161">
            <v>717099</v>
          </cell>
          <cell r="L161">
            <v>41832</v>
          </cell>
          <cell r="M161">
            <v>345114</v>
          </cell>
          <cell r="N161">
            <v>0.25002256944444451</v>
          </cell>
          <cell r="O161" t="str">
            <v>VIGAS DE ALUMINIO</v>
          </cell>
        </row>
        <row r="162">
          <cell r="A162" t="str">
            <v>ALV8200</v>
          </cell>
          <cell r="B162" t="str">
            <v>VALU-0020</v>
          </cell>
          <cell r="C162" t="str">
            <v>VIGA DE ALUMINIO 8200 MM</v>
          </cell>
          <cell r="D162">
            <v>46.989999999999995</v>
          </cell>
          <cell r="E162">
            <v>0</v>
          </cell>
          <cell r="F162">
            <v>9.347999999999998E-2</v>
          </cell>
          <cell r="G162">
            <v>8.1999999999999993</v>
          </cell>
          <cell r="H162">
            <v>126000</v>
          </cell>
          <cell r="I162">
            <v>1033200</v>
          </cell>
          <cell r="J162">
            <v>520925.49999999994</v>
          </cell>
          <cell r="K162">
            <v>708459</v>
          </cell>
          <cell r="L162">
            <v>41328</v>
          </cell>
          <cell r="M162">
            <v>340956</v>
          </cell>
          <cell r="N162">
            <v>0.25002256944444462</v>
          </cell>
          <cell r="O162" t="str">
            <v>VIGAS DE ALUMINIO</v>
          </cell>
        </row>
        <row r="163">
          <cell r="A163" t="str">
            <v>ALV7800</v>
          </cell>
          <cell r="B163" t="str">
            <v>VALU-0064</v>
          </cell>
          <cell r="C163" t="str">
            <v>VIGA DE ALUMINIO 7800 MM</v>
          </cell>
          <cell r="D163">
            <v>44.699999999999996</v>
          </cell>
          <cell r="E163">
            <v>0</v>
          </cell>
          <cell r="F163">
            <v>8.8919999999999985E-2</v>
          </cell>
          <cell r="G163">
            <v>7.8</v>
          </cell>
          <cell r="H163">
            <v>126000</v>
          </cell>
          <cell r="I163">
            <v>982800</v>
          </cell>
          <cell r="J163">
            <v>495514.5</v>
          </cell>
          <cell r="K163">
            <v>673900</v>
          </cell>
          <cell r="L163">
            <v>39312</v>
          </cell>
          <cell r="M163">
            <v>324324</v>
          </cell>
          <cell r="N163">
            <v>0.25002256944444445</v>
          </cell>
          <cell r="O163" t="str">
            <v>VIGAS DE ALUMINIO</v>
          </cell>
        </row>
        <row r="164">
          <cell r="A164" t="str">
            <v>ALV7500</v>
          </cell>
          <cell r="B164" t="str">
            <v>VALU-0072</v>
          </cell>
          <cell r="C164" t="str">
            <v>VIGA DE ALUMINIO 7500 MM</v>
          </cell>
          <cell r="D164">
            <v>42.98</v>
          </cell>
          <cell r="E164">
            <v>0</v>
          </cell>
          <cell r="F164">
            <v>8.5499999999999993E-2</v>
          </cell>
          <cell r="G164">
            <v>7.5</v>
          </cell>
          <cell r="H164">
            <v>126000</v>
          </cell>
          <cell r="I164">
            <v>945000</v>
          </cell>
          <cell r="J164">
            <v>476456.25</v>
          </cell>
          <cell r="K164">
            <v>647981</v>
          </cell>
          <cell r="L164">
            <v>37800</v>
          </cell>
          <cell r="M164">
            <v>311850</v>
          </cell>
          <cell r="N164">
            <v>0.2500225694444444</v>
          </cell>
          <cell r="O164" t="str">
            <v>VIGAS DE ALUMINIO</v>
          </cell>
        </row>
        <row r="165">
          <cell r="A165" t="str">
            <v>ALV7200</v>
          </cell>
          <cell r="B165" t="str">
            <v>VALU-0063</v>
          </cell>
          <cell r="C165" t="str">
            <v>VIGA DE ALUMINIO 7200 MM</v>
          </cell>
          <cell r="D165">
            <v>41.26</v>
          </cell>
          <cell r="E165">
            <v>0</v>
          </cell>
          <cell r="F165">
            <v>8.2079999999999986E-2</v>
          </cell>
          <cell r="G165">
            <v>7.2</v>
          </cell>
          <cell r="H165">
            <v>126000</v>
          </cell>
          <cell r="I165">
            <v>907200</v>
          </cell>
          <cell r="J165">
            <v>457398</v>
          </cell>
          <cell r="K165">
            <v>622062</v>
          </cell>
          <cell r="L165">
            <v>36288</v>
          </cell>
          <cell r="M165">
            <v>299376</v>
          </cell>
          <cell r="N165">
            <v>0.25002256944444451</v>
          </cell>
          <cell r="O165" t="str">
            <v>VIGAS DE ALUMINIO</v>
          </cell>
        </row>
        <row r="166">
          <cell r="A166" t="str">
            <v>ALV7000</v>
          </cell>
          <cell r="B166" t="str">
            <v>VALU-0050</v>
          </cell>
          <cell r="C166" t="str">
            <v>VIGA DE ALUMINIO 7000 MM</v>
          </cell>
          <cell r="D166">
            <v>40.11</v>
          </cell>
          <cell r="E166">
            <v>0</v>
          </cell>
          <cell r="F166">
            <v>7.9799999999999996E-2</v>
          </cell>
          <cell r="G166">
            <v>7</v>
          </cell>
          <cell r="H166">
            <v>126000</v>
          </cell>
          <cell r="I166">
            <v>882000</v>
          </cell>
          <cell r="J166">
            <v>444692.5</v>
          </cell>
          <cell r="K166">
            <v>604782</v>
          </cell>
          <cell r="L166">
            <v>35280</v>
          </cell>
          <cell r="M166">
            <v>291060</v>
          </cell>
          <cell r="N166">
            <v>0.25002256944444456</v>
          </cell>
          <cell r="O166" t="str">
            <v>VIGAS DE ALUMINIO</v>
          </cell>
        </row>
        <row r="167">
          <cell r="A167" t="str">
            <v>ALV6900</v>
          </cell>
          <cell r="B167" t="str">
            <v>VALU-0071</v>
          </cell>
          <cell r="C167" t="str">
            <v>VIGA DE ALUMINIO 6900 MM</v>
          </cell>
          <cell r="D167">
            <v>39.54</v>
          </cell>
          <cell r="E167">
            <v>0</v>
          </cell>
          <cell r="F167">
            <v>7.8659999999999994E-2</v>
          </cell>
          <cell r="G167">
            <v>6.9</v>
          </cell>
          <cell r="H167">
            <v>126000</v>
          </cell>
          <cell r="I167">
            <v>869400</v>
          </cell>
          <cell r="J167">
            <v>438339.75</v>
          </cell>
          <cell r="K167">
            <v>596143</v>
          </cell>
          <cell r="L167">
            <v>34776</v>
          </cell>
          <cell r="M167">
            <v>286902</v>
          </cell>
          <cell r="N167">
            <v>0.2500225694444444</v>
          </cell>
          <cell r="O167" t="str">
            <v>VIGAS DE ALUMINIO</v>
          </cell>
        </row>
        <row r="168">
          <cell r="A168" t="str">
            <v>ALV6700</v>
          </cell>
          <cell r="B168" t="str">
            <v>VALU-0060</v>
          </cell>
          <cell r="C168" t="str">
            <v>VIGA DE ALUMINIO 6700 MM</v>
          </cell>
          <cell r="D168">
            <v>38.4</v>
          </cell>
          <cell r="E168">
            <v>0</v>
          </cell>
          <cell r="F168">
            <v>7.637999999999999E-2</v>
          </cell>
          <cell r="G168">
            <v>6.7</v>
          </cell>
          <cell r="H168">
            <v>126000</v>
          </cell>
          <cell r="I168">
            <v>844200</v>
          </cell>
          <cell r="J168">
            <v>425634.25</v>
          </cell>
          <cell r="K168">
            <v>578863</v>
          </cell>
          <cell r="L168">
            <v>33768</v>
          </cell>
          <cell r="M168">
            <v>278586</v>
          </cell>
          <cell r="N168">
            <v>0.25002256944444445</v>
          </cell>
          <cell r="O168" t="str">
            <v>VIGAS DE ALUMINIO</v>
          </cell>
        </row>
        <row r="169">
          <cell r="A169" t="str">
            <v>ALV6500</v>
          </cell>
          <cell r="B169" t="str">
            <v>VALU-0049</v>
          </cell>
          <cell r="C169" t="str">
            <v>VIGA DE ALUMINIO 6500 MM</v>
          </cell>
          <cell r="D169">
            <v>37.25</v>
          </cell>
          <cell r="E169">
            <v>0</v>
          </cell>
          <cell r="F169">
            <v>7.4099999999999985E-2</v>
          </cell>
          <cell r="G169">
            <v>6.5</v>
          </cell>
          <cell r="H169">
            <v>126000</v>
          </cell>
          <cell r="I169">
            <v>819000</v>
          </cell>
          <cell r="J169">
            <v>412928.75</v>
          </cell>
          <cell r="K169">
            <v>561584</v>
          </cell>
          <cell r="L169">
            <v>32760</v>
          </cell>
          <cell r="M169">
            <v>270270</v>
          </cell>
          <cell r="N169">
            <v>0.25002256944444451</v>
          </cell>
          <cell r="O169" t="str">
            <v>VIGAS DE ALUMINIO</v>
          </cell>
        </row>
        <row r="170">
          <cell r="A170" t="str">
            <v>ALV6400</v>
          </cell>
          <cell r="B170" t="str">
            <v>VALU-0038</v>
          </cell>
          <cell r="C170" t="str">
            <v>VIGA DE ALUMINIO 6400 MM</v>
          </cell>
          <cell r="D170">
            <v>36.68</v>
          </cell>
          <cell r="E170">
            <v>0</v>
          </cell>
          <cell r="F170">
            <v>7.2959999999999997E-2</v>
          </cell>
          <cell r="G170">
            <v>6.4</v>
          </cell>
          <cell r="H170">
            <v>126000</v>
          </cell>
          <cell r="I170">
            <v>806400</v>
          </cell>
          <cell r="J170">
            <v>406576</v>
          </cell>
          <cell r="K170">
            <v>552944</v>
          </cell>
          <cell r="L170">
            <v>32256</v>
          </cell>
          <cell r="M170">
            <v>266112</v>
          </cell>
          <cell r="N170">
            <v>0.25002256944444456</v>
          </cell>
          <cell r="O170" t="str">
            <v>VIGAS DE ALUMINIO</v>
          </cell>
        </row>
        <row r="171">
          <cell r="A171" t="str">
            <v>ALV6200</v>
          </cell>
          <cell r="B171" t="str">
            <v>VALU-0041</v>
          </cell>
          <cell r="C171" t="str">
            <v>VIGA DE ALUMINIO 6200 MM</v>
          </cell>
          <cell r="D171">
            <v>35.53</v>
          </cell>
          <cell r="E171">
            <v>0</v>
          </cell>
          <cell r="F171">
            <v>7.0679999999999993E-2</v>
          </cell>
          <cell r="G171">
            <v>6.2</v>
          </cell>
          <cell r="H171">
            <v>126000</v>
          </cell>
          <cell r="I171">
            <v>781200</v>
          </cell>
          <cell r="J171">
            <v>393870.5</v>
          </cell>
          <cell r="K171">
            <v>535664</v>
          </cell>
          <cell r="L171">
            <v>31248</v>
          </cell>
          <cell r="M171">
            <v>257796</v>
          </cell>
          <cell r="N171">
            <v>0.25002256944444445</v>
          </cell>
          <cell r="O171" t="str">
            <v>VIGAS DE ALUMINIO</v>
          </cell>
        </row>
        <row r="172">
          <cell r="A172" t="str">
            <v>ALV6100</v>
          </cell>
          <cell r="B172" t="str">
            <v>VALU-0073</v>
          </cell>
          <cell r="C172" t="str">
            <v>VIGA DE ALUMINIO 6100 MM</v>
          </cell>
          <cell r="D172">
            <v>34.96</v>
          </cell>
          <cell r="E172">
            <v>0</v>
          </cell>
          <cell r="F172">
            <v>6.9539999999999991E-2</v>
          </cell>
          <cell r="G172">
            <v>6.1</v>
          </cell>
          <cell r="H172">
            <v>126000</v>
          </cell>
          <cell r="I172">
            <v>768600</v>
          </cell>
          <cell r="J172">
            <v>387517.75</v>
          </cell>
          <cell r="K172">
            <v>527025</v>
          </cell>
          <cell r="L172">
            <v>30744</v>
          </cell>
          <cell r="M172">
            <v>253638</v>
          </cell>
          <cell r="N172">
            <v>0.25002256944444451</v>
          </cell>
          <cell r="O172" t="str">
            <v>VIGAS DE ALUMINIO</v>
          </cell>
        </row>
        <row r="173">
          <cell r="A173" t="str">
            <v>ALV6000</v>
          </cell>
          <cell r="B173" t="str">
            <v>VALU-0001</v>
          </cell>
          <cell r="C173" t="str">
            <v>VIGA DE ALUMINIO 6000 MM</v>
          </cell>
          <cell r="D173">
            <v>34.380000000000003</v>
          </cell>
          <cell r="E173">
            <v>0</v>
          </cell>
          <cell r="F173">
            <v>6.8399999999999989E-2</v>
          </cell>
          <cell r="G173">
            <v>6</v>
          </cell>
          <cell r="H173">
            <v>126000</v>
          </cell>
          <cell r="I173">
            <v>756000</v>
          </cell>
          <cell r="J173">
            <v>381165</v>
          </cell>
          <cell r="K173">
            <v>518385</v>
          </cell>
          <cell r="L173">
            <v>30240</v>
          </cell>
          <cell r="M173">
            <v>249480</v>
          </cell>
          <cell r="N173">
            <v>0.25002256944444451</v>
          </cell>
          <cell r="O173" t="str">
            <v>VIGAS DE ALUMINIO</v>
          </cell>
        </row>
        <row r="174">
          <cell r="A174" t="str">
            <v>ALV5900</v>
          </cell>
          <cell r="B174" t="str">
            <v>VALU-0065</v>
          </cell>
          <cell r="C174" t="str">
            <v>VIGA DE ALUMINIO 5900 MM</v>
          </cell>
          <cell r="D174">
            <v>33.809999999999995</v>
          </cell>
          <cell r="E174">
            <v>0</v>
          </cell>
          <cell r="F174">
            <v>6.726E-2</v>
          </cell>
          <cell r="G174">
            <v>5.9</v>
          </cell>
          <cell r="H174">
            <v>126000</v>
          </cell>
          <cell r="I174">
            <v>743400</v>
          </cell>
          <cell r="J174">
            <v>374812.25</v>
          </cell>
          <cell r="K174">
            <v>509745</v>
          </cell>
          <cell r="L174">
            <v>29736</v>
          </cell>
          <cell r="M174">
            <v>245322</v>
          </cell>
          <cell r="N174">
            <v>0.25002256944444445</v>
          </cell>
          <cell r="O174" t="str">
            <v>VIGAS DE ALUMINIO</v>
          </cell>
        </row>
        <row r="175">
          <cell r="A175" t="str">
            <v>ALV5800</v>
          </cell>
          <cell r="B175" t="str">
            <v>VALU-0051</v>
          </cell>
          <cell r="C175" t="str">
            <v>VIGA DE ALUMINIO 5800 MM</v>
          </cell>
          <cell r="D175">
            <v>33.239999999999995</v>
          </cell>
          <cell r="E175">
            <v>0</v>
          </cell>
          <cell r="F175">
            <v>6.6119999999999984E-2</v>
          </cell>
          <cell r="G175">
            <v>5.8</v>
          </cell>
          <cell r="H175">
            <v>126000</v>
          </cell>
          <cell r="I175">
            <v>730800</v>
          </cell>
          <cell r="J175">
            <v>368459.5</v>
          </cell>
          <cell r="K175">
            <v>501105</v>
          </cell>
          <cell r="L175">
            <v>29232</v>
          </cell>
          <cell r="M175">
            <v>241164</v>
          </cell>
          <cell r="N175">
            <v>0.25002256944444451</v>
          </cell>
          <cell r="O175" t="str">
            <v>VIGAS DE ALUMINIO</v>
          </cell>
        </row>
        <row r="176">
          <cell r="A176" t="str">
            <v>ALV5700</v>
          </cell>
          <cell r="B176" t="str">
            <v>VALU-0062</v>
          </cell>
          <cell r="C176" t="str">
            <v>VIGA DE ALUMINIO 5700 MM</v>
          </cell>
          <cell r="D176">
            <v>32.669999999999995</v>
          </cell>
          <cell r="E176">
            <v>0</v>
          </cell>
          <cell r="F176">
            <v>6.4979999999999996E-2</v>
          </cell>
          <cell r="G176">
            <v>5.7</v>
          </cell>
          <cell r="H176">
            <v>126000</v>
          </cell>
          <cell r="I176">
            <v>718200</v>
          </cell>
          <cell r="J176">
            <v>362106.75</v>
          </cell>
          <cell r="K176">
            <v>492466</v>
          </cell>
          <cell r="L176">
            <v>28728</v>
          </cell>
          <cell r="M176">
            <v>237006</v>
          </cell>
          <cell r="N176">
            <v>0.25002256944444445</v>
          </cell>
          <cell r="O176" t="str">
            <v>VIGAS DE ALUMINIO</v>
          </cell>
        </row>
        <row r="177">
          <cell r="A177" t="str">
            <v>ALV5600</v>
          </cell>
          <cell r="B177" t="str">
            <v>VALU-0048</v>
          </cell>
          <cell r="C177" t="str">
            <v>VIGA DE ALUMINIO 5600 MM</v>
          </cell>
          <cell r="D177">
            <v>32.089999999999996</v>
          </cell>
          <cell r="E177">
            <v>0</v>
          </cell>
          <cell r="F177">
            <v>6.3839999999999994E-2</v>
          </cell>
          <cell r="G177">
            <v>5.6</v>
          </cell>
          <cell r="H177">
            <v>126000</v>
          </cell>
          <cell r="I177">
            <v>705600</v>
          </cell>
          <cell r="J177">
            <v>355754</v>
          </cell>
          <cell r="K177">
            <v>483826</v>
          </cell>
          <cell r="L177">
            <v>28224</v>
          </cell>
          <cell r="M177">
            <v>232848</v>
          </cell>
          <cell r="N177">
            <v>0.25002256944444445</v>
          </cell>
          <cell r="O177" t="str">
            <v>VIGAS DE ALUMINIO</v>
          </cell>
        </row>
        <row r="178">
          <cell r="A178" t="str">
            <v>ALV5500</v>
          </cell>
          <cell r="B178" t="str">
            <v>VALU-0061</v>
          </cell>
          <cell r="C178" t="str">
            <v>VIGA DE ALUMINIO 5500 MM</v>
          </cell>
          <cell r="D178">
            <v>31.520000000000003</v>
          </cell>
          <cell r="E178">
            <v>0</v>
          </cell>
          <cell r="F178">
            <v>6.2699999999999992E-2</v>
          </cell>
          <cell r="G178">
            <v>5.5</v>
          </cell>
          <cell r="H178">
            <v>126000</v>
          </cell>
          <cell r="I178">
            <v>693000</v>
          </cell>
          <cell r="J178">
            <v>349401.25</v>
          </cell>
          <cell r="K178">
            <v>475186</v>
          </cell>
          <cell r="L178">
            <v>27720</v>
          </cell>
          <cell r="M178">
            <v>228690</v>
          </cell>
          <cell r="N178">
            <v>0.25002256944444451</v>
          </cell>
          <cell r="O178" t="str">
            <v>VIGAS DE ALUMINIO</v>
          </cell>
        </row>
        <row r="179">
          <cell r="A179" t="str">
            <v>ALV5400</v>
          </cell>
          <cell r="B179" t="str">
            <v>VALU-0026</v>
          </cell>
          <cell r="C179" t="str">
            <v>VIGA DE ALUMINIO 5400 MM</v>
          </cell>
          <cell r="D179">
            <v>30.950000000000003</v>
          </cell>
          <cell r="E179">
            <v>0</v>
          </cell>
          <cell r="F179">
            <v>6.1559999999999997E-2</v>
          </cell>
          <cell r="G179">
            <v>5.4</v>
          </cell>
          <cell r="H179">
            <v>126000</v>
          </cell>
          <cell r="I179">
            <v>680400</v>
          </cell>
          <cell r="J179">
            <v>343048.5</v>
          </cell>
          <cell r="K179">
            <v>466546</v>
          </cell>
          <cell r="L179">
            <v>27216</v>
          </cell>
          <cell r="M179">
            <v>224532</v>
          </cell>
          <cell r="N179">
            <v>0.25002256944444445</v>
          </cell>
          <cell r="O179" t="str">
            <v>VIGAS DE ALUMINIO</v>
          </cell>
        </row>
        <row r="180">
          <cell r="A180" t="str">
            <v>ALV5300</v>
          </cell>
          <cell r="B180" t="str">
            <v>VALU-0056</v>
          </cell>
          <cell r="C180" t="str">
            <v>VIGA DE ALUMINIO 5300 MM</v>
          </cell>
          <cell r="D180">
            <v>30.37</v>
          </cell>
          <cell r="E180">
            <v>0</v>
          </cell>
          <cell r="F180">
            <v>6.0419999999999988E-2</v>
          </cell>
          <cell r="G180">
            <v>5.3</v>
          </cell>
          <cell r="H180">
            <v>126000</v>
          </cell>
          <cell r="I180">
            <v>667800</v>
          </cell>
          <cell r="J180">
            <v>336695.75</v>
          </cell>
          <cell r="K180">
            <v>457907</v>
          </cell>
          <cell r="L180">
            <v>26712</v>
          </cell>
          <cell r="M180">
            <v>220374</v>
          </cell>
          <cell r="N180">
            <v>0.25002256944444445</v>
          </cell>
          <cell r="O180" t="str">
            <v>VIGAS DE ALUMINIO</v>
          </cell>
        </row>
        <row r="181">
          <cell r="A181" t="str">
            <v>ALV5200</v>
          </cell>
          <cell r="B181" t="str">
            <v>VALU-0042</v>
          </cell>
          <cell r="C181" t="str">
            <v>VIGA DE ALUMINIO 5200 MM</v>
          </cell>
          <cell r="D181">
            <v>29.8</v>
          </cell>
          <cell r="E181">
            <v>0</v>
          </cell>
          <cell r="F181">
            <v>5.9279999999999992E-2</v>
          </cell>
          <cell r="G181">
            <v>5.2</v>
          </cell>
          <cell r="H181">
            <v>126000</v>
          </cell>
          <cell r="I181">
            <v>655200</v>
          </cell>
          <cell r="J181">
            <v>330343</v>
          </cell>
          <cell r="K181">
            <v>449267</v>
          </cell>
          <cell r="L181">
            <v>26208</v>
          </cell>
          <cell r="M181">
            <v>216216</v>
          </cell>
          <cell r="N181">
            <v>0.25002256944444451</v>
          </cell>
          <cell r="O181" t="str">
            <v>VIGAS DE ALUMINIO</v>
          </cell>
        </row>
        <row r="182">
          <cell r="A182" t="str">
            <v>ALV5100</v>
          </cell>
          <cell r="B182" t="str">
            <v>VALU-0058</v>
          </cell>
          <cell r="C182" t="str">
            <v>VIGA DE ALUMINIO 5100 MM</v>
          </cell>
          <cell r="D182">
            <v>29.23</v>
          </cell>
          <cell r="E182">
            <v>0</v>
          </cell>
          <cell r="F182">
            <v>5.813999999999999E-2</v>
          </cell>
          <cell r="G182">
            <v>5.0999999999999996</v>
          </cell>
          <cell r="H182">
            <v>126000</v>
          </cell>
          <cell r="I182">
            <v>642600</v>
          </cell>
          <cell r="J182">
            <v>323990.25</v>
          </cell>
          <cell r="K182">
            <v>440627</v>
          </cell>
          <cell r="L182">
            <v>25704</v>
          </cell>
          <cell r="M182">
            <v>212058</v>
          </cell>
          <cell r="N182">
            <v>0.25002256944444445</v>
          </cell>
          <cell r="O182" t="str">
            <v>VIGAS DE ALUMINIO</v>
          </cell>
        </row>
        <row r="183">
          <cell r="A183" t="str">
            <v>ALV5000</v>
          </cell>
          <cell r="B183" t="str">
            <v>VALU-0039</v>
          </cell>
          <cell r="C183" t="str">
            <v>VIGA DE ALUMINIO 5000 MM</v>
          </cell>
          <cell r="D183">
            <v>28.65</v>
          </cell>
          <cell r="E183">
            <v>0</v>
          </cell>
          <cell r="F183">
            <v>5.6999999999999995E-2</v>
          </cell>
          <cell r="G183">
            <v>5</v>
          </cell>
          <cell r="H183">
            <v>126000</v>
          </cell>
          <cell r="I183">
            <v>630000</v>
          </cell>
          <cell r="J183">
            <v>317637.5</v>
          </cell>
          <cell r="K183">
            <v>431987</v>
          </cell>
          <cell r="L183">
            <v>25200</v>
          </cell>
          <cell r="M183">
            <v>207900</v>
          </cell>
          <cell r="N183">
            <v>0.25002256944444445</v>
          </cell>
          <cell r="O183" t="str">
            <v>VIGAS DE ALUMINIO</v>
          </cell>
        </row>
        <row r="184">
          <cell r="A184" t="str">
            <v>ALV4900</v>
          </cell>
          <cell r="B184" t="str">
            <v>VALU-0016</v>
          </cell>
          <cell r="C184" t="str">
            <v>VIGA DE ALUMINIO 4900 MM</v>
          </cell>
          <cell r="D184">
            <v>28.080000000000002</v>
          </cell>
          <cell r="E184">
            <v>0</v>
          </cell>
          <cell r="F184">
            <v>5.586E-2</v>
          </cell>
          <cell r="G184">
            <v>4.9000000000000004</v>
          </cell>
          <cell r="H184">
            <v>126000</v>
          </cell>
          <cell r="I184">
            <v>617400</v>
          </cell>
          <cell r="J184">
            <v>311284.75</v>
          </cell>
          <cell r="K184">
            <v>423348</v>
          </cell>
          <cell r="L184">
            <v>24696</v>
          </cell>
          <cell r="M184">
            <v>203742</v>
          </cell>
          <cell r="N184">
            <v>0.25002256944444451</v>
          </cell>
          <cell r="O184" t="str">
            <v>VIGAS DE ALUMINIO</v>
          </cell>
        </row>
        <row r="185">
          <cell r="A185" t="str">
            <v>ALV4800</v>
          </cell>
          <cell r="B185" t="str">
            <v>VALU-0002</v>
          </cell>
          <cell r="C185" t="str">
            <v>VIGA DE ALUMINIO 4800 MM</v>
          </cell>
          <cell r="D185">
            <v>27.51</v>
          </cell>
          <cell r="E185">
            <v>0</v>
          </cell>
          <cell r="F185">
            <v>5.4719999999999991E-2</v>
          </cell>
          <cell r="G185">
            <v>4.8</v>
          </cell>
          <cell r="H185">
            <v>126000</v>
          </cell>
          <cell r="I185">
            <v>604800</v>
          </cell>
          <cell r="J185">
            <v>304932</v>
          </cell>
          <cell r="K185">
            <v>414708</v>
          </cell>
          <cell r="L185">
            <v>24192</v>
          </cell>
          <cell r="M185">
            <v>199584</v>
          </cell>
          <cell r="N185">
            <v>0.25002256944444445</v>
          </cell>
          <cell r="O185" t="str">
            <v>VIGAS DE ALUMINIO</v>
          </cell>
        </row>
        <row r="186">
          <cell r="A186" t="str">
            <v>ALV4700</v>
          </cell>
          <cell r="B186" t="str">
            <v>VALU-0055</v>
          </cell>
          <cell r="C186" t="str">
            <v>VIGA DE ALUMINIO 4700 MM</v>
          </cell>
          <cell r="D186">
            <v>26.94</v>
          </cell>
          <cell r="E186">
            <v>0</v>
          </cell>
          <cell r="F186">
            <v>5.3579999999999996E-2</v>
          </cell>
          <cell r="G186">
            <v>4.7</v>
          </cell>
          <cell r="H186">
            <v>126000</v>
          </cell>
          <cell r="I186">
            <v>592200</v>
          </cell>
          <cell r="J186">
            <v>298579.25</v>
          </cell>
          <cell r="K186">
            <v>406068</v>
          </cell>
          <cell r="L186">
            <v>23688</v>
          </cell>
          <cell r="M186">
            <v>195426</v>
          </cell>
          <cell r="N186">
            <v>0.25002256944444451</v>
          </cell>
          <cell r="O186" t="str">
            <v>VIGAS DE ALUMINIO</v>
          </cell>
        </row>
        <row r="187">
          <cell r="A187" t="str">
            <v>ALV4600</v>
          </cell>
          <cell r="B187" t="str">
            <v>VALU-0028</v>
          </cell>
          <cell r="C187" t="str">
            <v>VIGA DE ALUMINIO 4600 MM</v>
          </cell>
          <cell r="D187">
            <v>26.360000000000003</v>
          </cell>
          <cell r="E187">
            <v>0</v>
          </cell>
          <cell r="F187">
            <v>5.2439999999999987E-2</v>
          </cell>
          <cell r="G187">
            <v>4.5999999999999996</v>
          </cell>
          <cell r="H187">
            <v>126000</v>
          </cell>
          <cell r="I187">
            <v>579600</v>
          </cell>
          <cell r="J187">
            <v>292226.5</v>
          </cell>
          <cell r="K187">
            <v>397429</v>
          </cell>
          <cell r="L187">
            <v>23184</v>
          </cell>
          <cell r="M187">
            <v>191268</v>
          </cell>
          <cell r="N187">
            <v>0.25002256944444451</v>
          </cell>
          <cell r="O187" t="str">
            <v>VIGAS DE ALUMINIO</v>
          </cell>
        </row>
        <row r="188">
          <cell r="A188" t="str">
            <v>ALV4500</v>
          </cell>
          <cell r="B188" t="str">
            <v>VALU-0036</v>
          </cell>
          <cell r="C188" t="str">
            <v>VIGA DE ALUMINIO 4500 MM</v>
          </cell>
          <cell r="D188">
            <v>25.790000000000003</v>
          </cell>
          <cell r="E188">
            <v>0</v>
          </cell>
          <cell r="F188">
            <v>5.1299999999999991E-2</v>
          </cell>
          <cell r="G188">
            <v>4.5</v>
          </cell>
          <cell r="H188">
            <v>126000</v>
          </cell>
          <cell r="I188">
            <v>567000</v>
          </cell>
          <cell r="J188">
            <v>285873.75</v>
          </cell>
          <cell r="K188">
            <v>388789</v>
          </cell>
          <cell r="L188">
            <v>22680</v>
          </cell>
          <cell r="M188">
            <v>187110</v>
          </cell>
          <cell r="N188">
            <v>0.25002256944444445</v>
          </cell>
          <cell r="O188" t="str">
            <v>VIGAS DE ALUMINIO</v>
          </cell>
        </row>
        <row r="189">
          <cell r="A189" t="str">
            <v>ALV4400</v>
          </cell>
          <cell r="B189" t="str">
            <v>VALU-0057</v>
          </cell>
          <cell r="C189" t="str">
            <v>VIGA DE ALUMINIO 4400 MM</v>
          </cell>
          <cell r="D189">
            <v>25.220000000000002</v>
          </cell>
          <cell r="E189">
            <v>0</v>
          </cell>
          <cell r="F189">
            <v>5.0159999999999996E-2</v>
          </cell>
          <cell r="G189">
            <v>4.4000000000000004</v>
          </cell>
          <cell r="H189">
            <v>126000</v>
          </cell>
          <cell r="I189">
            <v>554400</v>
          </cell>
          <cell r="J189">
            <v>279521</v>
          </cell>
          <cell r="K189">
            <v>380149</v>
          </cell>
          <cell r="L189">
            <v>22176</v>
          </cell>
          <cell r="M189">
            <v>182952</v>
          </cell>
          <cell r="N189">
            <v>0.25002256944444451</v>
          </cell>
          <cell r="O189" t="str">
            <v>VIGAS DE ALUMINIO</v>
          </cell>
        </row>
        <row r="190">
          <cell r="A190" t="str">
            <v>ALV4300</v>
          </cell>
          <cell r="B190" t="str">
            <v>VALU-0017</v>
          </cell>
          <cell r="C190" t="str">
            <v>VIGA DE ALUMINIO 4300 MM</v>
          </cell>
          <cell r="D190">
            <v>24.64</v>
          </cell>
          <cell r="E190">
            <v>0</v>
          </cell>
          <cell r="F190">
            <v>4.9019999999999994E-2</v>
          </cell>
          <cell r="G190">
            <v>4.3</v>
          </cell>
          <cell r="H190">
            <v>126000</v>
          </cell>
          <cell r="I190">
            <v>541800</v>
          </cell>
          <cell r="J190">
            <v>273168.25</v>
          </cell>
          <cell r="K190">
            <v>371509</v>
          </cell>
          <cell r="L190">
            <v>21672</v>
          </cell>
          <cell r="M190">
            <v>178794</v>
          </cell>
          <cell r="N190">
            <v>0.2500225694444444</v>
          </cell>
          <cell r="O190" t="str">
            <v>VIGAS DE ALUMINIO</v>
          </cell>
        </row>
        <row r="191">
          <cell r="A191" t="str">
            <v>ALV4200</v>
          </cell>
          <cell r="B191" t="str">
            <v>VALU-0040</v>
          </cell>
          <cell r="C191" t="str">
            <v>VIGA DE ALUMINIO 4200 MM</v>
          </cell>
          <cell r="D191">
            <v>24.07</v>
          </cell>
          <cell r="E191">
            <v>0</v>
          </cell>
          <cell r="F191">
            <v>4.7879999999999999E-2</v>
          </cell>
          <cell r="G191">
            <v>4.2</v>
          </cell>
          <cell r="H191">
            <v>126000</v>
          </cell>
          <cell r="I191">
            <v>529200</v>
          </cell>
          <cell r="J191">
            <v>266815.5</v>
          </cell>
          <cell r="K191">
            <v>362870</v>
          </cell>
          <cell r="L191">
            <v>21168</v>
          </cell>
          <cell r="M191">
            <v>174636</v>
          </cell>
          <cell r="N191">
            <v>0.25002256944444445</v>
          </cell>
          <cell r="O191" t="str">
            <v>VIGAS DE ALUMINIO</v>
          </cell>
        </row>
        <row r="192">
          <cell r="A192" t="str">
            <v>ALV4100</v>
          </cell>
          <cell r="B192" t="str">
            <v>VALU-0070</v>
          </cell>
          <cell r="C192" t="str">
            <v>VIGA DE ALUMINIO 4100 MM</v>
          </cell>
          <cell r="D192">
            <v>23.49</v>
          </cell>
          <cell r="E192">
            <v>0</v>
          </cell>
          <cell r="F192">
            <v>4.673999999999999E-2</v>
          </cell>
          <cell r="G192">
            <v>4.0999999999999996</v>
          </cell>
          <cell r="H192">
            <v>126000</v>
          </cell>
          <cell r="I192">
            <v>516600</v>
          </cell>
          <cell r="J192">
            <v>260462.74999999997</v>
          </cell>
          <cell r="K192">
            <v>354230</v>
          </cell>
          <cell r="L192">
            <v>20664</v>
          </cell>
          <cell r="M192">
            <v>170478</v>
          </cell>
          <cell r="N192">
            <v>0.25002256944444462</v>
          </cell>
          <cell r="O192" t="str">
            <v>VIGAS DE ALUMINIO</v>
          </cell>
        </row>
        <row r="193">
          <cell r="A193" t="str">
            <v>ALV4000</v>
          </cell>
          <cell r="B193" t="str">
            <v>VALU-0035</v>
          </cell>
          <cell r="C193" t="str">
            <v>VIGA DE ALUMINIO 4000 MM</v>
          </cell>
          <cell r="D193">
            <v>22.92</v>
          </cell>
          <cell r="E193">
            <v>0</v>
          </cell>
          <cell r="F193">
            <v>4.5599999999999995E-2</v>
          </cell>
          <cell r="G193">
            <v>4</v>
          </cell>
          <cell r="H193">
            <v>126000</v>
          </cell>
          <cell r="I193">
            <v>504000</v>
          </cell>
          <cell r="J193">
            <v>254110</v>
          </cell>
          <cell r="K193">
            <v>345590</v>
          </cell>
          <cell r="L193">
            <v>20160</v>
          </cell>
          <cell r="M193">
            <v>166320</v>
          </cell>
          <cell r="N193">
            <v>0.25002256944444445</v>
          </cell>
          <cell r="O193" t="str">
            <v>VIGAS DE ALUMINIO</v>
          </cell>
        </row>
        <row r="194">
          <cell r="A194" t="str">
            <v>ALV3900</v>
          </cell>
          <cell r="B194" t="str">
            <v>VALU-0059</v>
          </cell>
          <cell r="C194" t="str">
            <v>VIGA DE ALUMINIO 3900 MM</v>
          </cell>
          <cell r="D194">
            <v>22.35</v>
          </cell>
          <cell r="E194">
            <v>0</v>
          </cell>
          <cell r="F194">
            <v>4.4459999999999993E-2</v>
          </cell>
          <cell r="G194">
            <v>3.9</v>
          </cell>
          <cell r="H194">
            <v>126000</v>
          </cell>
          <cell r="I194">
            <v>491400</v>
          </cell>
          <cell r="J194">
            <v>247757.25</v>
          </cell>
          <cell r="K194">
            <v>336950</v>
          </cell>
          <cell r="L194">
            <v>19656</v>
          </cell>
          <cell r="M194">
            <v>162162</v>
          </cell>
          <cell r="N194">
            <v>0.25002256944444445</v>
          </cell>
          <cell r="O194" t="str">
            <v>VIGAS DE ALUMINIO</v>
          </cell>
        </row>
        <row r="195">
          <cell r="A195" t="str">
            <v>ALV3800</v>
          </cell>
          <cell r="B195" t="str">
            <v>VALU-0022</v>
          </cell>
          <cell r="C195" t="str">
            <v>VIGA DE ALUMINIO 3800 MM</v>
          </cell>
          <cell r="D195">
            <v>21.78</v>
          </cell>
          <cell r="E195">
            <v>0</v>
          </cell>
          <cell r="F195">
            <v>4.331999999999999E-2</v>
          </cell>
          <cell r="G195">
            <v>3.8</v>
          </cell>
          <cell r="H195">
            <v>126000</v>
          </cell>
          <cell r="I195">
            <v>478800</v>
          </cell>
          <cell r="J195">
            <v>241404.5</v>
          </cell>
          <cell r="K195">
            <v>328311</v>
          </cell>
          <cell r="L195">
            <v>19152</v>
          </cell>
          <cell r="M195">
            <v>158004</v>
          </cell>
          <cell r="N195">
            <v>0.25002256944444451</v>
          </cell>
          <cell r="O195" t="str">
            <v>VIGAS DE ALUMINIO</v>
          </cell>
        </row>
        <row r="196">
          <cell r="A196" t="str">
            <v>ALV3700</v>
          </cell>
          <cell r="B196" t="str">
            <v>VALU-0053</v>
          </cell>
          <cell r="C196" t="str">
            <v>VIGA DE ALUMINIO 3700 MM</v>
          </cell>
          <cell r="D196">
            <v>21.21</v>
          </cell>
          <cell r="E196">
            <v>0</v>
          </cell>
          <cell r="F196">
            <v>4.2179999999999995E-2</v>
          </cell>
          <cell r="G196">
            <v>3.7</v>
          </cell>
          <cell r="H196">
            <v>126000</v>
          </cell>
          <cell r="I196">
            <v>466200</v>
          </cell>
          <cell r="J196">
            <v>235051.75</v>
          </cell>
          <cell r="K196">
            <v>319671</v>
          </cell>
          <cell r="L196">
            <v>18648</v>
          </cell>
          <cell r="M196">
            <v>153846</v>
          </cell>
          <cell r="N196">
            <v>0.25002256944444445</v>
          </cell>
          <cell r="O196" t="str">
            <v>VIGAS DE ALUMINIO</v>
          </cell>
        </row>
        <row r="197">
          <cell r="A197" t="str">
            <v>ALV3600</v>
          </cell>
          <cell r="B197" t="str">
            <v>VALU-0045</v>
          </cell>
          <cell r="C197" t="str">
            <v>VIGA DE ALUMINIO 3600 MM</v>
          </cell>
          <cell r="D197">
            <v>20.630000000000003</v>
          </cell>
          <cell r="E197">
            <v>0</v>
          </cell>
          <cell r="F197">
            <v>4.1039999999999993E-2</v>
          </cell>
          <cell r="G197">
            <v>3.6</v>
          </cell>
          <cell r="H197">
            <v>126000</v>
          </cell>
          <cell r="I197">
            <v>453600</v>
          </cell>
          <cell r="J197">
            <v>228699</v>
          </cell>
          <cell r="K197">
            <v>311031</v>
          </cell>
          <cell r="L197">
            <v>18144</v>
          </cell>
          <cell r="M197">
            <v>149688</v>
          </cell>
          <cell r="N197">
            <v>0.25002256944444451</v>
          </cell>
          <cell r="O197" t="str">
            <v>VIGAS DE ALUMINIO</v>
          </cell>
        </row>
        <row r="198">
          <cell r="A198" t="str">
            <v>ALV3500</v>
          </cell>
          <cell r="B198" t="str">
            <v>VALU-0054</v>
          </cell>
          <cell r="C198" t="str">
            <v>VIGA DE ALUMINIO 3500 MM</v>
          </cell>
          <cell r="D198">
            <v>20.060000000000002</v>
          </cell>
          <cell r="E198">
            <v>0</v>
          </cell>
          <cell r="F198">
            <v>3.9899999999999998E-2</v>
          </cell>
          <cell r="G198">
            <v>3.5</v>
          </cell>
          <cell r="H198">
            <v>126000</v>
          </cell>
          <cell r="I198">
            <v>441000</v>
          </cell>
          <cell r="J198">
            <v>222346.25</v>
          </cell>
          <cell r="K198">
            <v>302391</v>
          </cell>
          <cell r="L198">
            <v>17640</v>
          </cell>
          <cell r="M198">
            <v>145530</v>
          </cell>
          <cell r="N198">
            <v>0.25002256944444456</v>
          </cell>
          <cell r="O198" t="str">
            <v>VIGAS DE ALUMINIO</v>
          </cell>
        </row>
        <row r="199">
          <cell r="A199" t="str">
            <v>ALV3400</v>
          </cell>
          <cell r="B199" t="str">
            <v>VALU-0047</v>
          </cell>
          <cell r="C199" t="str">
            <v>VIGA DE ALUMINIO 3400 MM</v>
          </cell>
          <cell r="D199">
            <v>19.490000000000002</v>
          </cell>
          <cell r="E199">
            <v>0</v>
          </cell>
          <cell r="F199">
            <v>3.8759999999999996E-2</v>
          </cell>
          <cell r="G199">
            <v>3.4</v>
          </cell>
          <cell r="H199">
            <v>126000</v>
          </cell>
          <cell r="I199">
            <v>428400</v>
          </cell>
          <cell r="J199">
            <v>215993.5</v>
          </cell>
          <cell r="K199">
            <v>293752</v>
          </cell>
          <cell r="L199">
            <v>17136</v>
          </cell>
          <cell r="M199">
            <v>141372</v>
          </cell>
          <cell r="N199">
            <v>0.25002256944444445</v>
          </cell>
          <cell r="O199" t="str">
            <v>VIGAS DE ALUMINIO</v>
          </cell>
        </row>
        <row r="200">
          <cell r="A200" t="str">
            <v>ALV3300</v>
          </cell>
          <cell r="B200" t="str">
            <v>VALU-0003</v>
          </cell>
          <cell r="C200" t="str">
            <v>VIGA DE ALUMINIO 3300 MM</v>
          </cell>
          <cell r="D200">
            <v>18.91</v>
          </cell>
          <cell r="E200">
            <v>0</v>
          </cell>
          <cell r="F200">
            <v>3.7619999999999994E-2</v>
          </cell>
          <cell r="G200">
            <v>3.3</v>
          </cell>
          <cell r="H200">
            <v>126000</v>
          </cell>
          <cell r="I200">
            <v>415800</v>
          </cell>
          <cell r="J200">
            <v>209640.75</v>
          </cell>
          <cell r="K200">
            <v>285112</v>
          </cell>
          <cell r="L200">
            <v>16632</v>
          </cell>
          <cell r="M200">
            <v>137214</v>
          </cell>
          <cell r="N200">
            <v>0.25002256944444451</v>
          </cell>
          <cell r="O200" t="str">
            <v>VIGAS DE ALUMINIO</v>
          </cell>
        </row>
        <row r="201">
          <cell r="A201" t="str">
            <v>ALV3200</v>
          </cell>
          <cell r="B201" t="str">
            <v>VALU-0021</v>
          </cell>
          <cell r="C201" t="str">
            <v>VIGA DE ALUMINIO 3200 MM</v>
          </cell>
          <cell r="D201">
            <v>18.34</v>
          </cell>
          <cell r="E201">
            <v>0</v>
          </cell>
          <cell r="F201">
            <v>3.6479999999999999E-2</v>
          </cell>
          <cell r="G201">
            <v>3.2</v>
          </cell>
          <cell r="H201">
            <v>126000</v>
          </cell>
          <cell r="I201">
            <v>403200</v>
          </cell>
          <cell r="J201">
            <v>203288</v>
          </cell>
          <cell r="K201">
            <v>276472</v>
          </cell>
          <cell r="L201">
            <v>16128</v>
          </cell>
          <cell r="M201">
            <v>133056</v>
          </cell>
          <cell r="N201">
            <v>0.25002256944444456</v>
          </cell>
          <cell r="O201" t="str">
            <v>VIGAS DE ALUMINIO</v>
          </cell>
        </row>
        <row r="202">
          <cell r="A202" t="str">
            <v>ALV3100</v>
          </cell>
          <cell r="B202" t="str">
            <v>VALU-0046</v>
          </cell>
          <cell r="C202" t="str">
            <v>VIGA DE ALUMINIO 3100 MM</v>
          </cell>
          <cell r="D202">
            <v>17.770000000000003</v>
          </cell>
          <cell r="E202">
            <v>0</v>
          </cell>
          <cell r="F202">
            <v>3.5339999999999996E-2</v>
          </cell>
          <cell r="G202">
            <v>3.1</v>
          </cell>
          <cell r="H202">
            <v>126000</v>
          </cell>
          <cell r="I202">
            <v>390600</v>
          </cell>
          <cell r="J202">
            <v>196935.25</v>
          </cell>
          <cell r="K202">
            <v>267832</v>
          </cell>
          <cell r="L202">
            <v>15624</v>
          </cell>
          <cell r="M202">
            <v>128898</v>
          </cell>
          <cell r="N202">
            <v>0.25002256944444445</v>
          </cell>
          <cell r="O202" t="str">
            <v>VIGAS DE ALUMINIO</v>
          </cell>
        </row>
        <row r="203">
          <cell r="A203" t="str">
            <v>ALV3000</v>
          </cell>
          <cell r="B203" t="str">
            <v>VALU-0018</v>
          </cell>
          <cell r="C203" t="str">
            <v>VIGA DE ALUMINIO 3000 MM</v>
          </cell>
          <cell r="D203">
            <v>17.190000000000001</v>
          </cell>
          <cell r="E203">
            <v>0</v>
          </cell>
          <cell r="F203">
            <v>3.4199999999999994E-2</v>
          </cell>
          <cell r="G203">
            <v>3</v>
          </cell>
          <cell r="H203">
            <v>126000</v>
          </cell>
          <cell r="I203">
            <v>378000</v>
          </cell>
          <cell r="J203">
            <v>190582.5</v>
          </cell>
          <cell r="K203">
            <v>259193</v>
          </cell>
          <cell r="L203">
            <v>15120</v>
          </cell>
          <cell r="M203">
            <v>124740</v>
          </cell>
          <cell r="N203">
            <v>0.25002256944444451</v>
          </cell>
          <cell r="O203" t="str">
            <v>VIGAS DE ALUMINIO</v>
          </cell>
        </row>
        <row r="204">
          <cell r="A204" t="str">
            <v>ALV2900</v>
          </cell>
          <cell r="B204" t="str">
            <v>VALU-0034</v>
          </cell>
          <cell r="C204" t="str">
            <v>VIGA DE ALUMINIO 2900 MM</v>
          </cell>
          <cell r="D204">
            <v>16.62</v>
          </cell>
          <cell r="E204">
            <v>0</v>
          </cell>
          <cell r="F204">
            <v>3.3059999999999992E-2</v>
          </cell>
          <cell r="G204">
            <v>2.9</v>
          </cell>
          <cell r="H204">
            <v>126000</v>
          </cell>
          <cell r="I204">
            <v>365400</v>
          </cell>
          <cell r="J204">
            <v>184229.75</v>
          </cell>
          <cell r="K204">
            <v>250553</v>
          </cell>
          <cell r="L204">
            <v>14616</v>
          </cell>
          <cell r="M204">
            <v>120582</v>
          </cell>
          <cell r="N204">
            <v>0.25002256944444451</v>
          </cell>
          <cell r="O204" t="str">
            <v>VIGAS DE ALUMINIO</v>
          </cell>
        </row>
        <row r="205">
          <cell r="A205" t="str">
            <v>ALV2800</v>
          </cell>
          <cell r="B205" t="str">
            <v>VALU-0024</v>
          </cell>
          <cell r="C205" t="str">
            <v>VIGA DE ALUMINIO 2800 MM</v>
          </cell>
          <cell r="D205">
            <v>16.05</v>
          </cell>
          <cell r="E205">
            <v>0</v>
          </cell>
          <cell r="F205">
            <v>3.1919999999999997E-2</v>
          </cell>
          <cell r="G205">
            <v>2.8</v>
          </cell>
          <cell r="H205">
            <v>126000</v>
          </cell>
          <cell r="I205">
            <v>352800</v>
          </cell>
          <cell r="J205">
            <v>177877</v>
          </cell>
          <cell r="K205">
            <v>241913</v>
          </cell>
          <cell r="L205">
            <v>14112</v>
          </cell>
          <cell r="M205">
            <v>116424</v>
          </cell>
          <cell r="N205">
            <v>0.25002256944444445</v>
          </cell>
          <cell r="O205" t="str">
            <v>VIGAS DE ALUMINIO</v>
          </cell>
        </row>
        <row r="206">
          <cell r="A206" t="str">
            <v>ALV2700</v>
          </cell>
          <cell r="B206" t="str">
            <v>VALU-0004</v>
          </cell>
          <cell r="C206" t="str">
            <v>VIGA DE ALUMINIO 2700 MM</v>
          </cell>
          <cell r="D206">
            <v>15.48</v>
          </cell>
          <cell r="E206">
            <v>0</v>
          </cell>
          <cell r="F206">
            <v>3.0779999999999998E-2</v>
          </cell>
          <cell r="G206">
            <v>2.7</v>
          </cell>
          <cell r="H206">
            <v>126000</v>
          </cell>
          <cell r="I206">
            <v>340200</v>
          </cell>
          <cell r="J206">
            <v>171524.25</v>
          </cell>
          <cell r="K206">
            <v>233273</v>
          </cell>
          <cell r="L206">
            <v>13608</v>
          </cell>
          <cell r="M206">
            <v>112266</v>
          </cell>
          <cell r="N206">
            <v>0.25002256944444445</v>
          </cell>
          <cell r="O206" t="str">
            <v>VIGAS DE ALUMINIO</v>
          </cell>
        </row>
        <row r="207">
          <cell r="A207" t="str">
            <v>ALV2600</v>
          </cell>
          <cell r="B207" t="str">
            <v>VALU-0007</v>
          </cell>
          <cell r="C207" t="str">
            <v>VIGA DE ALUMINIO 2600 MM</v>
          </cell>
          <cell r="D207">
            <v>14.9</v>
          </cell>
          <cell r="E207">
            <v>0</v>
          </cell>
          <cell r="F207">
            <v>2.9639999999999996E-2</v>
          </cell>
          <cell r="G207">
            <v>2.6</v>
          </cell>
          <cell r="H207">
            <v>126000</v>
          </cell>
          <cell r="I207">
            <v>327600</v>
          </cell>
          <cell r="J207">
            <v>165171.5</v>
          </cell>
          <cell r="K207">
            <v>224634</v>
          </cell>
          <cell r="L207">
            <v>13104</v>
          </cell>
          <cell r="M207">
            <v>108108</v>
          </cell>
          <cell r="N207">
            <v>0.25002256944444451</v>
          </cell>
          <cell r="O207" t="str">
            <v>VIGAS DE ALUMINIO</v>
          </cell>
        </row>
        <row r="208">
          <cell r="A208" t="str">
            <v>ALV2500</v>
          </cell>
          <cell r="B208" t="str">
            <v>VALU-0027</v>
          </cell>
          <cell r="C208" t="str">
            <v>VIGA DE ALUMINIO 2500 MM</v>
          </cell>
          <cell r="D208">
            <v>14.33</v>
          </cell>
          <cell r="E208">
            <v>0</v>
          </cell>
          <cell r="F208">
            <v>2.8499999999999998E-2</v>
          </cell>
          <cell r="G208">
            <v>2.5</v>
          </cell>
          <cell r="H208">
            <v>126000</v>
          </cell>
          <cell r="I208">
            <v>315000</v>
          </cell>
          <cell r="J208">
            <v>158818.75</v>
          </cell>
          <cell r="K208">
            <v>215994</v>
          </cell>
          <cell r="L208">
            <v>12600</v>
          </cell>
          <cell r="M208">
            <v>103950</v>
          </cell>
          <cell r="N208">
            <v>0.25002256944444445</v>
          </cell>
          <cell r="O208" t="str">
            <v>VIGAS DE ALUMINIO</v>
          </cell>
        </row>
        <row r="209">
          <cell r="A209" t="str">
            <v>ALV2400</v>
          </cell>
          <cell r="B209" t="str">
            <v>VALU-0008</v>
          </cell>
          <cell r="C209" t="str">
            <v>VIGA DE ALUMINIO 2400 MM</v>
          </cell>
          <cell r="D209">
            <v>13.76</v>
          </cell>
          <cell r="E209">
            <v>0</v>
          </cell>
          <cell r="F209">
            <v>2.7359999999999995E-2</v>
          </cell>
          <cell r="G209">
            <v>2.4</v>
          </cell>
          <cell r="H209">
            <v>126000</v>
          </cell>
          <cell r="I209">
            <v>302400</v>
          </cell>
          <cell r="J209">
            <v>152466</v>
          </cell>
          <cell r="K209">
            <v>207354</v>
          </cell>
          <cell r="L209">
            <v>12096</v>
          </cell>
          <cell r="M209">
            <v>99792</v>
          </cell>
          <cell r="N209">
            <v>0.25002256944444445</v>
          </cell>
          <cell r="O209" t="str">
            <v>VIGAS DE ALUMINIO</v>
          </cell>
        </row>
        <row r="210">
          <cell r="A210" t="str">
            <v>ALV2300</v>
          </cell>
          <cell r="B210" t="str">
            <v>VALU-0033</v>
          </cell>
          <cell r="C210" t="str">
            <v>VIGA DE ALUMINIO 2300 MM</v>
          </cell>
          <cell r="D210">
            <v>13.18</v>
          </cell>
          <cell r="E210">
            <v>0</v>
          </cell>
          <cell r="F210">
            <v>2.6219999999999993E-2</v>
          </cell>
          <cell r="G210">
            <v>2.2999999999999998</v>
          </cell>
          <cell r="H210">
            <v>126000</v>
          </cell>
          <cell r="I210">
            <v>289800</v>
          </cell>
          <cell r="J210">
            <v>146113.25</v>
          </cell>
          <cell r="K210">
            <v>198715</v>
          </cell>
          <cell r="L210">
            <v>11592</v>
          </cell>
          <cell r="M210">
            <v>95634</v>
          </cell>
          <cell r="N210">
            <v>0.25002256944444451</v>
          </cell>
          <cell r="O210" t="str">
            <v>VIGAS DE ALUMINIO</v>
          </cell>
        </row>
        <row r="211">
          <cell r="A211" t="str">
            <v>ALV2200</v>
          </cell>
          <cell r="B211" t="str">
            <v>VALU-0009</v>
          </cell>
          <cell r="C211" t="str">
            <v>VIGA DE ALUMINIO 2200 MM</v>
          </cell>
          <cell r="D211">
            <v>12.61</v>
          </cell>
          <cell r="E211">
            <v>0</v>
          </cell>
          <cell r="F211">
            <v>2.5079999999999998E-2</v>
          </cell>
          <cell r="G211">
            <v>2.2000000000000002</v>
          </cell>
          <cell r="H211">
            <v>126000</v>
          </cell>
          <cell r="I211">
            <v>277200</v>
          </cell>
          <cell r="J211">
            <v>139760.5</v>
          </cell>
          <cell r="K211">
            <v>190075</v>
          </cell>
          <cell r="L211">
            <v>11088</v>
          </cell>
          <cell r="M211">
            <v>91476</v>
          </cell>
          <cell r="N211">
            <v>0.25002256944444451</v>
          </cell>
          <cell r="O211" t="str">
            <v>VIGAS DE ALUMINIO</v>
          </cell>
        </row>
        <row r="212">
          <cell r="A212" t="str">
            <v>ALV2100</v>
          </cell>
          <cell r="B212" t="str">
            <v>VALU-0005</v>
          </cell>
          <cell r="C212" t="str">
            <v>VIGA DE ALUMINIO 2100 MM</v>
          </cell>
          <cell r="D212">
            <v>12.04</v>
          </cell>
          <cell r="E212">
            <v>0</v>
          </cell>
          <cell r="F212">
            <v>2.3939999999999999E-2</v>
          </cell>
          <cell r="G212">
            <v>2.1</v>
          </cell>
          <cell r="H212">
            <v>126000</v>
          </cell>
          <cell r="I212">
            <v>264600</v>
          </cell>
          <cell r="J212">
            <v>133407.75</v>
          </cell>
          <cell r="K212">
            <v>181435</v>
          </cell>
          <cell r="L212">
            <v>10584</v>
          </cell>
          <cell r="M212">
            <v>87318</v>
          </cell>
          <cell r="N212">
            <v>0.25002256944444445</v>
          </cell>
          <cell r="O212" t="str">
            <v>VIGAS DE ALUMINIO</v>
          </cell>
        </row>
        <row r="213">
          <cell r="A213" t="str">
            <v>ALV2000</v>
          </cell>
          <cell r="B213" t="str">
            <v>VALU-0032</v>
          </cell>
          <cell r="C213" t="str">
            <v>VIGA DE ALUMINIO 2000 MM</v>
          </cell>
          <cell r="D213">
            <v>11.46</v>
          </cell>
          <cell r="E213">
            <v>0</v>
          </cell>
          <cell r="F213">
            <v>2.2799999999999997E-2</v>
          </cell>
          <cell r="G213">
            <v>2</v>
          </cell>
          <cell r="H213">
            <v>126000</v>
          </cell>
          <cell r="I213">
            <v>252000</v>
          </cell>
          <cell r="J213">
            <v>127055</v>
          </cell>
          <cell r="K213">
            <v>172795</v>
          </cell>
          <cell r="L213">
            <v>10080</v>
          </cell>
          <cell r="M213">
            <v>83160</v>
          </cell>
          <cell r="N213">
            <v>0.25002256944444445</v>
          </cell>
          <cell r="O213" t="str">
            <v>VIGAS DE ALUMINIO</v>
          </cell>
        </row>
        <row r="214">
          <cell r="A214" t="str">
            <v>ALV1900</v>
          </cell>
          <cell r="B214" t="str">
            <v>VALU-0023</v>
          </cell>
          <cell r="C214" t="str">
            <v>VIGA DE ALUMINIO 1900 MM</v>
          </cell>
          <cell r="D214">
            <v>10.89</v>
          </cell>
          <cell r="E214">
            <v>0</v>
          </cell>
          <cell r="F214">
            <v>2.1659999999999995E-2</v>
          </cell>
          <cell r="G214">
            <v>1.9</v>
          </cell>
          <cell r="H214">
            <v>126000</v>
          </cell>
          <cell r="I214">
            <v>239400</v>
          </cell>
          <cell r="J214">
            <v>120702.25</v>
          </cell>
          <cell r="K214">
            <v>164156</v>
          </cell>
          <cell r="L214">
            <v>9576</v>
          </cell>
          <cell r="M214">
            <v>79002</v>
          </cell>
          <cell r="N214">
            <v>0.25002256944444451</v>
          </cell>
          <cell r="O214" t="str">
            <v>VIGAS DE ALUMINIO</v>
          </cell>
        </row>
        <row r="215">
          <cell r="A215" t="str">
            <v>ALV1800</v>
          </cell>
          <cell r="B215" t="str">
            <v>VALU-0006</v>
          </cell>
          <cell r="C215" t="str">
            <v>VIGA DE ALUMINIO 1800 MM</v>
          </cell>
          <cell r="D215">
            <v>10.32</v>
          </cell>
          <cell r="E215">
            <v>0</v>
          </cell>
          <cell r="F215">
            <v>2.0519999999999997E-2</v>
          </cell>
          <cell r="G215">
            <v>1.8</v>
          </cell>
          <cell r="H215">
            <v>126000</v>
          </cell>
          <cell r="I215">
            <v>226800</v>
          </cell>
          <cell r="J215">
            <v>114349.5</v>
          </cell>
          <cell r="K215">
            <v>155516</v>
          </cell>
          <cell r="L215">
            <v>9072</v>
          </cell>
          <cell r="M215">
            <v>74844</v>
          </cell>
          <cell r="N215">
            <v>0.25002256944444451</v>
          </cell>
          <cell r="O215" t="str">
            <v>VIGAS DE ALUMINIO</v>
          </cell>
        </row>
        <row r="216">
          <cell r="A216" t="str">
            <v>ALV1700</v>
          </cell>
          <cell r="B216" t="str">
            <v>VALU-0031</v>
          </cell>
          <cell r="C216" t="str">
            <v>VIGA DE ALUMINIO 1700 MM</v>
          </cell>
          <cell r="D216">
            <v>9.75</v>
          </cell>
          <cell r="E216">
            <v>0</v>
          </cell>
          <cell r="F216">
            <v>1.9379999999999998E-2</v>
          </cell>
          <cell r="G216">
            <v>1.7</v>
          </cell>
          <cell r="H216">
            <v>126000</v>
          </cell>
          <cell r="I216">
            <v>214200</v>
          </cell>
          <cell r="J216">
            <v>107996.75</v>
          </cell>
          <cell r="K216">
            <v>146876</v>
          </cell>
          <cell r="L216">
            <v>8568</v>
          </cell>
          <cell r="M216">
            <v>70686</v>
          </cell>
          <cell r="N216">
            <v>0.25002256944444445</v>
          </cell>
          <cell r="O216" t="str">
            <v>VIGAS DE ALUMINIO</v>
          </cell>
        </row>
        <row r="217">
          <cell r="A217" t="str">
            <v>ALV1600</v>
          </cell>
          <cell r="B217" t="str">
            <v>VALU-0044</v>
          </cell>
          <cell r="C217" t="str">
            <v>VIGA DE ALUMINIO 1600 MM</v>
          </cell>
          <cell r="D217">
            <v>9.17</v>
          </cell>
          <cell r="E217">
            <v>0</v>
          </cell>
          <cell r="F217">
            <v>1.8239999999999999E-2</v>
          </cell>
          <cell r="G217">
            <v>1.6</v>
          </cell>
          <cell r="H217">
            <v>126000</v>
          </cell>
          <cell r="I217">
            <v>201600</v>
          </cell>
          <cell r="J217">
            <v>101644</v>
          </cell>
          <cell r="K217">
            <v>138236</v>
          </cell>
          <cell r="L217">
            <v>8064</v>
          </cell>
          <cell r="M217">
            <v>66528</v>
          </cell>
          <cell r="N217">
            <v>0.25002256944444456</v>
          </cell>
          <cell r="O217" t="str">
            <v>VIGAS DE ALUMINIO</v>
          </cell>
        </row>
        <row r="218">
          <cell r="A218" t="str">
            <v>ALV1500</v>
          </cell>
          <cell r="B218" t="str">
            <v>VALU-0014</v>
          </cell>
          <cell r="C218" t="str">
            <v>VIGA DE ALUMINIO 1500 MM</v>
          </cell>
          <cell r="D218">
            <v>8.6</v>
          </cell>
          <cell r="E218">
            <v>0</v>
          </cell>
          <cell r="F218">
            <v>1.7099999999999997E-2</v>
          </cell>
          <cell r="G218">
            <v>1.5</v>
          </cell>
          <cell r="H218">
            <v>126000</v>
          </cell>
          <cell r="I218">
            <v>189000</v>
          </cell>
          <cell r="J218">
            <v>95291.25</v>
          </cell>
          <cell r="K218">
            <v>129597</v>
          </cell>
          <cell r="L218">
            <v>7560</v>
          </cell>
          <cell r="M218">
            <v>62370</v>
          </cell>
          <cell r="N218">
            <v>0.25002256944444451</v>
          </cell>
          <cell r="O218" t="str">
            <v>VIGAS DE ALUMINIO</v>
          </cell>
        </row>
        <row r="219">
          <cell r="A219" t="str">
            <v>ALV1400</v>
          </cell>
          <cell r="B219" t="str">
            <v>VALU-0013</v>
          </cell>
          <cell r="C219" t="str">
            <v>VIGA DE ALUMINIO 1400 MM</v>
          </cell>
          <cell r="D219">
            <v>8.0299999999999994</v>
          </cell>
          <cell r="E219">
            <v>0</v>
          </cell>
          <cell r="F219">
            <v>1.5959999999999998E-2</v>
          </cell>
          <cell r="G219">
            <v>1.4</v>
          </cell>
          <cell r="H219">
            <v>126000</v>
          </cell>
          <cell r="I219">
            <v>176400</v>
          </cell>
          <cell r="J219">
            <v>88938.5</v>
          </cell>
          <cell r="K219">
            <v>120957</v>
          </cell>
          <cell r="L219">
            <v>7056</v>
          </cell>
          <cell r="M219">
            <v>58212</v>
          </cell>
          <cell r="N219">
            <v>0.25002256944444445</v>
          </cell>
          <cell r="O219" t="str">
            <v>VIGAS DE ALUMINIO</v>
          </cell>
        </row>
        <row r="220">
          <cell r="A220" t="str">
            <v>ALV1300</v>
          </cell>
          <cell r="B220" t="str">
            <v>VALU-0012</v>
          </cell>
          <cell r="C220" t="str">
            <v>VIGA DE ALUMINIO 1300 MM</v>
          </cell>
          <cell r="D220">
            <v>7.45</v>
          </cell>
          <cell r="E220">
            <v>0</v>
          </cell>
          <cell r="F220">
            <v>1.4819999999999998E-2</v>
          </cell>
          <cell r="G220">
            <v>1.3</v>
          </cell>
          <cell r="H220">
            <v>126000</v>
          </cell>
          <cell r="I220">
            <v>163800</v>
          </cell>
          <cell r="J220">
            <v>82585.75</v>
          </cell>
          <cell r="K220">
            <v>112317</v>
          </cell>
          <cell r="L220">
            <v>6552</v>
          </cell>
          <cell r="M220">
            <v>54054</v>
          </cell>
          <cell r="N220">
            <v>0.25002256944444451</v>
          </cell>
          <cell r="O220" t="str">
            <v>VIGAS DE ALUMINIO</v>
          </cell>
        </row>
        <row r="221">
          <cell r="A221" t="str">
            <v>ALV1200</v>
          </cell>
          <cell r="B221" t="str">
            <v>VALU-0052</v>
          </cell>
          <cell r="C221" t="str">
            <v>VIGA DE ALUMINIO 1200 MM</v>
          </cell>
          <cell r="D221">
            <v>6.88</v>
          </cell>
          <cell r="E221">
            <v>0</v>
          </cell>
          <cell r="F221">
            <v>1.3679999999999998E-2</v>
          </cell>
          <cell r="G221">
            <v>1.2</v>
          </cell>
          <cell r="H221">
            <v>126000</v>
          </cell>
          <cell r="I221">
            <v>151200</v>
          </cell>
          <cell r="J221">
            <v>76233</v>
          </cell>
          <cell r="K221">
            <v>103677</v>
          </cell>
          <cell r="L221">
            <v>6048</v>
          </cell>
          <cell r="M221">
            <v>49896</v>
          </cell>
          <cell r="N221">
            <v>0.25002256944444445</v>
          </cell>
          <cell r="O221" t="str">
            <v>VIGAS DE ALUMINIO</v>
          </cell>
        </row>
        <row r="222">
          <cell r="A222" t="str">
            <v>ALV1100</v>
          </cell>
          <cell r="B222" t="str">
            <v>VALU-0011</v>
          </cell>
          <cell r="C222" t="str">
            <v>VIGA DE ALUMINIO 1100 MM</v>
          </cell>
          <cell r="D222">
            <v>6.31</v>
          </cell>
          <cell r="E222">
            <v>0</v>
          </cell>
          <cell r="F222">
            <v>1.2539999999999999E-2</v>
          </cell>
          <cell r="G222">
            <v>1.1000000000000001</v>
          </cell>
          <cell r="H222">
            <v>126000</v>
          </cell>
          <cell r="I222">
            <v>138600</v>
          </cell>
          <cell r="J222">
            <v>69880.25</v>
          </cell>
          <cell r="K222">
            <v>95038</v>
          </cell>
          <cell r="L222">
            <v>5544</v>
          </cell>
          <cell r="M222">
            <v>45738</v>
          </cell>
          <cell r="N222">
            <v>0.25002256944444451</v>
          </cell>
          <cell r="O222" t="str">
            <v>VIGAS DE ALUMINIO</v>
          </cell>
        </row>
        <row r="223">
          <cell r="A223" t="str">
            <v>ALV1000</v>
          </cell>
          <cell r="B223" t="str">
            <v>VALU-0025</v>
          </cell>
          <cell r="C223" t="str">
            <v>VIGA DE ALUMINIO 1000 MM</v>
          </cell>
          <cell r="D223">
            <v>5.73</v>
          </cell>
          <cell r="E223">
            <v>0</v>
          </cell>
          <cell r="F223">
            <v>1.1399999999999999E-2</v>
          </cell>
          <cell r="G223">
            <v>1</v>
          </cell>
          <cell r="H223">
            <v>126000</v>
          </cell>
          <cell r="I223">
            <v>126000</v>
          </cell>
          <cell r="J223">
            <v>63527.5</v>
          </cell>
          <cell r="K223">
            <v>86398</v>
          </cell>
          <cell r="L223">
            <v>5040</v>
          </cell>
          <cell r="M223">
            <v>41580</v>
          </cell>
          <cell r="N223">
            <v>0.25002256944444445</v>
          </cell>
          <cell r="O223" t="str">
            <v>VIGAS DE ALUMINIO</v>
          </cell>
        </row>
        <row r="224">
          <cell r="A224" t="str">
            <v>ALV900</v>
          </cell>
          <cell r="B224" t="str">
            <v>VALU-0015</v>
          </cell>
          <cell r="C224" t="str">
            <v>VIGA DE ALUMINIO 900 MM</v>
          </cell>
          <cell r="D224">
            <v>5.16</v>
          </cell>
          <cell r="E224">
            <v>0</v>
          </cell>
          <cell r="F224">
            <v>1.0259999999999998E-2</v>
          </cell>
          <cell r="G224">
            <v>0.9</v>
          </cell>
          <cell r="H224">
            <v>126000</v>
          </cell>
          <cell r="I224">
            <v>113400</v>
          </cell>
          <cell r="J224">
            <v>57174.75</v>
          </cell>
          <cell r="K224">
            <v>77758</v>
          </cell>
          <cell r="L224">
            <v>4536</v>
          </cell>
          <cell r="M224">
            <v>37422</v>
          </cell>
          <cell r="N224">
            <v>0.25002256944444451</v>
          </cell>
          <cell r="O224" t="str">
            <v>VIGAS DE ALUMINIO</v>
          </cell>
        </row>
        <row r="225">
          <cell r="A225" t="str">
            <v>ALV800</v>
          </cell>
          <cell r="B225" t="str">
            <v>VALU-0030</v>
          </cell>
          <cell r="C225" t="str">
            <v>VIGA DE ALUMINIO 800 MM</v>
          </cell>
          <cell r="D225">
            <v>4.59</v>
          </cell>
          <cell r="E225">
            <v>0</v>
          </cell>
          <cell r="F225">
            <v>9.1199999999999996E-3</v>
          </cell>
          <cell r="G225">
            <v>0.8</v>
          </cell>
          <cell r="H225">
            <v>126000</v>
          </cell>
          <cell r="I225">
            <v>100800</v>
          </cell>
          <cell r="J225">
            <v>50822</v>
          </cell>
          <cell r="K225">
            <v>69118</v>
          </cell>
          <cell r="L225">
            <v>4032</v>
          </cell>
          <cell r="M225">
            <v>33264</v>
          </cell>
          <cell r="N225">
            <v>0.25002256944444456</v>
          </cell>
          <cell r="O225" t="str">
            <v>VIGAS DE ALUMINIO</v>
          </cell>
        </row>
        <row r="226">
          <cell r="A226" t="str">
            <v>ALV700</v>
          </cell>
          <cell r="B226" t="str">
            <v>VALU-0010</v>
          </cell>
          <cell r="C226" t="str">
            <v>VIGA DE ALUMINIO 700 MM</v>
          </cell>
          <cell r="D226">
            <v>4.0199999999999996</v>
          </cell>
          <cell r="E226">
            <v>0</v>
          </cell>
          <cell r="F226">
            <v>7.9799999999999992E-3</v>
          </cell>
          <cell r="G226">
            <v>0.7</v>
          </cell>
          <cell r="H226">
            <v>126000</v>
          </cell>
          <cell r="I226">
            <v>88200</v>
          </cell>
          <cell r="J226">
            <v>44469.25</v>
          </cell>
          <cell r="K226">
            <v>60479</v>
          </cell>
          <cell r="L226">
            <v>3528</v>
          </cell>
          <cell r="M226">
            <v>29106</v>
          </cell>
          <cell r="N226">
            <v>0.25002256944444445</v>
          </cell>
          <cell r="O226" t="str">
            <v>VIGAS DE ALUMINIO</v>
          </cell>
        </row>
        <row r="227">
          <cell r="A227" t="str">
            <v>ALV600</v>
          </cell>
          <cell r="B227" t="str">
            <v>VALU-0029</v>
          </cell>
          <cell r="C227" t="str">
            <v>VIGA DE ALUMINIO 600 MM</v>
          </cell>
          <cell r="D227">
            <v>3.44</v>
          </cell>
          <cell r="E227">
            <v>0</v>
          </cell>
          <cell r="F227">
            <v>6.8399999999999989E-3</v>
          </cell>
          <cell r="G227">
            <v>0.6</v>
          </cell>
          <cell r="H227">
            <v>126000</v>
          </cell>
          <cell r="I227">
            <v>75600</v>
          </cell>
          <cell r="J227">
            <v>38116.5</v>
          </cell>
          <cell r="K227">
            <v>51839</v>
          </cell>
          <cell r="L227">
            <v>3024</v>
          </cell>
          <cell r="M227">
            <v>24948</v>
          </cell>
          <cell r="N227">
            <v>0.25002256944444445</v>
          </cell>
          <cell r="O227" t="str">
            <v>VIGAS DE ALUMINIO</v>
          </cell>
        </row>
        <row r="228">
          <cell r="A228" t="str">
            <v>ALV500</v>
          </cell>
          <cell r="B228" t="str">
            <v>VALU-0043</v>
          </cell>
          <cell r="C228" t="str">
            <v>VIGA DE ALUMINIO 500 MM</v>
          </cell>
          <cell r="D228">
            <v>2.8699999999999997</v>
          </cell>
          <cell r="E228">
            <v>0</v>
          </cell>
          <cell r="F228">
            <v>5.6999999999999993E-3</v>
          </cell>
          <cell r="G228">
            <v>0.5</v>
          </cell>
          <cell r="H228">
            <v>126000</v>
          </cell>
          <cell r="I228">
            <v>63000</v>
          </cell>
          <cell r="J228">
            <v>31763.75</v>
          </cell>
          <cell r="K228">
            <v>43199</v>
          </cell>
          <cell r="L228">
            <v>2520</v>
          </cell>
          <cell r="M228">
            <v>20790</v>
          </cell>
          <cell r="N228">
            <v>0.25002256944444445</v>
          </cell>
          <cell r="O228" t="str">
            <v>VIGAS DE ALUMINIO</v>
          </cell>
        </row>
        <row r="229">
          <cell r="A229" t="str">
            <v>CERC</v>
          </cell>
          <cell r="B229" t="str">
            <v>CERC-0001</v>
          </cell>
          <cell r="C229" t="str">
            <v>CERCHA METALICA DE 3000MM</v>
          </cell>
          <cell r="D229">
            <v>24</v>
          </cell>
          <cell r="E229">
            <v>0</v>
          </cell>
          <cell r="F229">
            <v>8.0723076923076925E-2</v>
          </cell>
          <cell r="G229">
            <v>0</v>
          </cell>
          <cell r="H229">
            <v>234119</v>
          </cell>
          <cell r="I229">
            <v>234119</v>
          </cell>
          <cell r="J229">
            <v>118482.59600000001</v>
          </cell>
          <cell r="K229">
            <v>161137</v>
          </cell>
          <cell r="L229">
            <v>9364.76</v>
          </cell>
          <cell r="M229">
            <v>77259.27</v>
          </cell>
          <cell r="N229">
            <v>0.24720820800533072</v>
          </cell>
          <cell r="O229" t="str">
            <v>SOPORTE</v>
          </cell>
        </row>
        <row r="230">
          <cell r="A230" t="str">
            <v>CC1200x1200</v>
          </cell>
          <cell r="B230" t="str">
            <v>COLU-0013</v>
          </cell>
          <cell r="C230" t="str">
            <v>COLUMNA CIRCULAR Ø1200 x 1200MM</v>
          </cell>
          <cell r="D230">
            <v>139</v>
          </cell>
          <cell r="E230">
            <v>4.5199999999999996</v>
          </cell>
          <cell r="F230">
            <v>1.8092819999999996</v>
          </cell>
          <cell r="G230">
            <v>0</v>
          </cell>
          <cell r="H230">
            <v>2418255</v>
          </cell>
          <cell r="I230">
            <v>2418255</v>
          </cell>
          <cell r="J230">
            <v>1221648.3492095999</v>
          </cell>
          <cell r="K230">
            <v>1661442</v>
          </cell>
          <cell r="L230">
            <v>96730.2</v>
          </cell>
          <cell r="M230">
            <v>798024.15</v>
          </cell>
          <cell r="N230">
            <v>0.2485482633348097</v>
          </cell>
          <cell r="O230" t="str">
            <v>COL. CIRCULAR</v>
          </cell>
        </row>
        <row r="231">
          <cell r="A231" t="str">
            <v>CC1200x600</v>
          </cell>
          <cell r="B231" t="str">
            <v>COLU-0021</v>
          </cell>
          <cell r="C231" t="str">
            <v>COLUMNA CIRCULAR Ø1200 x 600MM</v>
          </cell>
          <cell r="D231">
            <v>92</v>
          </cell>
          <cell r="E231">
            <v>2.2599999999999998</v>
          </cell>
          <cell r="F231">
            <v>0.90464099999999981</v>
          </cell>
          <cell r="G231">
            <v>0</v>
          </cell>
          <cell r="H231">
            <v>1842818</v>
          </cell>
          <cell r="I231">
            <v>1842818</v>
          </cell>
          <cell r="J231">
            <v>929308</v>
          </cell>
          <cell r="K231">
            <v>1263859</v>
          </cell>
          <cell r="L231">
            <v>73712.72</v>
          </cell>
          <cell r="M231">
            <v>608129.94000000006</v>
          </cell>
          <cell r="N231">
            <v>0.24987402445602341</v>
          </cell>
          <cell r="O231" t="str">
            <v>COL. CIRCULAR</v>
          </cell>
        </row>
        <row r="232">
          <cell r="A232" t="str">
            <v>CC1100x1200</v>
          </cell>
          <cell r="B232" t="str">
            <v>COLU-0019</v>
          </cell>
          <cell r="C232" t="str">
            <v>COLUMNA CIRCULAR Ø1100 x 1200MM</v>
          </cell>
          <cell r="D232">
            <v>129</v>
          </cell>
          <cell r="E232">
            <v>4.1500000000000004</v>
          </cell>
          <cell r="F232">
            <v>1.6048620000000002</v>
          </cell>
          <cell r="G232">
            <v>0</v>
          </cell>
          <cell r="H232">
            <v>2123942</v>
          </cell>
          <cell r="I232">
            <v>2123942</v>
          </cell>
          <cell r="J232">
            <v>1071075</v>
          </cell>
          <cell r="K232">
            <v>1456662</v>
          </cell>
          <cell r="L232">
            <v>84957.680000000008</v>
          </cell>
          <cell r="M232">
            <v>700900.86</v>
          </cell>
          <cell r="N232">
            <v>0.24987402551482116</v>
          </cell>
          <cell r="O232" t="str">
            <v>COL. CIRCULAR</v>
          </cell>
        </row>
        <row r="233">
          <cell r="A233" t="str">
            <v>CC1100x600</v>
          </cell>
          <cell r="B233" t="str">
            <v>COLU-0020</v>
          </cell>
          <cell r="C233" t="str">
            <v>COLUMNA CIRCULAR Ø1100 x 600MM</v>
          </cell>
          <cell r="D233">
            <v>78</v>
          </cell>
          <cell r="E233">
            <v>2.0699999999999998</v>
          </cell>
          <cell r="F233">
            <v>0.80243100000000012</v>
          </cell>
          <cell r="G233">
            <v>0</v>
          </cell>
          <cell r="H233">
            <v>1616163</v>
          </cell>
          <cell r="I233">
            <v>1616163</v>
          </cell>
          <cell r="J233">
            <v>815009</v>
          </cell>
          <cell r="K233">
            <v>1108413</v>
          </cell>
          <cell r="L233">
            <v>64646.520000000004</v>
          </cell>
          <cell r="M233">
            <v>533333.79</v>
          </cell>
          <cell r="N233">
            <v>0.2498739994047631</v>
          </cell>
          <cell r="O233" t="str">
            <v>COL. CIRCULAR</v>
          </cell>
        </row>
        <row r="234">
          <cell r="A234" t="str">
            <v>CC1000x1200</v>
          </cell>
          <cell r="B234" t="str">
            <v>COLU-0007</v>
          </cell>
          <cell r="C234" t="str">
            <v>COLUMNA CIRCULAR Ø1000 x 1200MM</v>
          </cell>
          <cell r="D234">
            <v>159</v>
          </cell>
          <cell r="E234">
            <v>3.76</v>
          </cell>
          <cell r="F234">
            <v>1.412442</v>
          </cell>
          <cell r="G234">
            <v>0</v>
          </cell>
          <cell r="H234">
            <v>2407000</v>
          </cell>
          <cell r="I234">
            <v>2407000</v>
          </cell>
          <cell r="J234">
            <v>1221648.3492095999</v>
          </cell>
          <cell r="K234">
            <v>1661442</v>
          </cell>
          <cell r="L234">
            <v>96280</v>
          </cell>
          <cell r="M234">
            <v>794310</v>
          </cell>
          <cell r="N234">
            <v>0.24503451622381398</v>
          </cell>
          <cell r="O234" t="str">
            <v>COL. CIRCULAR</v>
          </cell>
        </row>
        <row r="235">
          <cell r="A235" t="str">
            <v>CC1000x600</v>
          </cell>
          <cell r="B235" t="str">
            <v>COLU-0018</v>
          </cell>
          <cell r="C235" t="str">
            <v>COLUMNA CIRCULAR Ø1000 x 600MM</v>
          </cell>
          <cell r="D235">
            <v>92.2</v>
          </cell>
          <cell r="E235">
            <v>1.88</v>
          </cell>
          <cell r="F235">
            <v>0.70622099999999999</v>
          </cell>
          <cell r="G235">
            <v>0</v>
          </cell>
          <cell r="H235">
            <v>1449704</v>
          </cell>
          <cell r="I235">
            <v>1449704</v>
          </cell>
          <cell r="J235">
            <v>731066</v>
          </cell>
          <cell r="K235">
            <v>994250</v>
          </cell>
          <cell r="L235">
            <v>57988.160000000003</v>
          </cell>
          <cell r="M235">
            <v>478402.32</v>
          </cell>
          <cell r="N235">
            <v>0.24987399151826853</v>
          </cell>
          <cell r="O235" t="str">
            <v>COL. CIRCULAR</v>
          </cell>
        </row>
        <row r="236">
          <cell r="A236" t="str">
            <v>CC900x2400</v>
          </cell>
          <cell r="B236" t="str">
            <v>COLU-0015</v>
          </cell>
          <cell r="C236" t="str">
            <v>COLUMNA CIRCULAR Ø900 x 2400MM</v>
          </cell>
          <cell r="D236">
            <v>284</v>
          </cell>
          <cell r="E236">
            <v>6.78</v>
          </cell>
          <cell r="F236">
            <v>2.4640439999999999</v>
          </cell>
          <cell r="G236">
            <v>0</v>
          </cell>
          <cell r="H236">
            <v>3262000</v>
          </cell>
          <cell r="I236">
            <v>3262000</v>
          </cell>
          <cell r="J236">
            <v>1655207.5238144</v>
          </cell>
          <cell r="K236">
            <v>2251083</v>
          </cell>
          <cell r="L236">
            <v>130480</v>
          </cell>
          <cell r="M236">
            <v>1076460</v>
          </cell>
          <cell r="N236">
            <v>0.24521116135072971</v>
          </cell>
          <cell r="O236" t="str">
            <v>COL. CIRCULAR</v>
          </cell>
        </row>
        <row r="237">
          <cell r="A237" t="str">
            <v>CC900x1200</v>
          </cell>
          <cell r="B237" t="str">
            <v>COLU-0016</v>
          </cell>
          <cell r="C237" t="str">
            <v>COLUMNA CIRCULAR Ø900 x 1200MM</v>
          </cell>
          <cell r="D237">
            <v>132.5</v>
          </cell>
          <cell r="E237">
            <v>3.39</v>
          </cell>
          <cell r="F237">
            <v>1.232022</v>
          </cell>
          <cell r="G237">
            <v>0</v>
          </cell>
          <cell r="H237">
            <v>1772866</v>
          </cell>
          <cell r="I237">
            <v>1772866</v>
          </cell>
          <cell r="J237">
            <v>894032</v>
          </cell>
          <cell r="K237">
            <v>1215884</v>
          </cell>
          <cell r="L237">
            <v>70914.64</v>
          </cell>
          <cell r="M237">
            <v>585045.78</v>
          </cell>
          <cell r="N237">
            <v>0.24987415856584771</v>
          </cell>
          <cell r="O237" t="str">
            <v>COL. CIRCULAR</v>
          </cell>
        </row>
        <row r="238">
          <cell r="A238" t="str">
            <v>CC900x600</v>
          </cell>
          <cell r="B238" t="str">
            <v>COLU-0022</v>
          </cell>
          <cell r="C238" t="str">
            <v>COLUMNA CIRCULAR Ø900 x 600MM</v>
          </cell>
          <cell r="D238">
            <v>83.7</v>
          </cell>
          <cell r="E238">
            <v>1.69</v>
          </cell>
          <cell r="F238">
            <v>0.61601099999999998</v>
          </cell>
          <cell r="G238">
            <v>0</v>
          </cell>
          <cell r="H238">
            <v>1383667</v>
          </cell>
          <cell r="I238">
            <v>1383667</v>
          </cell>
          <cell r="J238">
            <v>697764</v>
          </cell>
          <cell r="K238">
            <v>948960</v>
          </cell>
          <cell r="L238">
            <v>55346.68</v>
          </cell>
          <cell r="M238">
            <v>456610.11000000004</v>
          </cell>
          <cell r="N238">
            <v>0.24987446401482449</v>
          </cell>
          <cell r="O238" t="str">
            <v>COL. CIRCULAR</v>
          </cell>
        </row>
        <row r="239">
          <cell r="A239" t="str">
            <v>CC700x2400</v>
          </cell>
          <cell r="B239" t="str">
            <v>COLU-0023</v>
          </cell>
          <cell r="C239" t="str">
            <v>COLUMNA CIRCULAR Ø700 x 2400MM</v>
          </cell>
          <cell r="D239">
            <v>211.3</v>
          </cell>
          <cell r="E239">
            <v>5.27</v>
          </cell>
          <cell r="F239">
            <v>1.8143639999999996</v>
          </cell>
          <cell r="G239">
            <v>0</v>
          </cell>
          <cell r="H239">
            <v>2180640</v>
          </cell>
          <cell r="I239">
            <v>2180640</v>
          </cell>
          <cell r="J239">
            <v>1099667</v>
          </cell>
          <cell r="K239">
            <v>1495548</v>
          </cell>
          <cell r="L239">
            <v>87225.600000000006</v>
          </cell>
          <cell r="M239">
            <v>719611.20000000007</v>
          </cell>
          <cell r="N239">
            <v>0.24987404500513616</v>
          </cell>
          <cell r="O239" t="str">
            <v>COL. CIRCULAR</v>
          </cell>
        </row>
        <row r="240">
          <cell r="A240" t="str">
            <v>CC700x1200</v>
          </cell>
          <cell r="B240" t="str">
            <v>COLU-0017</v>
          </cell>
          <cell r="C240" t="str">
            <v>COLUMNA CIRCULAR Ø700 x 1200MM</v>
          </cell>
          <cell r="D240">
            <v>85</v>
          </cell>
          <cell r="E240">
            <v>2.64</v>
          </cell>
          <cell r="F240">
            <v>0.90718199999999982</v>
          </cell>
          <cell r="G240">
            <v>0</v>
          </cell>
          <cell r="H240">
            <v>1149292</v>
          </cell>
          <cell r="I240">
            <v>1149292</v>
          </cell>
          <cell r="J240">
            <v>579572</v>
          </cell>
          <cell r="K240">
            <v>788218</v>
          </cell>
          <cell r="L240">
            <v>45971.68</v>
          </cell>
          <cell r="M240">
            <v>379266.36000000004</v>
          </cell>
          <cell r="N240">
            <v>0.24987440093553259</v>
          </cell>
          <cell r="O240" t="str">
            <v>COL. CIRCULAR</v>
          </cell>
        </row>
        <row r="241">
          <cell r="A241" t="str">
            <v>CC700x600</v>
          </cell>
          <cell r="B241" t="str">
            <v>COLU-0024</v>
          </cell>
          <cell r="C241" t="str">
            <v>COLUMNA CIRCULAR Ø700 x 600MM</v>
          </cell>
          <cell r="D241">
            <v>68.400000000000006</v>
          </cell>
          <cell r="E241">
            <v>1.32</v>
          </cell>
          <cell r="F241">
            <v>0.45359099999999991</v>
          </cell>
          <cell r="G241">
            <v>0</v>
          </cell>
          <cell r="H241">
            <v>825690</v>
          </cell>
          <cell r="I241">
            <v>825690</v>
          </cell>
          <cell r="J241">
            <v>416384</v>
          </cell>
          <cell r="K241">
            <v>566283</v>
          </cell>
          <cell r="L241">
            <v>33027.599999999999</v>
          </cell>
          <cell r="M241">
            <v>272477.7</v>
          </cell>
          <cell r="N241">
            <v>0.24987440807082567</v>
          </cell>
          <cell r="O241" t="str">
            <v>COL. CIRCULAR</v>
          </cell>
        </row>
        <row r="242">
          <cell r="A242" t="str">
            <v>CC800x2400</v>
          </cell>
          <cell r="B242" t="str">
            <v>COLU-0006</v>
          </cell>
          <cell r="C242" t="str">
            <v>COLUMNA CIRCULAR Ø800 x 2400MM</v>
          </cell>
          <cell r="D242">
            <v>254</v>
          </cell>
          <cell r="E242">
            <v>6.03</v>
          </cell>
          <cell r="F242">
            <v>2.1272040000000003</v>
          </cell>
          <cell r="G242">
            <v>0</v>
          </cell>
          <cell r="H242">
            <v>2782000</v>
          </cell>
          <cell r="I242">
            <v>2782000</v>
          </cell>
          <cell r="J242">
            <v>1411344.9887999999</v>
          </cell>
          <cell r="K242">
            <v>1919430</v>
          </cell>
          <cell r="L242">
            <v>111280</v>
          </cell>
          <cell r="M242">
            <v>918060</v>
          </cell>
          <cell r="N242">
            <v>0.24537179337167511</v>
          </cell>
          <cell r="O242" t="str">
            <v>COL. CIRCULAR</v>
          </cell>
        </row>
        <row r="243">
          <cell r="A243" t="str">
            <v>CC800x1200</v>
          </cell>
          <cell r="B243" t="str">
            <v>COLU-0027</v>
          </cell>
          <cell r="C243" t="str">
            <v>COLUMNA CIRCULAR Ø800 x 1200MM</v>
          </cell>
          <cell r="D243">
            <v>126.4</v>
          </cell>
          <cell r="E243">
            <v>3.016</v>
          </cell>
          <cell r="F243">
            <v>1.0636020000000002</v>
          </cell>
          <cell r="G243">
            <v>0</v>
          </cell>
          <cell r="H243">
            <v>1444719</v>
          </cell>
          <cell r="I243">
            <v>1444719</v>
          </cell>
          <cell r="J243">
            <v>728552</v>
          </cell>
          <cell r="K243">
            <v>990831</v>
          </cell>
          <cell r="L243">
            <v>57788.76</v>
          </cell>
          <cell r="M243">
            <v>476757.27</v>
          </cell>
          <cell r="N243">
            <v>0.24987412777155973</v>
          </cell>
          <cell r="O243" t="str">
            <v>COL. CIRCULAR</v>
          </cell>
        </row>
        <row r="244">
          <cell r="A244" t="str">
            <v>CC800x900</v>
          </cell>
          <cell r="B244" t="str">
            <v>COLU-0028</v>
          </cell>
          <cell r="C244" t="str">
            <v>COLUMNA CIRCULAR Ø800 x 900MM</v>
          </cell>
          <cell r="D244">
            <v>95.7</v>
          </cell>
          <cell r="E244">
            <v>2.2618999999999998</v>
          </cell>
          <cell r="F244">
            <v>0.79770150000000006</v>
          </cell>
          <cell r="G244">
            <v>0</v>
          </cell>
          <cell r="H244">
            <v>1069742</v>
          </cell>
          <cell r="I244">
            <v>1069742</v>
          </cell>
          <cell r="J244">
            <v>539456</v>
          </cell>
          <cell r="K244">
            <v>733661</v>
          </cell>
          <cell r="L244">
            <v>42789.68</v>
          </cell>
          <cell r="M244">
            <v>353014.86000000004</v>
          </cell>
          <cell r="N244">
            <v>0.24987445570988154</v>
          </cell>
          <cell r="O244" t="str">
            <v>COL. CIRCULAR</v>
          </cell>
        </row>
        <row r="245">
          <cell r="A245" t="str">
            <v>CC800x600</v>
          </cell>
          <cell r="B245" t="str">
            <v>COLU-0026</v>
          </cell>
          <cell r="C245" t="str">
            <v>COLUMNA CIRCULAR Ø800 x 600MM</v>
          </cell>
          <cell r="D245">
            <v>74.400000000000006</v>
          </cell>
          <cell r="E245">
            <v>1.51</v>
          </cell>
          <cell r="F245">
            <v>0.53180100000000008</v>
          </cell>
          <cell r="G245">
            <v>0</v>
          </cell>
          <cell r="H245">
            <v>773370</v>
          </cell>
          <cell r="I245">
            <v>773370</v>
          </cell>
          <cell r="J245">
            <v>390000</v>
          </cell>
          <cell r="K245">
            <v>530400</v>
          </cell>
          <cell r="L245">
            <v>30934.799999999999</v>
          </cell>
          <cell r="M245">
            <v>255212.1</v>
          </cell>
          <cell r="N245">
            <v>0.2498739283913263</v>
          </cell>
          <cell r="O245" t="str">
            <v>COL. CIRCULAR</v>
          </cell>
        </row>
        <row r="246">
          <cell r="A246" t="str">
            <v>CC600x1000</v>
          </cell>
          <cell r="B246" t="str">
            <v>COLU-0029</v>
          </cell>
          <cell r="C246" t="str">
            <v>COLUMNA CIRCULAR Ø600 x 1000 MM</v>
          </cell>
          <cell r="D246">
            <v>78</v>
          </cell>
          <cell r="E246">
            <v>1.88</v>
          </cell>
          <cell r="F246">
            <v>0.63563499999999995</v>
          </cell>
          <cell r="G246">
            <v>0</v>
          </cell>
          <cell r="H246">
            <v>2569494</v>
          </cell>
          <cell r="I246">
            <v>2569494</v>
          </cell>
          <cell r="J246">
            <v>1295761</v>
          </cell>
          <cell r="K246">
            <v>1762235</v>
          </cell>
          <cell r="L246">
            <v>102779.76000000001</v>
          </cell>
          <cell r="M246">
            <v>847933.02</v>
          </cell>
          <cell r="N246">
            <v>0.24987390999940079</v>
          </cell>
          <cell r="O246" t="str">
            <v>COL. CIRCULAR</v>
          </cell>
        </row>
        <row r="247">
          <cell r="A247" t="str">
            <v>CC600x1200</v>
          </cell>
          <cell r="B247" t="str">
            <v>COLU-0014</v>
          </cell>
          <cell r="C247" t="str">
            <v>COLUMNA CIRCULAR Ø600 x 1200 MM</v>
          </cell>
          <cell r="D247">
            <v>96.7</v>
          </cell>
          <cell r="E247">
            <v>2.2599999999999998</v>
          </cell>
          <cell r="F247">
            <v>0.76276199999999994</v>
          </cell>
          <cell r="G247">
            <v>0</v>
          </cell>
          <cell r="H247">
            <v>1350000</v>
          </cell>
          <cell r="I247">
            <v>1350000</v>
          </cell>
          <cell r="J247">
            <v>685004.86655999988</v>
          </cell>
          <cell r="K247">
            <v>931607</v>
          </cell>
          <cell r="L247">
            <v>54000</v>
          </cell>
          <cell r="M247">
            <v>445500</v>
          </cell>
          <cell r="N247">
            <v>0.24522611925333349</v>
          </cell>
          <cell r="O247" t="str">
            <v>COL. CIRCULAR</v>
          </cell>
        </row>
        <row r="248">
          <cell r="A248" t="str">
            <v>CC600x3600</v>
          </cell>
          <cell r="B248" t="str">
            <v>COLU-0004</v>
          </cell>
          <cell r="C248" t="str">
            <v>COLUMNA CIRCULAR Ø600 x 3600MM</v>
          </cell>
          <cell r="D248">
            <v>286</v>
          </cell>
          <cell r="E248">
            <v>6.7850000000000001</v>
          </cell>
          <cell r="F248">
            <v>2.2882859999999998</v>
          </cell>
          <cell r="G248">
            <v>0</v>
          </cell>
          <cell r="H248">
            <v>4050000</v>
          </cell>
          <cell r="I248">
            <v>4050000</v>
          </cell>
          <cell r="J248">
            <v>2055014.5996800002</v>
          </cell>
          <cell r="K248">
            <v>2794820</v>
          </cell>
          <cell r="L248">
            <v>162000</v>
          </cell>
          <cell r="M248">
            <v>1336500</v>
          </cell>
          <cell r="N248">
            <v>0.24522611925333329</v>
          </cell>
          <cell r="O248" t="str">
            <v>COL. CIRCULAR</v>
          </cell>
        </row>
        <row r="249">
          <cell r="A249" t="str">
            <v>CC600x3200</v>
          </cell>
          <cell r="B249" t="str">
            <v>COLU-0010</v>
          </cell>
          <cell r="C249" t="str">
            <v>COLUMNA CIRCULAR Ø600 x 3200MM</v>
          </cell>
          <cell r="D249">
            <v>240</v>
          </cell>
          <cell r="E249">
            <v>6.03</v>
          </cell>
          <cell r="F249">
            <v>2.0340319999999998</v>
          </cell>
          <cell r="G249">
            <v>0</v>
          </cell>
          <cell r="H249">
            <v>3600000</v>
          </cell>
          <cell r="I249">
            <v>3600000</v>
          </cell>
          <cell r="J249">
            <v>1826679.6441600001</v>
          </cell>
          <cell r="K249">
            <v>2484285</v>
          </cell>
          <cell r="L249">
            <v>144000</v>
          </cell>
          <cell r="M249">
            <v>1188000</v>
          </cell>
          <cell r="N249">
            <v>0.24522611925333332</v>
          </cell>
          <cell r="O249" t="str">
            <v>COL. CIRCULAR</v>
          </cell>
        </row>
        <row r="250">
          <cell r="A250" t="str">
            <v>CC600x3000</v>
          </cell>
          <cell r="B250" t="str">
            <v>COLU-0005</v>
          </cell>
          <cell r="C250" t="str">
            <v>COLUMNA CIRCULAR Ø600 x 3000MM</v>
          </cell>
          <cell r="D250">
            <v>224</v>
          </cell>
          <cell r="E250">
            <v>5.65</v>
          </cell>
          <cell r="F250">
            <v>1.9069049999999999</v>
          </cell>
          <cell r="G250">
            <v>0</v>
          </cell>
          <cell r="H250">
            <v>2812000</v>
          </cell>
          <cell r="I250">
            <v>2812000</v>
          </cell>
          <cell r="J250">
            <v>1427093.4720000001</v>
          </cell>
          <cell r="K250">
            <v>1940848</v>
          </cell>
          <cell r="L250">
            <v>112480</v>
          </cell>
          <cell r="M250">
            <v>927960</v>
          </cell>
          <cell r="N250">
            <v>0.24509191337126596</v>
          </cell>
          <cell r="O250" t="str">
            <v>COL. CIRCULAR</v>
          </cell>
        </row>
        <row r="251">
          <cell r="A251" t="str">
            <v>CC400x3200</v>
          </cell>
          <cell r="B251" t="str">
            <v>COLU-0012</v>
          </cell>
          <cell r="C251" t="str">
            <v>COLUMNA CIRCULAR Ø400 x 3200MM</v>
          </cell>
          <cell r="D251">
            <v>160</v>
          </cell>
          <cell r="E251">
            <v>4.0199999999999996</v>
          </cell>
          <cell r="F251">
            <v>1.3597920000000001</v>
          </cell>
          <cell r="G251">
            <v>0</v>
          </cell>
          <cell r="H251">
            <v>3600000</v>
          </cell>
          <cell r="I251">
            <v>3600000</v>
          </cell>
          <cell r="J251">
            <v>1826679.6441600001</v>
          </cell>
          <cell r="K251">
            <v>2484285</v>
          </cell>
          <cell r="L251">
            <v>144000</v>
          </cell>
          <cell r="M251">
            <v>1188000</v>
          </cell>
          <cell r="N251">
            <v>0.24522611925333332</v>
          </cell>
          <cell r="O251" t="str">
            <v>COL. CIRCULAR</v>
          </cell>
        </row>
        <row r="252">
          <cell r="A252" t="str">
            <v>CG</v>
          </cell>
          <cell r="B252" t="str">
            <v>COMP-0013</v>
          </cell>
          <cell r="C252" t="str">
            <v>COPLA GIRATORIA 50X50</v>
          </cell>
          <cell r="D252">
            <v>1.3</v>
          </cell>
          <cell r="E252">
            <v>0</v>
          </cell>
          <cell r="F252">
            <v>1.6875000000000002E-3</v>
          </cell>
          <cell r="G252">
            <v>0</v>
          </cell>
          <cell r="H252">
            <v>50059</v>
          </cell>
          <cell r="I252">
            <v>50059</v>
          </cell>
          <cell r="J252">
            <v>25244</v>
          </cell>
          <cell r="K252">
            <v>34332</v>
          </cell>
          <cell r="L252">
            <v>2002.3600000000001</v>
          </cell>
          <cell r="M252">
            <v>16519.47</v>
          </cell>
          <cell r="N252">
            <v>0.24987614614754608</v>
          </cell>
          <cell r="O252" t="str">
            <v>ACCESORIOS</v>
          </cell>
        </row>
        <row r="253">
          <cell r="A253" t="str">
            <v>CF</v>
          </cell>
          <cell r="B253" t="str">
            <v>COMP-0498</v>
          </cell>
          <cell r="C253" t="str">
            <v>COPLA FIJA 50X50</v>
          </cell>
          <cell r="D253">
            <v>1.25</v>
          </cell>
          <cell r="E253">
            <v>0</v>
          </cell>
          <cell r="F253">
            <v>1.6875000000000002E-3</v>
          </cell>
          <cell r="G253">
            <v>0</v>
          </cell>
          <cell r="H253">
            <v>55300</v>
          </cell>
          <cell r="I253">
            <v>55300</v>
          </cell>
          <cell r="J253">
            <v>27880</v>
          </cell>
          <cell r="K253">
            <v>37917</v>
          </cell>
          <cell r="L253">
            <v>2212</v>
          </cell>
          <cell r="M253">
            <v>18249</v>
          </cell>
          <cell r="N253">
            <v>0.25006329113924047</v>
          </cell>
          <cell r="O253" t="str">
            <v>ACCESORIOS</v>
          </cell>
        </row>
        <row r="254">
          <cell r="A254" t="str">
            <v>CUL</v>
          </cell>
          <cell r="B254" t="str">
            <v>COMP-0500</v>
          </cell>
          <cell r="C254" t="str">
            <v>COPLA UNION LINEAL</v>
          </cell>
          <cell r="D254">
            <v>0.45</v>
          </cell>
          <cell r="E254">
            <v>0</v>
          </cell>
          <cell r="F254">
            <v>2.16E-3</v>
          </cell>
          <cell r="G254">
            <v>0</v>
          </cell>
          <cell r="H254">
            <v>34901</v>
          </cell>
          <cell r="I254">
            <v>34901</v>
          </cell>
          <cell r="J254">
            <v>17600</v>
          </cell>
          <cell r="K254">
            <v>23936</v>
          </cell>
          <cell r="L254">
            <v>1396.04</v>
          </cell>
          <cell r="M254">
            <v>11517.33</v>
          </cell>
          <cell r="N254">
            <v>0.24987822698490023</v>
          </cell>
          <cell r="O254" t="str">
            <v>ACCESORIOS</v>
          </cell>
        </row>
        <row r="255">
          <cell r="A255" t="str">
            <v>CLIPC</v>
          </cell>
          <cell r="B255" t="str">
            <v>FORM-0004</v>
          </cell>
          <cell r="C255" t="str">
            <v>CLIP PARA CANAL</v>
          </cell>
          <cell r="D255">
            <v>0.7</v>
          </cell>
          <cell r="E255">
            <v>0</v>
          </cell>
          <cell r="F255">
            <v>1.1999999999999999E-3</v>
          </cell>
          <cell r="G255">
            <v>0</v>
          </cell>
          <cell r="H255">
            <v>78000</v>
          </cell>
          <cell r="I255">
            <v>78000</v>
          </cell>
          <cell r="J255">
            <v>39270</v>
          </cell>
          <cell r="K255">
            <v>53400</v>
          </cell>
          <cell r="L255">
            <v>3120</v>
          </cell>
          <cell r="M255">
            <v>25740</v>
          </cell>
          <cell r="N255">
            <v>0.25110096153846162</v>
          </cell>
          <cell r="O255" t="str">
            <v>ACCESORIOS</v>
          </cell>
        </row>
        <row r="256">
          <cell r="A256" t="str">
            <v>CLIPP</v>
          </cell>
          <cell r="B256" t="str">
            <v>COMP-0067</v>
          </cell>
          <cell r="C256" t="str">
            <v>CLIP PARA PANEL</v>
          </cell>
          <cell r="D256">
            <v>0.25</v>
          </cell>
          <cell r="E256">
            <v>0</v>
          </cell>
          <cell r="F256">
            <v>3.168E-4</v>
          </cell>
          <cell r="G256">
            <v>0</v>
          </cell>
          <cell r="H256">
            <v>18284</v>
          </cell>
          <cell r="I256">
            <v>18284</v>
          </cell>
          <cell r="J256">
            <v>9220</v>
          </cell>
          <cell r="K256">
            <v>12540</v>
          </cell>
          <cell r="L256">
            <v>731.36</v>
          </cell>
          <cell r="M256">
            <v>6033.72</v>
          </cell>
          <cell r="N256">
            <v>0.24990428790199093</v>
          </cell>
          <cell r="O256" t="str">
            <v>ACCESORIOS</v>
          </cell>
        </row>
        <row r="257">
          <cell r="A257" t="str">
            <v>CLIPT</v>
          </cell>
          <cell r="B257" t="str">
            <v>COMP-0065</v>
          </cell>
          <cell r="C257" t="str">
            <v>CLIP PARA TUBO</v>
          </cell>
          <cell r="D257">
            <v>0.7</v>
          </cell>
          <cell r="E257">
            <v>0</v>
          </cell>
          <cell r="F257">
            <v>1.1999999999999999E-3</v>
          </cell>
          <cell r="G257">
            <v>0</v>
          </cell>
          <cell r="H257">
            <v>23995</v>
          </cell>
          <cell r="I257">
            <v>23995</v>
          </cell>
          <cell r="J257">
            <v>12100</v>
          </cell>
          <cell r="K257">
            <v>16456</v>
          </cell>
          <cell r="L257">
            <v>959.80000000000007</v>
          </cell>
          <cell r="M257">
            <v>7918.35</v>
          </cell>
          <cell r="N257">
            <v>0.24989581162742239</v>
          </cell>
          <cell r="O257" t="str">
            <v>ACCESORIOS</v>
          </cell>
        </row>
        <row r="258">
          <cell r="A258" t="str">
            <v>CLRM</v>
          </cell>
          <cell r="B258" t="str">
            <v>COMP-0465</v>
          </cell>
          <cell r="C258" t="str">
            <v>CLIP RODAPIE MULTIPLE</v>
          </cell>
          <cell r="D258">
            <v>2.65</v>
          </cell>
          <cell r="E258">
            <v>0</v>
          </cell>
          <cell r="F258">
            <v>4.8450000000000003E-3</v>
          </cell>
          <cell r="G258">
            <v>0</v>
          </cell>
          <cell r="H258">
            <v>46236</v>
          </cell>
          <cell r="I258">
            <v>46236</v>
          </cell>
          <cell r="J258">
            <v>23423.216</v>
          </cell>
          <cell r="K258">
            <v>31856</v>
          </cell>
          <cell r="L258">
            <v>1849.44</v>
          </cell>
          <cell r="M258">
            <v>15257.880000000001</v>
          </cell>
          <cell r="N258">
            <v>0.24643062116100015</v>
          </cell>
          <cell r="O258" t="str">
            <v>ACCESORIOS</v>
          </cell>
        </row>
        <row r="259">
          <cell r="A259" t="str">
            <v>CVA</v>
          </cell>
          <cell r="B259" t="str">
            <v>CALU-0001</v>
          </cell>
          <cell r="C259" t="str">
            <v>CLIP UNIÓN VIGA DE ALUMINIO</v>
          </cell>
          <cell r="D259">
            <v>0.4</v>
          </cell>
          <cell r="E259">
            <v>0</v>
          </cell>
          <cell r="F259">
            <v>8.9999999999999998E-4</v>
          </cell>
          <cell r="G259">
            <v>0</v>
          </cell>
          <cell r="H259">
            <v>37360</v>
          </cell>
          <cell r="I259">
            <v>37360</v>
          </cell>
          <cell r="J259">
            <v>18840</v>
          </cell>
          <cell r="K259">
            <v>25623</v>
          </cell>
          <cell r="L259">
            <v>1494.4</v>
          </cell>
          <cell r="M259">
            <v>12328.800000000001</v>
          </cell>
          <cell r="N259">
            <v>0.24987955032119921</v>
          </cell>
          <cell r="O259" t="str">
            <v>ACCESORIOS</v>
          </cell>
        </row>
        <row r="260">
          <cell r="A260" t="str">
            <v>CVAM</v>
          </cell>
          <cell r="B260" t="str">
            <v>CALU-0002</v>
          </cell>
          <cell r="C260" t="str">
            <v>CLIP UNIÓN VIGA DE ALUMINIO A MENSULA</v>
          </cell>
          <cell r="D260">
            <v>0.34</v>
          </cell>
          <cell r="E260">
            <v>0</v>
          </cell>
          <cell r="F260">
            <v>8.9999999999999998E-4</v>
          </cell>
          <cell r="G260">
            <v>0</v>
          </cell>
          <cell r="H260">
            <v>41643</v>
          </cell>
          <cell r="I260">
            <v>41643</v>
          </cell>
          <cell r="J260">
            <v>21000</v>
          </cell>
          <cell r="K260">
            <v>28560</v>
          </cell>
          <cell r="L260">
            <v>1665.72</v>
          </cell>
          <cell r="M260">
            <v>13742.19</v>
          </cell>
          <cell r="N260">
            <v>0.24987392839132638</v>
          </cell>
          <cell r="O260" t="str">
            <v>ACCESORIOS</v>
          </cell>
        </row>
        <row r="261">
          <cell r="A261" t="str">
            <v>CM12</v>
          </cell>
          <cell r="B261" t="str">
            <v>COMP-0073</v>
          </cell>
          <cell r="C261" t="str">
            <v>CONOS METALICOS M12</v>
          </cell>
          <cell r="D261">
            <v>0.09</v>
          </cell>
          <cell r="E261">
            <v>0</v>
          </cell>
          <cell r="F261">
            <v>1.4280000000000003E-4</v>
          </cell>
          <cell r="G261">
            <v>0</v>
          </cell>
          <cell r="H261">
            <v>22408</v>
          </cell>
          <cell r="I261">
            <v>22408</v>
          </cell>
          <cell r="J261">
            <v>11300</v>
          </cell>
          <cell r="K261">
            <v>15368</v>
          </cell>
          <cell r="L261">
            <v>896.32</v>
          </cell>
          <cell r="M261">
            <v>7394.64</v>
          </cell>
          <cell r="N261">
            <v>0.24987727597286696</v>
          </cell>
          <cell r="O261" t="str">
            <v>ACCESORIOS</v>
          </cell>
        </row>
        <row r="262">
          <cell r="A262" t="str">
            <v>P12X80</v>
          </cell>
          <cell r="B262" t="str">
            <v>COMP-0074</v>
          </cell>
          <cell r="C262" t="str">
            <v>PERNO M12X80</v>
          </cell>
          <cell r="D262">
            <v>0.08</v>
          </cell>
          <cell r="E262">
            <v>0</v>
          </cell>
          <cell r="F262">
            <v>1.4280000000000003E-4</v>
          </cell>
          <cell r="G262">
            <v>0</v>
          </cell>
          <cell r="H262">
            <v>1978</v>
          </cell>
          <cell r="I262">
            <v>1978</v>
          </cell>
          <cell r="J262">
            <v>997</v>
          </cell>
          <cell r="K262">
            <v>1356</v>
          </cell>
          <cell r="L262">
            <v>79.12</v>
          </cell>
          <cell r="M262">
            <v>652.74</v>
          </cell>
          <cell r="N262">
            <v>0.25023382204246725</v>
          </cell>
          <cell r="O262" t="str">
            <v>ACCESORIOS</v>
          </cell>
        </row>
        <row r="263">
          <cell r="A263" t="str">
            <v>CONEC</v>
          </cell>
          <cell r="B263" t="str">
            <v>COMP-0011</v>
          </cell>
          <cell r="C263" t="str">
            <v>CONECTORES L/D</v>
          </cell>
          <cell r="D263">
            <v>0.4</v>
          </cell>
          <cell r="E263">
            <v>0</v>
          </cell>
          <cell r="F263">
            <v>1.65E-3</v>
          </cell>
          <cell r="G263">
            <v>0</v>
          </cell>
          <cell r="H263">
            <v>15724</v>
          </cell>
          <cell r="I263">
            <v>15724</v>
          </cell>
          <cell r="J263">
            <v>7929</v>
          </cell>
          <cell r="K263">
            <v>10784</v>
          </cell>
          <cell r="L263">
            <v>628.96</v>
          </cell>
          <cell r="M263">
            <v>5188.92</v>
          </cell>
          <cell r="N263">
            <v>0.24991175909437807</v>
          </cell>
          <cell r="O263" t="str">
            <v>ACCESORIOS</v>
          </cell>
        </row>
        <row r="264">
          <cell r="A264" t="str">
            <v>DV</v>
          </cell>
          <cell r="B264" t="str">
            <v>COMP-0463</v>
          </cell>
          <cell r="C264" t="str">
            <v>DISTANCIADOR DE VANOS</v>
          </cell>
          <cell r="D264">
            <v>7</v>
          </cell>
          <cell r="E264">
            <v>0</v>
          </cell>
          <cell r="F264">
            <v>1.0478000000000001E-2</v>
          </cell>
          <cell r="G264">
            <v>0</v>
          </cell>
          <cell r="H264">
            <v>277400</v>
          </cell>
          <cell r="I264">
            <v>277400</v>
          </cell>
          <cell r="J264">
            <v>140037.79999999999</v>
          </cell>
          <cell r="K264">
            <v>190452</v>
          </cell>
          <cell r="L264">
            <v>11096</v>
          </cell>
          <cell r="M264">
            <v>91542</v>
          </cell>
          <cell r="N264">
            <v>0.24907632480173042</v>
          </cell>
          <cell r="O264" t="str">
            <v>RACK R1B</v>
          </cell>
        </row>
        <row r="265">
          <cell r="A265" t="str">
            <v>EC</v>
          </cell>
          <cell r="B265" t="str">
            <v>COMP-0434</v>
          </cell>
          <cell r="C265" t="str">
            <v>EXTRACTOR CONO METALICO 12MM</v>
          </cell>
          <cell r="D265">
            <v>0.5</v>
          </cell>
          <cell r="E265">
            <v>0</v>
          </cell>
          <cell r="F265">
            <v>8.9999999999999998E-4</v>
          </cell>
          <cell r="G265">
            <v>0</v>
          </cell>
          <cell r="H265">
            <v>47592</v>
          </cell>
          <cell r="I265">
            <v>47592</v>
          </cell>
          <cell r="J265">
            <v>24000</v>
          </cell>
          <cell r="K265">
            <v>32640</v>
          </cell>
          <cell r="L265">
            <v>1903.68</v>
          </cell>
          <cell r="M265">
            <v>15705.36</v>
          </cell>
          <cell r="N265">
            <v>0.24987392839132624</v>
          </cell>
          <cell r="O265" t="str">
            <v>ACCESORIOS</v>
          </cell>
        </row>
        <row r="266">
          <cell r="A266" t="str">
            <v>EE2400</v>
          </cell>
          <cell r="B266" t="str">
            <v>EEXT-0005</v>
          </cell>
          <cell r="C266" t="str">
            <v>ESQ. EXTERIOR 2400X50X50 (M/L)</v>
          </cell>
          <cell r="D266">
            <v>9.0500000000000007</v>
          </cell>
          <cell r="E266">
            <v>0</v>
          </cell>
          <cell r="F266">
            <v>1.7279999999999997E-3</v>
          </cell>
          <cell r="G266">
            <v>2.4</v>
          </cell>
          <cell r="H266">
            <v>59500</v>
          </cell>
          <cell r="I266">
            <v>142800</v>
          </cell>
          <cell r="J266">
            <v>72066.288</v>
          </cell>
          <cell r="K266">
            <v>98011</v>
          </cell>
          <cell r="L266">
            <v>5712</v>
          </cell>
          <cell r="M266">
            <v>47124</v>
          </cell>
          <cell r="N266">
            <v>0.24930949999999999</v>
          </cell>
          <cell r="O266" t="str">
            <v>ESQ. EXT.</v>
          </cell>
        </row>
        <row r="267">
          <cell r="A267" t="str">
            <v>EE2300</v>
          </cell>
          <cell r="B267" t="str">
            <v>EEXT-0058</v>
          </cell>
          <cell r="C267" t="str">
            <v>ESQ. EXTERIOR 2300X50X50</v>
          </cell>
          <cell r="D267">
            <v>8.67</v>
          </cell>
          <cell r="E267">
            <v>0</v>
          </cell>
          <cell r="F267">
            <v>1.6559999999999999E-3</v>
          </cell>
          <cell r="G267">
            <v>2.2999999999999998</v>
          </cell>
          <cell r="H267">
            <v>59500</v>
          </cell>
          <cell r="I267">
            <v>136850</v>
          </cell>
          <cell r="J267">
            <v>69063.525999999998</v>
          </cell>
          <cell r="K267">
            <v>93927</v>
          </cell>
          <cell r="L267">
            <v>5474</v>
          </cell>
          <cell r="M267">
            <v>45160.5</v>
          </cell>
          <cell r="N267">
            <v>0.24930950000000002</v>
          </cell>
          <cell r="O267" t="str">
            <v>ESQ. EXT.</v>
          </cell>
        </row>
        <row r="268">
          <cell r="A268" t="str">
            <v>EE2100</v>
          </cell>
          <cell r="B268" t="str">
            <v>EEXT-0008</v>
          </cell>
          <cell r="C268" t="str">
            <v>ESQ. EXTERIOR 2100X50X50</v>
          </cell>
          <cell r="D268">
            <v>7.92</v>
          </cell>
          <cell r="E268">
            <v>0</v>
          </cell>
          <cell r="F268">
            <v>1.5119999999999999E-3</v>
          </cell>
          <cell r="G268">
            <v>2.1</v>
          </cell>
          <cell r="H268">
            <v>59500</v>
          </cell>
          <cell r="I268">
            <v>124950</v>
          </cell>
          <cell r="J268">
            <v>63058.002000000008</v>
          </cell>
          <cell r="K268">
            <v>85759</v>
          </cell>
          <cell r="L268">
            <v>4998</v>
          </cell>
          <cell r="M268">
            <v>41233.5</v>
          </cell>
          <cell r="N268">
            <v>0.24930949999999991</v>
          </cell>
          <cell r="O268" t="str">
            <v>ESQ. EXT.</v>
          </cell>
        </row>
        <row r="269">
          <cell r="A269" t="str">
            <v>EE2000</v>
          </cell>
          <cell r="B269" t="str">
            <v>EEXT-0009</v>
          </cell>
          <cell r="C269" t="str">
            <v>ESQ. EXTERIOR 2000X50X50</v>
          </cell>
          <cell r="D269">
            <v>7.54</v>
          </cell>
          <cell r="E269">
            <v>0</v>
          </cell>
          <cell r="F269">
            <v>1.4399999999999999E-3</v>
          </cell>
          <cell r="G269">
            <v>2</v>
          </cell>
          <cell r="H269">
            <v>59500</v>
          </cell>
          <cell r="I269">
            <v>119000</v>
          </cell>
          <cell r="J269">
            <v>60055.24</v>
          </cell>
          <cell r="K269">
            <v>81676</v>
          </cell>
          <cell r="L269">
            <v>4760</v>
          </cell>
          <cell r="M269">
            <v>39270</v>
          </cell>
          <cell r="N269">
            <v>0.24930950000000002</v>
          </cell>
          <cell r="O269" t="str">
            <v>ESQ. EXT.</v>
          </cell>
        </row>
        <row r="270">
          <cell r="A270" t="str">
            <v>EE1200</v>
          </cell>
          <cell r="B270" t="str">
            <v>EEXT-0017</v>
          </cell>
          <cell r="C270" t="str">
            <v>ESQ. EXTERIOR 1200X50X50</v>
          </cell>
          <cell r="D270">
            <v>4.5199999999999996</v>
          </cell>
          <cell r="E270">
            <v>0</v>
          </cell>
          <cell r="F270">
            <v>8.6399999999999986E-4</v>
          </cell>
          <cell r="G270">
            <v>1.2</v>
          </cell>
          <cell r="H270">
            <v>59500</v>
          </cell>
          <cell r="I270">
            <v>71400</v>
          </cell>
          <cell r="J270">
            <v>36033.144</v>
          </cell>
          <cell r="K270">
            <v>49006</v>
          </cell>
          <cell r="L270">
            <v>2856</v>
          </cell>
          <cell r="M270">
            <v>23562</v>
          </cell>
          <cell r="N270">
            <v>0.24930949999999999</v>
          </cell>
          <cell r="O270" t="str">
            <v>ESQ. EXT.</v>
          </cell>
        </row>
        <row r="271">
          <cell r="A271" t="str">
            <v>EE1100</v>
          </cell>
          <cell r="B271" t="str">
            <v>EEXT-0018</v>
          </cell>
          <cell r="C271" t="str">
            <v>ESQ. EXTERIOR 1100X50X50</v>
          </cell>
          <cell r="D271">
            <v>4.1399999999999997</v>
          </cell>
          <cell r="E271">
            <v>0</v>
          </cell>
          <cell r="F271">
            <v>7.9199999999999995E-4</v>
          </cell>
          <cell r="G271">
            <v>1.1000000000000001</v>
          </cell>
          <cell r="H271">
            <v>59500</v>
          </cell>
          <cell r="I271">
            <v>65450</v>
          </cell>
          <cell r="J271">
            <v>33030.382000000005</v>
          </cell>
          <cell r="K271">
            <v>44922</v>
          </cell>
          <cell r="L271">
            <v>2618</v>
          </cell>
          <cell r="M271">
            <v>21598.5</v>
          </cell>
          <cell r="N271">
            <v>0.24930949999999988</v>
          </cell>
          <cell r="O271" t="str">
            <v>ESQ. EXT.</v>
          </cell>
        </row>
        <row r="272">
          <cell r="A272" t="str">
            <v>EE1000</v>
          </cell>
          <cell r="B272" t="str">
            <v>EEXT-0019</v>
          </cell>
          <cell r="C272" t="str">
            <v>ESQ. EXTERIOR 1000X50X50</v>
          </cell>
          <cell r="D272">
            <v>3.77</v>
          </cell>
          <cell r="E272">
            <v>0</v>
          </cell>
          <cell r="F272">
            <v>7.1999999999999994E-4</v>
          </cell>
          <cell r="G272">
            <v>1</v>
          </cell>
          <cell r="H272">
            <v>59500</v>
          </cell>
          <cell r="I272">
            <v>59500</v>
          </cell>
          <cell r="J272">
            <v>30027.62</v>
          </cell>
          <cell r="K272">
            <v>40838</v>
          </cell>
          <cell r="L272">
            <v>2380</v>
          </cell>
          <cell r="M272">
            <v>19635</v>
          </cell>
          <cell r="N272">
            <v>0.24930950000000002</v>
          </cell>
          <cell r="O272" t="str">
            <v>ESQ. EXT.</v>
          </cell>
        </row>
        <row r="273">
          <cell r="A273" t="str">
            <v>EE900</v>
          </cell>
          <cell r="B273" t="str">
            <v>EEXT-0020</v>
          </cell>
          <cell r="C273" t="str">
            <v>ESQ. EXTERIOR 900X50X50</v>
          </cell>
          <cell r="D273">
            <v>3.39</v>
          </cell>
          <cell r="E273">
            <v>0</v>
          </cell>
          <cell r="F273">
            <v>6.4800000000000003E-4</v>
          </cell>
          <cell r="G273">
            <v>0.9</v>
          </cell>
          <cell r="H273">
            <v>59500</v>
          </cell>
          <cell r="I273">
            <v>53550</v>
          </cell>
          <cell r="J273">
            <v>27024.858</v>
          </cell>
          <cell r="K273">
            <v>36754</v>
          </cell>
          <cell r="L273">
            <v>2142</v>
          </cell>
          <cell r="M273">
            <v>17671.5</v>
          </cell>
          <cell r="N273">
            <v>0.24930949999999999</v>
          </cell>
          <cell r="O273" t="str">
            <v>ESQ. EXT.</v>
          </cell>
        </row>
        <row r="274">
          <cell r="A274" t="str">
            <v>EE800</v>
          </cell>
          <cell r="B274" t="str">
            <v>EEXT-0021</v>
          </cell>
          <cell r="C274" t="str">
            <v>ESQ. EXTERIOR 800X50X50</v>
          </cell>
          <cell r="D274">
            <v>3.01</v>
          </cell>
          <cell r="E274">
            <v>0</v>
          </cell>
          <cell r="F274">
            <v>5.7600000000000001E-4</v>
          </cell>
          <cell r="G274">
            <v>0.8</v>
          </cell>
          <cell r="H274">
            <v>59500</v>
          </cell>
          <cell r="I274">
            <v>47600</v>
          </cell>
          <cell r="J274">
            <v>24022.096000000001</v>
          </cell>
          <cell r="K274">
            <v>32671</v>
          </cell>
          <cell r="L274">
            <v>1904</v>
          </cell>
          <cell r="M274">
            <v>15708</v>
          </cell>
          <cell r="N274">
            <v>0.24930949999999996</v>
          </cell>
          <cell r="O274" t="str">
            <v>ESQ. EXT.</v>
          </cell>
        </row>
        <row r="275">
          <cell r="A275" t="str">
            <v>EE600</v>
          </cell>
          <cell r="B275" t="str">
            <v>EEXT-0024</v>
          </cell>
          <cell r="C275" t="str">
            <v>ESQ. EXTERIOR 600X50X50</v>
          </cell>
          <cell r="D275">
            <v>2.2599999999999998</v>
          </cell>
          <cell r="E275">
            <v>0</v>
          </cell>
          <cell r="F275">
            <v>4.3199999999999993E-4</v>
          </cell>
          <cell r="G275">
            <v>0.6</v>
          </cell>
          <cell r="H275">
            <v>59500</v>
          </cell>
          <cell r="I275">
            <v>35700</v>
          </cell>
          <cell r="J275">
            <v>18016.572</v>
          </cell>
          <cell r="K275">
            <v>24503</v>
          </cell>
          <cell r="L275">
            <v>1428</v>
          </cell>
          <cell r="M275">
            <v>11781</v>
          </cell>
          <cell r="N275">
            <v>0.24930949999999999</v>
          </cell>
          <cell r="O275" t="str">
            <v>ESQ. EXT.</v>
          </cell>
        </row>
        <row r="276">
          <cell r="A276" t="str">
            <v>EE500</v>
          </cell>
          <cell r="B276" t="str">
            <v>EEXT-0022</v>
          </cell>
          <cell r="C276" t="str">
            <v>ESQ. EXTERIOR 500X50X50</v>
          </cell>
          <cell r="D276">
            <v>1.89</v>
          </cell>
          <cell r="E276">
            <v>0</v>
          </cell>
          <cell r="F276">
            <v>3.5999999999999997E-4</v>
          </cell>
          <cell r="G276">
            <v>0.5</v>
          </cell>
          <cell r="H276">
            <v>59500</v>
          </cell>
          <cell r="I276">
            <v>29750</v>
          </cell>
          <cell r="J276">
            <v>15013.81</v>
          </cell>
          <cell r="K276">
            <v>20419</v>
          </cell>
          <cell r="L276">
            <v>1190</v>
          </cell>
          <cell r="M276">
            <v>9817.5</v>
          </cell>
          <cell r="N276">
            <v>0.24930950000000002</v>
          </cell>
          <cell r="O276" t="str">
            <v>ESQ. EXT.</v>
          </cell>
        </row>
        <row r="277">
          <cell r="A277" t="str">
            <v>EE400</v>
          </cell>
          <cell r="B277" t="str">
            <v>EEXT-0071</v>
          </cell>
          <cell r="C277" t="str">
            <v>ESQ. EXTERIOR 400X50X50</v>
          </cell>
          <cell r="D277">
            <v>1.51</v>
          </cell>
          <cell r="E277">
            <v>0</v>
          </cell>
          <cell r="F277">
            <v>2.8800000000000001E-4</v>
          </cell>
          <cell r="G277">
            <v>0.4</v>
          </cell>
          <cell r="H277">
            <v>59500</v>
          </cell>
          <cell r="I277">
            <v>23800</v>
          </cell>
          <cell r="J277">
            <v>12011.048000000001</v>
          </cell>
          <cell r="K277">
            <v>16336</v>
          </cell>
          <cell r="L277">
            <v>952</v>
          </cell>
          <cell r="M277">
            <v>7854</v>
          </cell>
          <cell r="N277">
            <v>0.24930949999999996</v>
          </cell>
          <cell r="O277" t="str">
            <v>ESQ. EXT.</v>
          </cell>
        </row>
        <row r="278">
          <cell r="A278" t="str">
            <v>EE300</v>
          </cell>
          <cell r="B278" t="str">
            <v>EEXT-0072</v>
          </cell>
          <cell r="C278" t="str">
            <v>ESQ. EXTERIOR 300X50X50</v>
          </cell>
          <cell r="D278">
            <v>1.1399999999999999</v>
          </cell>
          <cell r="E278">
            <v>0</v>
          </cell>
          <cell r="F278">
            <v>2.8800000000000001E-4</v>
          </cell>
          <cell r="G278">
            <v>0.3</v>
          </cell>
          <cell r="H278">
            <v>59500</v>
          </cell>
          <cell r="I278">
            <v>17850</v>
          </cell>
          <cell r="J278">
            <v>9008.2860000000001</v>
          </cell>
          <cell r="K278">
            <v>12252</v>
          </cell>
          <cell r="L278">
            <v>714</v>
          </cell>
          <cell r="M278">
            <v>5890.5</v>
          </cell>
          <cell r="N278">
            <v>0.24930949999999999</v>
          </cell>
          <cell r="O278" t="str">
            <v>ESQ. EXT.</v>
          </cell>
        </row>
        <row r="279">
          <cell r="A279" t="str">
            <v>EES2400</v>
          </cell>
          <cell r="B279" t="str">
            <v>EEXS-0003</v>
          </cell>
          <cell r="C279" t="str">
            <v xml:space="preserve">ESQ. EXT. ESPECIAL 2400x50x50  </v>
          </cell>
          <cell r="D279">
            <v>7.68</v>
          </cell>
          <cell r="E279">
            <v>0</v>
          </cell>
          <cell r="F279">
            <v>1.7279999999999997E-3</v>
          </cell>
          <cell r="G279">
            <v>0</v>
          </cell>
          <cell r="H279">
            <v>162673</v>
          </cell>
          <cell r="I279">
            <v>162673</v>
          </cell>
          <cell r="J279">
            <v>82306.288000000015</v>
          </cell>
          <cell r="K279">
            <v>111937</v>
          </cell>
          <cell r="L279">
            <v>6506.92</v>
          </cell>
          <cell r="M279">
            <v>53682.090000000004</v>
          </cell>
          <cell r="N279">
            <v>0.24738215069495242</v>
          </cell>
          <cell r="O279" t="str">
            <v>ESQ. EXT.</v>
          </cell>
        </row>
        <row r="280">
          <cell r="A280" t="str">
            <v>EES1200</v>
          </cell>
          <cell r="B280" t="str">
            <v>EEXS-0005</v>
          </cell>
          <cell r="C280" t="str">
            <v xml:space="preserve">ESQ. EXT. ESPECIAL 1200x50x50  </v>
          </cell>
          <cell r="D280">
            <v>3.84</v>
          </cell>
          <cell r="E280">
            <v>0</v>
          </cell>
          <cell r="F280">
            <v>8.6399999999999986E-4</v>
          </cell>
          <cell r="G280">
            <v>0</v>
          </cell>
          <cell r="H280">
            <v>81337</v>
          </cell>
          <cell r="I280">
            <v>81337</v>
          </cell>
          <cell r="J280">
            <v>41153.144000000008</v>
          </cell>
          <cell r="K280">
            <v>55969</v>
          </cell>
          <cell r="L280">
            <v>3253.48</v>
          </cell>
          <cell r="M280">
            <v>26841.210000000003</v>
          </cell>
          <cell r="N280">
            <v>0.24738677723545249</v>
          </cell>
          <cell r="O280" t="str">
            <v>ESQ. EXT.</v>
          </cell>
        </row>
        <row r="281">
          <cell r="A281" t="str">
            <v>EES1000</v>
          </cell>
          <cell r="B281" t="str">
            <v>EEXS-0001</v>
          </cell>
          <cell r="C281" t="str">
            <v xml:space="preserve">ESQ. EXT. ESPECIAL 1000x50x50  </v>
          </cell>
          <cell r="D281">
            <v>3.2</v>
          </cell>
          <cell r="E281">
            <v>0</v>
          </cell>
          <cell r="F281">
            <v>7.1999999999999994E-4</v>
          </cell>
          <cell r="G281">
            <v>0</v>
          </cell>
          <cell r="H281">
            <v>67781</v>
          </cell>
          <cell r="I281">
            <v>67781</v>
          </cell>
          <cell r="J281">
            <v>34294.286666666674</v>
          </cell>
          <cell r="K281">
            <v>46641</v>
          </cell>
          <cell r="L281">
            <v>2711.2400000000002</v>
          </cell>
          <cell r="M281">
            <v>22367.73</v>
          </cell>
          <cell r="N281">
            <v>0.24738862783572568</v>
          </cell>
          <cell r="O281" t="str">
            <v>ESQ. EXT.</v>
          </cell>
        </row>
        <row r="282">
          <cell r="A282" t="str">
            <v>EES900</v>
          </cell>
          <cell r="B282" t="str">
            <v>EEXS-0006</v>
          </cell>
          <cell r="C282" t="str">
            <v xml:space="preserve">ESQ. EXT. ESPECIAL 900x50x50  </v>
          </cell>
          <cell r="D282">
            <v>2.8800000000000003</v>
          </cell>
          <cell r="E282">
            <v>0</v>
          </cell>
          <cell r="F282">
            <v>6.4800000000000003E-4</v>
          </cell>
          <cell r="G282">
            <v>0</v>
          </cell>
          <cell r="H282">
            <v>61003</v>
          </cell>
          <cell r="I282">
            <v>61003</v>
          </cell>
          <cell r="J282">
            <v>30864.858000000004</v>
          </cell>
          <cell r="K282">
            <v>41977</v>
          </cell>
          <cell r="L282">
            <v>2440.12</v>
          </cell>
          <cell r="M282">
            <v>20130.990000000002</v>
          </cell>
          <cell r="N282">
            <v>0.24738986156418527</v>
          </cell>
          <cell r="O282" t="str">
            <v>ESQ. EXT.</v>
          </cell>
        </row>
        <row r="283">
          <cell r="A283" t="str">
            <v>EES800</v>
          </cell>
          <cell r="B283" t="str">
            <v>EEXS-0004</v>
          </cell>
          <cell r="C283" t="str">
            <v xml:space="preserve">ESQ. EXT. ESPECIAL 800x50x50  </v>
          </cell>
          <cell r="D283">
            <v>2.5600000000000005</v>
          </cell>
          <cell r="E283">
            <v>0</v>
          </cell>
          <cell r="F283">
            <v>5.7600000000000001E-4</v>
          </cell>
          <cell r="G283">
            <v>0</v>
          </cell>
          <cell r="H283">
            <v>54225</v>
          </cell>
          <cell r="I283">
            <v>54225</v>
          </cell>
          <cell r="J283">
            <v>27435.429333333341</v>
          </cell>
          <cell r="K283">
            <v>37313</v>
          </cell>
          <cell r="L283">
            <v>2169</v>
          </cell>
          <cell r="M283">
            <v>17894.25</v>
          </cell>
          <cell r="N283">
            <v>0.24739140371907153</v>
          </cell>
          <cell r="O283" t="str">
            <v>ESQ. EXT.</v>
          </cell>
        </row>
        <row r="284">
          <cell r="A284" t="str">
            <v>EES600</v>
          </cell>
          <cell r="B284" t="str">
            <v>EEXS-0007</v>
          </cell>
          <cell r="C284" t="str">
            <v xml:space="preserve">ESQ. EXT. ESPECIAL 600x50x50  </v>
          </cell>
          <cell r="D284">
            <v>1.92</v>
          </cell>
          <cell r="E284">
            <v>0</v>
          </cell>
          <cell r="F284">
            <v>4.3199999999999993E-4</v>
          </cell>
          <cell r="G284">
            <v>0</v>
          </cell>
          <cell r="H284">
            <v>40669</v>
          </cell>
          <cell r="I284">
            <v>40669</v>
          </cell>
          <cell r="J284">
            <v>20576.572000000004</v>
          </cell>
          <cell r="K284">
            <v>27985</v>
          </cell>
          <cell r="L284">
            <v>1626.76</v>
          </cell>
          <cell r="M284">
            <v>13420.77</v>
          </cell>
          <cell r="N284">
            <v>0.24739603014581119</v>
          </cell>
          <cell r="O284" t="str">
            <v>ESQ. EXT.</v>
          </cell>
        </row>
        <row r="285">
          <cell r="A285" t="str">
            <v>EES500</v>
          </cell>
          <cell r="B285" t="str">
            <v>EEXS-0002</v>
          </cell>
          <cell r="C285" t="str">
            <v>ESQ. EXT. ESPECIAL 500x50x50</v>
          </cell>
          <cell r="D285">
            <v>1.4</v>
          </cell>
          <cell r="E285">
            <v>0</v>
          </cell>
          <cell r="F285">
            <v>3.5999999999999997E-4</v>
          </cell>
          <cell r="G285">
            <v>0</v>
          </cell>
          <cell r="H285">
            <v>33891</v>
          </cell>
          <cell r="I285">
            <v>33891</v>
          </cell>
          <cell r="J285">
            <v>17147.143333333337</v>
          </cell>
          <cell r="K285">
            <v>23321</v>
          </cell>
          <cell r="L285">
            <v>1355.64</v>
          </cell>
          <cell r="M285">
            <v>11184.03</v>
          </cell>
          <cell r="N285">
            <v>0.24739973124625017</v>
          </cell>
          <cell r="O285" t="str">
            <v>ESQ. EXT.</v>
          </cell>
        </row>
        <row r="286">
          <cell r="A286" t="str">
            <v>EES400</v>
          </cell>
          <cell r="B286" t="str">
            <v>EEXS-0008</v>
          </cell>
          <cell r="C286" t="str">
            <v xml:space="preserve">ESQ. EXT. ESPECIAL 400x50x50  </v>
          </cell>
          <cell r="D286">
            <v>1.2800000000000002</v>
          </cell>
          <cell r="E286">
            <v>0</v>
          </cell>
          <cell r="F286">
            <v>2.8800000000000001E-4</v>
          </cell>
          <cell r="G286">
            <v>0</v>
          </cell>
          <cell r="H286">
            <v>27113</v>
          </cell>
          <cell r="I286">
            <v>27113</v>
          </cell>
          <cell r="J286">
            <v>13717.71466666667</v>
          </cell>
          <cell r="K286">
            <v>18657</v>
          </cell>
          <cell r="L286">
            <v>1084.52</v>
          </cell>
          <cell r="M286">
            <v>8947.2900000000009</v>
          </cell>
          <cell r="N286">
            <v>0.24740528282865526</v>
          </cell>
          <cell r="O286" t="str">
            <v>ESQ. EXT.</v>
          </cell>
        </row>
        <row r="287">
          <cell r="A287" t="str">
            <v>EES300</v>
          </cell>
          <cell r="B287" t="str">
            <v>EEXS-0009</v>
          </cell>
          <cell r="C287" t="str">
            <v xml:space="preserve">ESQ. EXT. ESPECIAL 300x50x50  </v>
          </cell>
          <cell r="D287">
            <v>0.96</v>
          </cell>
          <cell r="E287">
            <v>0</v>
          </cell>
          <cell r="F287">
            <v>2.1599999999999996E-4</v>
          </cell>
          <cell r="G287">
            <v>0</v>
          </cell>
          <cell r="H287">
            <v>20335</v>
          </cell>
          <cell r="I287">
            <v>20335</v>
          </cell>
          <cell r="J287">
            <v>10288.286000000002</v>
          </cell>
          <cell r="K287">
            <v>13993</v>
          </cell>
          <cell r="L287">
            <v>813.4</v>
          </cell>
          <cell r="M287">
            <v>6710.55</v>
          </cell>
          <cell r="N287">
            <v>0.24741453528399304</v>
          </cell>
          <cell r="O287" t="str">
            <v>ESQ. EXT.</v>
          </cell>
        </row>
        <row r="288">
          <cell r="A288" t="str">
            <v>EES200</v>
          </cell>
          <cell r="B288" t="str">
            <v>EEXS-0010</v>
          </cell>
          <cell r="C288" t="str">
            <v xml:space="preserve">ESQ. EXT. ESPECIAL 200x50x50  </v>
          </cell>
          <cell r="D288">
            <v>0.64000000000000012</v>
          </cell>
          <cell r="E288">
            <v>0</v>
          </cell>
          <cell r="F288">
            <v>1.44E-4</v>
          </cell>
          <cell r="G288">
            <v>0</v>
          </cell>
          <cell r="H288">
            <v>13557</v>
          </cell>
          <cell r="I288">
            <v>13557</v>
          </cell>
          <cell r="J288">
            <v>6858.8573333333352</v>
          </cell>
          <cell r="K288">
            <v>9329</v>
          </cell>
          <cell r="L288">
            <v>542.28</v>
          </cell>
          <cell r="M288">
            <v>4473.8100000000004</v>
          </cell>
          <cell r="N288">
            <v>0.24743303951218296</v>
          </cell>
          <cell r="O288" t="str">
            <v>ESQ. EXT.</v>
          </cell>
        </row>
        <row r="289">
          <cell r="A289" t="str">
            <v>EES150</v>
          </cell>
          <cell r="B289" t="str">
            <v>EEXS-0011</v>
          </cell>
          <cell r="C289" t="str">
            <v xml:space="preserve">ESQ. EXT. ESPECIAL 150x50x50  </v>
          </cell>
          <cell r="D289">
            <v>0.48</v>
          </cell>
          <cell r="E289">
            <v>0</v>
          </cell>
          <cell r="F289">
            <v>1.0799999999999998E-4</v>
          </cell>
          <cell r="G289">
            <v>0</v>
          </cell>
          <cell r="H289">
            <v>10168</v>
          </cell>
          <cell r="I289">
            <v>10168</v>
          </cell>
          <cell r="J289">
            <v>5144.1430000000009</v>
          </cell>
          <cell r="K289">
            <v>6997</v>
          </cell>
          <cell r="L289">
            <v>406.72</v>
          </cell>
          <cell r="M289">
            <v>3355.44</v>
          </cell>
          <cell r="N289">
            <v>0.2474515428304484</v>
          </cell>
          <cell r="O289" t="str">
            <v>ESQ. EXT.</v>
          </cell>
        </row>
        <row r="290">
          <cell r="A290" t="str">
            <v>EES100</v>
          </cell>
          <cell r="B290" t="str">
            <v>EEXS-0012</v>
          </cell>
          <cell r="C290" t="str">
            <v xml:space="preserve">ESQ. EXT. ESPECIAL 100x50x50  </v>
          </cell>
          <cell r="D290">
            <v>0.32000000000000006</v>
          </cell>
          <cell r="E290">
            <v>0</v>
          </cell>
          <cell r="F290">
            <v>7.2000000000000002E-5</v>
          </cell>
          <cell r="G290">
            <v>0</v>
          </cell>
          <cell r="H290">
            <v>6779</v>
          </cell>
          <cell r="I290">
            <v>6779</v>
          </cell>
          <cell r="J290">
            <v>3429.4286666666676</v>
          </cell>
          <cell r="K290">
            <v>4665</v>
          </cell>
          <cell r="L290">
            <v>271.16000000000003</v>
          </cell>
          <cell r="M290">
            <v>2237.0700000000002</v>
          </cell>
          <cell r="N290">
            <v>0.24748854673747356</v>
          </cell>
          <cell r="O290" t="str">
            <v>ESQ. EXT.</v>
          </cell>
        </row>
        <row r="291">
          <cell r="A291" t="str">
            <v>EBC2400</v>
          </cell>
          <cell r="B291" t="str">
            <v>EEXT-0059</v>
          </cell>
          <cell r="C291" t="str">
            <v>ESQ. EXT. BRIDA CIEGA 2400x50x50</v>
          </cell>
          <cell r="D291">
            <v>9.0500000000000007</v>
          </cell>
          <cell r="E291">
            <v>0.12</v>
          </cell>
          <cell r="F291">
            <v>1.7279999999999997E-3</v>
          </cell>
          <cell r="G291">
            <v>0</v>
          </cell>
          <cell r="H291">
            <v>132214</v>
          </cell>
          <cell r="I291">
            <v>132214</v>
          </cell>
          <cell r="J291">
            <v>66946.288</v>
          </cell>
          <cell r="K291">
            <v>91047</v>
          </cell>
          <cell r="L291">
            <v>5288.56</v>
          </cell>
          <cell r="M291">
            <v>43630.62</v>
          </cell>
          <cell r="N291">
            <v>0.24680742281452808</v>
          </cell>
          <cell r="O291" t="str">
            <v>ESQ. EXT.</v>
          </cell>
        </row>
        <row r="292">
          <cell r="A292" t="str">
            <v>EBC1200</v>
          </cell>
          <cell r="B292" t="str">
            <v>EEXT-0060</v>
          </cell>
          <cell r="C292" t="str">
            <v>ESQ. EXT. BRIDA CIEGA 1200x50x50</v>
          </cell>
          <cell r="D292">
            <v>4.5199999999999996</v>
          </cell>
          <cell r="E292">
            <v>0.06</v>
          </cell>
          <cell r="F292">
            <v>8.6399999999999986E-4</v>
          </cell>
          <cell r="G292">
            <v>0</v>
          </cell>
          <cell r="H292">
            <v>66107</v>
          </cell>
          <cell r="I292">
            <v>66107</v>
          </cell>
          <cell r="J292">
            <v>33473.144</v>
          </cell>
          <cell r="K292">
            <v>45524</v>
          </cell>
          <cell r="L292">
            <v>2644.28</v>
          </cell>
          <cell r="M292">
            <v>21815.31</v>
          </cell>
          <cell r="N292">
            <v>0.24680742281452808</v>
          </cell>
          <cell r="O292" t="str">
            <v>ESQ. EXT.</v>
          </cell>
        </row>
        <row r="293">
          <cell r="A293" t="str">
            <v>EBC1000</v>
          </cell>
          <cell r="B293" t="str">
            <v>EEXT-0061</v>
          </cell>
          <cell r="C293" t="str">
            <v>ESQ. EXT. BRIDA CIEGA 1000x50x50</v>
          </cell>
          <cell r="D293">
            <v>3.77</v>
          </cell>
          <cell r="E293">
            <v>0.05</v>
          </cell>
          <cell r="F293">
            <v>7.1999999999999994E-4</v>
          </cell>
          <cell r="G293">
            <v>0</v>
          </cell>
          <cell r="H293">
            <v>55089</v>
          </cell>
          <cell r="I293">
            <v>55089</v>
          </cell>
          <cell r="J293">
            <v>27894.286666666667</v>
          </cell>
          <cell r="K293">
            <v>37937</v>
          </cell>
          <cell r="L293">
            <v>2203.56</v>
          </cell>
          <cell r="M293">
            <v>18179.370000000003</v>
          </cell>
          <cell r="N293">
            <v>0.2468051441001532</v>
          </cell>
          <cell r="O293" t="str">
            <v>ESQ. EXT.</v>
          </cell>
        </row>
        <row r="294">
          <cell r="A294" t="str">
            <v>EBC900</v>
          </cell>
          <cell r="B294" t="str">
            <v>EEXT-0062</v>
          </cell>
          <cell r="C294" t="str">
            <v>ESQ. EXT. BRIDA CIEGA 900x50x50</v>
          </cell>
          <cell r="D294">
            <v>3.39</v>
          </cell>
          <cell r="E294">
            <v>4.5000000000000005E-2</v>
          </cell>
          <cell r="F294">
            <v>6.4800000000000003E-4</v>
          </cell>
          <cell r="G294">
            <v>0</v>
          </cell>
          <cell r="H294">
            <v>49581</v>
          </cell>
          <cell r="I294">
            <v>49581</v>
          </cell>
          <cell r="J294">
            <v>25104.858</v>
          </cell>
          <cell r="K294">
            <v>34143</v>
          </cell>
          <cell r="L294">
            <v>1983.24</v>
          </cell>
          <cell r="M294">
            <v>16361.730000000001</v>
          </cell>
          <cell r="N294">
            <v>0.24681881617958501</v>
          </cell>
          <cell r="O294" t="str">
            <v>ESQ. EXT.</v>
          </cell>
        </row>
        <row r="295">
          <cell r="A295" t="str">
            <v>EBC800</v>
          </cell>
          <cell r="B295" t="str">
            <v>EEXT-0063</v>
          </cell>
          <cell r="C295" t="str">
            <v>ESQ. EXT. BRIDA CIEGA 800x50x50</v>
          </cell>
          <cell r="D295">
            <v>3.01</v>
          </cell>
          <cell r="E295">
            <v>4.0000000000000008E-2</v>
          </cell>
          <cell r="F295">
            <v>5.7600000000000001E-4</v>
          </cell>
          <cell r="G295">
            <v>0</v>
          </cell>
          <cell r="H295">
            <v>44072</v>
          </cell>
          <cell r="I295">
            <v>44072</v>
          </cell>
          <cell r="J295">
            <v>22315.429333333337</v>
          </cell>
          <cell r="K295">
            <v>30349</v>
          </cell>
          <cell r="L295">
            <v>1762.88</v>
          </cell>
          <cell r="M295">
            <v>14543.76</v>
          </cell>
          <cell r="N295">
            <v>0.24681881617958479</v>
          </cell>
          <cell r="O295" t="str">
            <v>ESQ. EXT.</v>
          </cell>
        </row>
        <row r="296">
          <cell r="A296" t="str">
            <v>EBC600</v>
          </cell>
          <cell r="B296" t="str">
            <v>EEXT-0064</v>
          </cell>
          <cell r="C296" t="str">
            <v>ESQ. EXT. BRIDA CIEGA 600x50x50</v>
          </cell>
          <cell r="D296">
            <v>2.2599999999999998</v>
          </cell>
          <cell r="E296">
            <v>0.03</v>
          </cell>
          <cell r="F296">
            <v>4.3199999999999993E-4</v>
          </cell>
          <cell r="G296">
            <v>0</v>
          </cell>
          <cell r="H296">
            <v>33054</v>
          </cell>
          <cell r="I296">
            <v>33054</v>
          </cell>
          <cell r="J296">
            <v>16736.572</v>
          </cell>
          <cell r="K296">
            <v>22762</v>
          </cell>
          <cell r="L296">
            <v>1322.16</v>
          </cell>
          <cell r="M296">
            <v>10907.82</v>
          </cell>
          <cell r="N296">
            <v>0.24681881617958501</v>
          </cell>
          <cell r="O296" t="str">
            <v>ESQ. EXT.</v>
          </cell>
        </row>
        <row r="297">
          <cell r="A297" t="str">
            <v>EBC500</v>
          </cell>
          <cell r="B297" t="str">
            <v>EEXT-0065</v>
          </cell>
          <cell r="C297" t="str">
            <v>ESQ. EXT. BRIDA CIEGA 500x50x50</v>
          </cell>
          <cell r="D297">
            <v>1.9</v>
          </cell>
          <cell r="E297">
            <v>2.5000000000000001E-2</v>
          </cell>
          <cell r="F297">
            <v>3.5999999999999997E-4</v>
          </cell>
          <cell r="G297">
            <v>0</v>
          </cell>
          <cell r="H297">
            <v>27545</v>
          </cell>
          <cell r="I297">
            <v>27545</v>
          </cell>
          <cell r="J297">
            <v>13947.143333333333</v>
          </cell>
          <cell r="K297">
            <v>18969</v>
          </cell>
          <cell r="L297">
            <v>1101.8</v>
          </cell>
          <cell r="M297">
            <v>9089.85</v>
          </cell>
          <cell r="N297">
            <v>0.24681881617958501</v>
          </cell>
          <cell r="O297" t="str">
            <v>ESQ. EXT.</v>
          </cell>
        </row>
        <row r="298">
          <cell r="A298" t="str">
            <v>EBC450</v>
          </cell>
          <cell r="B298" t="str">
            <v>EEXT-0080</v>
          </cell>
          <cell r="C298" t="str">
            <v>ESQ. EXT. BRIDA CIEGA 450x50x50</v>
          </cell>
          <cell r="D298">
            <v>1.7</v>
          </cell>
          <cell r="E298">
            <v>2.2500000000000003E-2</v>
          </cell>
          <cell r="F298">
            <v>3.2400000000000001E-4</v>
          </cell>
          <cell r="G298">
            <v>0</v>
          </cell>
          <cell r="H298">
            <v>24791</v>
          </cell>
          <cell r="I298">
            <v>24791</v>
          </cell>
          <cell r="J298">
            <v>12552.429</v>
          </cell>
          <cell r="K298">
            <v>17072</v>
          </cell>
          <cell r="L298">
            <v>991.64</v>
          </cell>
          <cell r="M298">
            <v>8181.0300000000007</v>
          </cell>
          <cell r="N298">
            <v>0.24683400679682163</v>
          </cell>
          <cell r="O298" t="str">
            <v>ESQ. EXT.</v>
          </cell>
        </row>
        <row r="299">
          <cell r="A299" t="str">
            <v>EBC420</v>
          </cell>
          <cell r="B299" t="str">
            <v>EEXT-0081</v>
          </cell>
          <cell r="C299" t="str">
            <v>ESQ. EXT. BRIDA CIEGA 420x50x50</v>
          </cell>
          <cell r="D299">
            <v>1.58</v>
          </cell>
          <cell r="E299">
            <v>2.1000000000000001E-2</v>
          </cell>
          <cell r="F299">
            <v>3.0239999999999998E-4</v>
          </cell>
          <cell r="G299">
            <v>0</v>
          </cell>
          <cell r="H299">
            <v>23138</v>
          </cell>
          <cell r="I299">
            <v>23138</v>
          </cell>
          <cell r="J299">
            <v>11715.600399999999</v>
          </cell>
          <cell r="K299">
            <v>15934</v>
          </cell>
          <cell r="L299">
            <v>925.52</v>
          </cell>
          <cell r="M299">
            <v>7635.54</v>
          </cell>
          <cell r="N299">
            <v>0.2468253265191461</v>
          </cell>
          <cell r="O299" t="str">
            <v>ESQ. EXT.</v>
          </cell>
        </row>
        <row r="300">
          <cell r="A300" t="str">
            <v>EBC400</v>
          </cell>
          <cell r="B300" t="str">
            <v>EEXT-0066</v>
          </cell>
          <cell r="C300" t="str">
            <v>ESQ. EXT. BRIDA CIEGA 400x50x50</v>
          </cell>
          <cell r="D300">
            <v>1.6</v>
          </cell>
          <cell r="E300">
            <v>2.0000000000000004E-2</v>
          </cell>
          <cell r="F300">
            <v>2.8800000000000001E-4</v>
          </cell>
          <cell r="G300">
            <v>0</v>
          </cell>
          <cell r="H300">
            <v>22036</v>
          </cell>
          <cell r="I300">
            <v>22036</v>
          </cell>
          <cell r="J300">
            <v>11157.714666666669</v>
          </cell>
          <cell r="K300">
            <v>15175</v>
          </cell>
          <cell r="L300">
            <v>881.44</v>
          </cell>
          <cell r="M300">
            <v>7271.88</v>
          </cell>
          <cell r="N300">
            <v>0.24681881617958479</v>
          </cell>
          <cell r="O300" t="str">
            <v>ESQ. EXT.</v>
          </cell>
        </row>
        <row r="301">
          <cell r="A301" t="str">
            <v>EBC380</v>
          </cell>
          <cell r="B301" t="str">
            <v>EEXT-0082</v>
          </cell>
          <cell r="C301" t="str">
            <v>ESQ. EXT. BRIDA CIEGA 380x50x50</v>
          </cell>
          <cell r="D301">
            <v>1.43</v>
          </cell>
          <cell r="E301">
            <v>1.9000000000000003E-2</v>
          </cell>
          <cell r="F301">
            <v>2.7360000000000004E-4</v>
          </cell>
          <cell r="G301">
            <v>0</v>
          </cell>
          <cell r="H301">
            <v>20934</v>
          </cell>
          <cell r="I301">
            <v>20934</v>
          </cell>
          <cell r="J301">
            <v>10599.828933333334</v>
          </cell>
          <cell r="K301">
            <v>14416</v>
          </cell>
          <cell r="L301">
            <v>837.36</v>
          </cell>
          <cell r="M301">
            <v>6908.22</v>
          </cell>
          <cell r="N301">
            <v>0.24681162041017807</v>
          </cell>
          <cell r="O301" t="str">
            <v>ESQ. EXT.</v>
          </cell>
        </row>
        <row r="302">
          <cell r="A302" t="str">
            <v>EBC350</v>
          </cell>
          <cell r="B302" t="str">
            <v>EEXT-0083</v>
          </cell>
          <cell r="C302" t="str">
            <v>ESQ. EXT. BRIDA CIEGA 350x50x50</v>
          </cell>
          <cell r="D302">
            <v>1.32</v>
          </cell>
          <cell r="E302">
            <v>1.7499999999999998E-2</v>
          </cell>
          <cell r="F302">
            <v>2.5199999999999995E-4</v>
          </cell>
          <cell r="G302">
            <v>0</v>
          </cell>
          <cell r="H302">
            <v>19282</v>
          </cell>
          <cell r="I302">
            <v>19282</v>
          </cell>
          <cell r="J302">
            <v>9763.0003333333334</v>
          </cell>
          <cell r="K302">
            <v>13278</v>
          </cell>
          <cell r="L302">
            <v>771.28</v>
          </cell>
          <cell r="M302">
            <v>6363.06</v>
          </cell>
          <cell r="N302">
            <v>0.24683834686062997</v>
          </cell>
          <cell r="O302" t="str">
            <v>ESQ. EXT.</v>
          </cell>
        </row>
        <row r="303">
          <cell r="A303" t="str">
            <v>EBC300</v>
          </cell>
          <cell r="B303" t="str">
            <v>EEXT-0067</v>
          </cell>
          <cell r="C303" t="str">
            <v>ESQ. EXT. BRIDA CIEGA 300x50x50</v>
          </cell>
          <cell r="D303">
            <v>1.2</v>
          </cell>
          <cell r="E303">
            <v>1.4999999999999999E-2</v>
          </cell>
          <cell r="F303">
            <v>2.1599999999999996E-4</v>
          </cell>
          <cell r="G303">
            <v>0</v>
          </cell>
          <cell r="H303">
            <v>16527</v>
          </cell>
          <cell r="I303">
            <v>16527</v>
          </cell>
          <cell r="J303">
            <v>8368.2860000000001</v>
          </cell>
          <cell r="K303">
            <v>11381</v>
          </cell>
          <cell r="L303">
            <v>661.08</v>
          </cell>
          <cell r="M303">
            <v>5453.91</v>
          </cell>
          <cell r="N303">
            <v>0.24681881617958501</v>
          </cell>
          <cell r="O303" t="str">
            <v>ESQ. EXT.</v>
          </cell>
        </row>
        <row r="304">
          <cell r="A304" t="str">
            <v>EBC250</v>
          </cell>
          <cell r="B304" t="str">
            <v>EEXT-0084</v>
          </cell>
          <cell r="C304" t="str">
            <v>ESQ. EXT. BRIDA CIEGA 250x50x50</v>
          </cell>
          <cell r="D304">
            <v>0.95</v>
          </cell>
          <cell r="E304">
            <v>1.2500000000000001E-2</v>
          </cell>
          <cell r="F304">
            <v>1.7999999999999998E-4</v>
          </cell>
          <cell r="G304">
            <v>0</v>
          </cell>
          <cell r="H304">
            <v>13773</v>
          </cell>
          <cell r="I304">
            <v>13773</v>
          </cell>
          <cell r="J304">
            <v>6973.5716666666667</v>
          </cell>
          <cell r="K304">
            <v>9485</v>
          </cell>
          <cell r="L304">
            <v>550.91999999999996</v>
          </cell>
          <cell r="M304">
            <v>4545.09</v>
          </cell>
          <cell r="N304">
            <v>0.24684615884943989</v>
          </cell>
          <cell r="O304" t="str">
            <v>ESQ. EXT.</v>
          </cell>
        </row>
        <row r="305">
          <cell r="A305" t="str">
            <v>EBC200</v>
          </cell>
          <cell r="B305" t="str">
            <v>EEXT-0068</v>
          </cell>
          <cell r="C305" t="str">
            <v>ESQ. EXT. BRIDA CIEGA 200x50x50</v>
          </cell>
          <cell r="D305">
            <v>0.75</v>
          </cell>
          <cell r="E305">
            <v>1.0000000000000002E-2</v>
          </cell>
          <cell r="F305">
            <v>1.44E-4</v>
          </cell>
          <cell r="G305">
            <v>0</v>
          </cell>
          <cell r="H305">
            <v>11018</v>
          </cell>
          <cell r="I305">
            <v>11018</v>
          </cell>
          <cell r="J305">
            <v>5578.8573333333343</v>
          </cell>
          <cell r="K305">
            <v>7588</v>
          </cell>
          <cell r="L305">
            <v>440.72</v>
          </cell>
          <cell r="M305">
            <v>3635.94</v>
          </cell>
          <cell r="N305">
            <v>0.24681881617958479</v>
          </cell>
          <cell r="O305" t="str">
            <v>ESQ. EXT.</v>
          </cell>
        </row>
        <row r="306">
          <cell r="A306" t="str">
            <v>EBC150</v>
          </cell>
          <cell r="B306" t="str">
            <v>EEXT-0069</v>
          </cell>
          <cell r="C306" t="str">
            <v>ESQ. EXT. BRIDA CIEGA 150x50x50</v>
          </cell>
          <cell r="D306">
            <v>0.56999999999999995</v>
          </cell>
          <cell r="E306">
            <v>7.4999999999999997E-3</v>
          </cell>
          <cell r="F306">
            <v>1.0799999999999998E-4</v>
          </cell>
          <cell r="G306">
            <v>0</v>
          </cell>
          <cell r="H306">
            <v>8264</v>
          </cell>
          <cell r="I306">
            <v>8264</v>
          </cell>
          <cell r="J306">
            <v>4184.143</v>
          </cell>
          <cell r="K306">
            <v>5691</v>
          </cell>
          <cell r="L306">
            <v>330.56</v>
          </cell>
          <cell r="M306">
            <v>2727.1200000000003</v>
          </cell>
          <cell r="N306">
            <v>0.24686438619312689</v>
          </cell>
          <cell r="O306" t="str">
            <v>ESQ. EXT.</v>
          </cell>
        </row>
        <row r="307">
          <cell r="A307" t="str">
            <v>EBC100</v>
          </cell>
          <cell r="B307" t="str">
            <v>EEXT-0070</v>
          </cell>
          <cell r="C307" t="str">
            <v>ESQ. EXT. BRIDA CIEGA 100x50x50</v>
          </cell>
          <cell r="D307">
            <v>0.38</v>
          </cell>
          <cell r="E307">
            <v>5.000000000000001E-3</v>
          </cell>
          <cell r="F307">
            <v>7.2000000000000002E-5</v>
          </cell>
          <cell r="G307">
            <v>0</v>
          </cell>
          <cell r="H307">
            <v>5509</v>
          </cell>
          <cell r="I307">
            <v>5509</v>
          </cell>
          <cell r="J307">
            <v>2789.4286666666671</v>
          </cell>
          <cell r="K307">
            <v>3794</v>
          </cell>
          <cell r="L307">
            <v>220.36</v>
          </cell>
          <cell r="M307">
            <v>1817.97</v>
          </cell>
          <cell r="N307">
            <v>0.24681881617958479</v>
          </cell>
          <cell r="O307" t="str">
            <v>ESQ. EXT.</v>
          </cell>
        </row>
        <row r="308">
          <cell r="A308" t="str">
            <v>EBC80</v>
          </cell>
          <cell r="B308" t="str">
            <v>EEXT-0085</v>
          </cell>
          <cell r="C308" t="str">
            <v>ESQ. EXT. BRIDA CIEGA 80x50x50</v>
          </cell>
          <cell r="D308">
            <v>0.31</v>
          </cell>
          <cell r="E308">
            <v>4.0000000000000001E-3</v>
          </cell>
          <cell r="F308">
            <v>5.7600000000000004E-5</v>
          </cell>
          <cell r="G308">
            <v>0</v>
          </cell>
          <cell r="H308">
            <v>4408</v>
          </cell>
          <cell r="I308">
            <v>4408</v>
          </cell>
          <cell r="J308">
            <v>2231.5429333333336</v>
          </cell>
          <cell r="K308">
            <v>3035</v>
          </cell>
          <cell r="L308">
            <v>176.32</v>
          </cell>
          <cell r="M308">
            <v>1454.64</v>
          </cell>
          <cell r="N308">
            <v>0.24695550967937085</v>
          </cell>
          <cell r="O308" t="str">
            <v>ESQ. EXT.</v>
          </cell>
        </row>
        <row r="309">
          <cell r="A309" t="str">
            <v>EI2400</v>
          </cell>
          <cell r="B309" t="str">
            <v>EINT-0021</v>
          </cell>
          <cell r="C309" t="str">
            <v>ESQ. INTERIOR 2400X150X150</v>
          </cell>
          <cell r="D309">
            <v>31.1</v>
          </cell>
          <cell r="E309">
            <v>0.72</v>
          </cell>
          <cell r="F309">
            <v>3.5999999999999997E-2</v>
          </cell>
          <cell r="G309">
            <v>0</v>
          </cell>
          <cell r="H309">
            <v>463000</v>
          </cell>
          <cell r="I309">
            <v>463000</v>
          </cell>
          <cell r="J309">
            <v>234712.01970408164</v>
          </cell>
          <cell r="K309">
            <v>319209</v>
          </cell>
          <cell r="L309">
            <v>43200</v>
          </cell>
          <cell r="M309">
            <v>80000</v>
          </cell>
          <cell r="N309">
            <v>0.24593060624228641</v>
          </cell>
          <cell r="O309" t="str">
            <v>ANDEN D</v>
          </cell>
        </row>
        <row r="310">
          <cell r="A310" t="str">
            <v>EI2400X100</v>
          </cell>
          <cell r="B310" t="str">
            <v>EINT-0179</v>
          </cell>
          <cell r="C310" t="str">
            <v>ESQ. INTERIOR 2400X100X100</v>
          </cell>
          <cell r="D310">
            <v>22</v>
          </cell>
          <cell r="E310">
            <v>0.48</v>
          </cell>
          <cell r="F310">
            <v>1.7999999999999999E-2</v>
          </cell>
          <cell r="G310">
            <v>0</v>
          </cell>
          <cell r="H310">
            <v>370777</v>
          </cell>
          <cell r="I310">
            <v>370777</v>
          </cell>
          <cell r="J310">
            <v>188051.29336938777</v>
          </cell>
          <cell r="K310">
            <v>255750</v>
          </cell>
          <cell r="L310">
            <v>28800</v>
          </cell>
          <cell r="M310">
            <v>80000</v>
          </cell>
          <cell r="N310">
            <v>0.24556728468334268</v>
          </cell>
          <cell r="O310" t="str">
            <v>ANDEN D</v>
          </cell>
        </row>
        <row r="311">
          <cell r="A311" t="str">
            <v>EI1200</v>
          </cell>
          <cell r="B311" t="str">
            <v>EINT-0040</v>
          </cell>
          <cell r="C311" t="str">
            <v>ESQ. INTERIOR 1200X150X150</v>
          </cell>
          <cell r="D311">
            <v>16.21</v>
          </cell>
          <cell r="E311">
            <v>0.36</v>
          </cell>
          <cell r="F311">
            <v>1.7999999999999999E-2</v>
          </cell>
          <cell r="G311">
            <v>0</v>
          </cell>
          <cell r="H311">
            <v>239027</v>
          </cell>
          <cell r="I311">
            <v>239027</v>
          </cell>
          <cell r="J311">
            <v>121261.01206204081</v>
          </cell>
          <cell r="K311">
            <v>164915</v>
          </cell>
          <cell r="L311">
            <v>21600</v>
          </cell>
          <cell r="M311">
            <v>78878.91</v>
          </cell>
          <cell r="N311">
            <v>0.24537497670854885</v>
          </cell>
          <cell r="O311" t="str">
            <v>ANDEN C</v>
          </cell>
        </row>
        <row r="312">
          <cell r="A312" t="str">
            <v>EI1200X100</v>
          </cell>
          <cell r="B312" t="str">
            <v>EINT-0180</v>
          </cell>
          <cell r="C312" t="str">
            <v>ESQ. INTERIOR 1200X100X100</v>
          </cell>
          <cell r="D312">
            <v>12</v>
          </cell>
          <cell r="E312">
            <v>0.24</v>
          </cell>
          <cell r="F312">
            <v>8.9999999999999993E-3</v>
          </cell>
          <cell r="G312">
            <v>0</v>
          </cell>
          <cell r="H312">
            <v>192921</v>
          </cell>
          <cell r="I312">
            <v>192921</v>
          </cell>
          <cell r="J312">
            <v>97836.178494693871</v>
          </cell>
          <cell r="K312">
            <v>133058</v>
          </cell>
          <cell r="L312">
            <v>14400</v>
          </cell>
          <cell r="M312">
            <v>63663.93</v>
          </cell>
          <cell r="N312">
            <v>0.24564295483199283</v>
          </cell>
          <cell r="O312" t="str">
            <v>ANDEN C</v>
          </cell>
        </row>
        <row r="313">
          <cell r="A313" t="str">
            <v>EI900</v>
          </cell>
          <cell r="B313" t="str">
            <v>EINT-0046</v>
          </cell>
          <cell r="C313" t="str">
            <v>ESQ. INTERIOR 900X150X150</v>
          </cell>
          <cell r="D313">
            <v>12.4</v>
          </cell>
          <cell r="E313">
            <v>0.27</v>
          </cell>
          <cell r="F313">
            <v>1.3500000000000002E-2</v>
          </cell>
          <cell r="G313">
            <v>0</v>
          </cell>
          <cell r="H313">
            <v>186000</v>
          </cell>
          <cell r="I313">
            <v>186000</v>
          </cell>
          <cell r="J313">
            <v>93993.877651530638</v>
          </cell>
          <cell r="K313">
            <v>127832</v>
          </cell>
          <cell r="L313">
            <v>16200.000000000002</v>
          </cell>
          <cell r="M313">
            <v>61380</v>
          </cell>
          <cell r="N313">
            <v>0.24830165050187192</v>
          </cell>
          <cell r="O313" t="str">
            <v>ANDEN C</v>
          </cell>
        </row>
        <row r="314">
          <cell r="A314" t="str">
            <v>EI900X100</v>
          </cell>
          <cell r="B314" t="str">
            <v>EINT-0181</v>
          </cell>
          <cell r="C314" t="str">
            <v>ESQ. INTERIOR 900X100X100</v>
          </cell>
          <cell r="D314">
            <v>10</v>
          </cell>
          <cell r="E314">
            <v>0.18</v>
          </cell>
          <cell r="F314">
            <v>6.7500000000000008E-3</v>
          </cell>
          <cell r="G314">
            <v>0</v>
          </cell>
          <cell r="H314">
            <v>148535</v>
          </cell>
          <cell r="I314">
            <v>148535</v>
          </cell>
          <cell r="J314">
            <v>75320.337276020407</v>
          </cell>
          <cell r="K314">
            <v>102436</v>
          </cell>
          <cell r="L314">
            <v>10800</v>
          </cell>
          <cell r="M314">
            <v>49016.55</v>
          </cell>
          <cell r="N314">
            <v>0.24570638773298981</v>
          </cell>
          <cell r="O314" t="str">
            <v>ANDEN C</v>
          </cell>
        </row>
        <row r="315">
          <cell r="A315" t="str">
            <v>EI800</v>
          </cell>
          <cell r="B315" t="str">
            <v>EINT-0051</v>
          </cell>
          <cell r="C315" t="str">
            <v>ESQ. INTERIOR 800X150X150</v>
          </cell>
          <cell r="D315">
            <v>10.6</v>
          </cell>
          <cell r="E315">
            <v>0.24</v>
          </cell>
          <cell r="F315">
            <v>1.2000000000000002E-2</v>
          </cell>
          <cell r="G315">
            <v>0</v>
          </cell>
          <cell r="H315">
            <v>162000</v>
          </cell>
          <cell r="I315">
            <v>162000</v>
          </cell>
          <cell r="J315">
            <v>82010.228509693872</v>
          </cell>
          <cell r="K315">
            <v>111534</v>
          </cell>
          <cell r="L315">
            <v>14400</v>
          </cell>
          <cell r="M315">
            <v>53460</v>
          </cell>
          <cell r="N315">
            <v>0.24697398204833557</v>
          </cell>
          <cell r="O315" t="str">
            <v>ANDEN C</v>
          </cell>
        </row>
        <row r="316">
          <cell r="A316" t="str">
            <v>EI800X100</v>
          </cell>
          <cell r="B316" t="str">
            <v>EINT-0182</v>
          </cell>
          <cell r="C316" t="str">
            <v>ESQ. INTERIOR 800X100X100</v>
          </cell>
          <cell r="D316">
            <v>8.5</v>
          </cell>
          <cell r="E316">
            <v>0.16</v>
          </cell>
          <cell r="F316">
            <v>6.0000000000000001E-3</v>
          </cell>
          <cell r="G316">
            <v>0</v>
          </cell>
          <cell r="H316">
            <v>130621</v>
          </cell>
          <cell r="I316">
            <v>130621</v>
          </cell>
          <cell r="J316">
            <v>66242.500531462589</v>
          </cell>
          <cell r="K316">
            <v>90090</v>
          </cell>
          <cell r="L316">
            <v>9600</v>
          </cell>
          <cell r="M316">
            <v>43104.93</v>
          </cell>
          <cell r="N316">
            <v>0.2456364631984857</v>
          </cell>
          <cell r="O316" t="str">
            <v>ANDEN C</v>
          </cell>
        </row>
        <row r="317">
          <cell r="A317" t="str">
            <v>EI600</v>
          </cell>
          <cell r="B317" t="str">
            <v>EINT-0057</v>
          </cell>
          <cell r="C317" t="str">
            <v>ESQ. INTERIOR 600X150X150</v>
          </cell>
          <cell r="D317">
            <v>8.4</v>
          </cell>
          <cell r="E317">
            <v>0.18</v>
          </cell>
          <cell r="F317">
            <v>8.9999999999999993E-3</v>
          </cell>
          <cell r="G317">
            <v>0</v>
          </cell>
          <cell r="H317">
            <v>128746</v>
          </cell>
          <cell r="I317">
            <v>128746</v>
          </cell>
          <cell r="J317">
            <v>65307.412841020407</v>
          </cell>
          <cell r="K317">
            <v>88819</v>
          </cell>
          <cell r="L317">
            <v>10800</v>
          </cell>
          <cell r="M317">
            <v>42486.18</v>
          </cell>
          <cell r="N317">
            <v>0.24545402108789516</v>
          </cell>
          <cell r="O317" t="str">
            <v>ANDEN B</v>
          </cell>
        </row>
        <row r="318">
          <cell r="A318" t="str">
            <v>EI600X100</v>
          </cell>
          <cell r="B318" t="str">
            <v>EINT-0183</v>
          </cell>
          <cell r="C318" t="str">
            <v>ESQ. INTERIOR 600X100X100</v>
          </cell>
          <cell r="D318">
            <v>7.5</v>
          </cell>
          <cell r="E318">
            <v>0.12</v>
          </cell>
          <cell r="F318">
            <v>4.4999999999999997E-3</v>
          </cell>
          <cell r="G318">
            <v>0</v>
          </cell>
          <cell r="H318">
            <v>104014</v>
          </cell>
          <cell r="I318">
            <v>104014</v>
          </cell>
          <cell r="J318">
            <v>52738.996057346943</v>
          </cell>
          <cell r="K318">
            <v>71726</v>
          </cell>
          <cell r="L318">
            <v>7200</v>
          </cell>
          <cell r="M318">
            <v>34324.620000000003</v>
          </cell>
          <cell r="N318">
            <v>0.24578175403980657</v>
          </cell>
          <cell r="O318" t="str">
            <v>ANDEN B</v>
          </cell>
        </row>
        <row r="319">
          <cell r="A319" t="str">
            <v>EI500</v>
          </cell>
          <cell r="B319" t="str">
            <v>EINT-0134</v>
          </cell>
          <cell r="C319" t="str">
            <v>ESQ. INTERIOR 500X150X150</v>
          </cell>
          <cell r="D319">
            <v>6.75</v>
          </cell>
          <cell r="E319">
            <v>0.15</v>
          </cell>
          <cell r="F319">
            <v>7.4999999999999997E-3</v>
          </cell>
          <cell r="G319">
            <v>0</v>
          </cell>
          <cell r="H319">
            <v>128328</v>
          </cell>
          <cell r="I319">
            <v>128328</v>
          </cell>
          <cell r="J319">
            <v>65106.470937346938</v>
          </cell>
          <cell r="K319">
            <v>88545</v>
          </cell>
          <cell r="L319">
            <v>9000</v>
          </cell>
          <cell r="M319">
            <v>42348.240000000005</v>
          </cell>
          <cell r="N319">
            <v>0.24532545103715825</v>
          </cell>
          <cell r="O319" t="str">
            <v>ANDEN B</v>
          </cell>
        </row>
        <row r="320">
          <cell r="A320" t="str">
            <v>EI450</v>
          </cell>
          <cell r="B320" t="str">
            <v>EINT-0127</v>
          </cell>
          <cell r="C320" t="str">
            <v>ESQ. INTERIOR 450X150X150</v>
          </cell>
          <cell r="D320">
            <v>6.3</v>
          </cell>
          <cell r="E320">
            <v>0.13500000000000001</v>
          </cell>
          <cell r="F320">
            <v>6.7500000000000008E-3</v>
          </cell>
          <cell r="G320">
            <v>0</v>
          </cell>
          <cell r="H320">
            <v>128328</v>
          </cell>
          <cell r="I320">
            <v>128328</v>
          </cell>
          <cell r="J320">
            <v>65106.470937346938</v>
          </cell>
          <cell r="K320">
            <v>88545</v>
          </cell>
          <cell r="L320">
            <v>8100.0000000000009</v>
          </cell>
          <cell r="M320">
            <v>42348.240000000005</v>
          </cell>
          <cell r="N320">
            <v>0.24532545103715825</v>
          </cell>
          <cell r="O320" t="str">
            <v>ANDEN B</v>
          </cell>
        </row>
        <row r="321">
          <cell r="A321" t="str">
            <v>EI400</v>
          </cell>
          <cell r="B321" t="str">
            <v>EINT-0133</v>
          </cell>
          <cell r="C321" t="str">
            <v>ESQ. INTERIOR 400X150X150</v>
          </cell>
          <cell r="D321">
            <v>5.4</v>
          </cell>
          <cell r="E321">
            <v>0.12</v>
          </cell>
          <cell r="F321">
            <v>6.000000000000001E-3</v>
          </cell>
          <cell r="G321">
            <v>0</v>
          </cell>
          <cell r="H321">
            <v>128328</v>
          </cell>
          <cell r="I321">
            <v>128328</v>
          </cell>
          <cell r="J321">
            <v>65106.470937346938</v>
          </cell>
          <cell r="K321">
            <v>88545</v>
          </cell>
          <cell r="L321">
            <v>7200</v>
          </cell>
          <cell r="M321">
            <v>42348.240000000005</v>
          </cell>
          <cell r="N321">
            <v>0.24532545103715825</v>
          </cell>
          <cell r="O321" t="str">
            <v>ANDEN B</v>
          </cell>
        </row>
        <row r="322">
          <cell r="A322" t="str">
            <v>EI300</v>
          </cell>
          <cell r="B322" t="str">
            <v>EINT-0185</v>
          </cell>
          <cell r="C322" t="str">
            <v>ESQ. INTERIOR 300X150X150</v>
          </cell>
          <cell r="D322">
            <v>4.05</v>
          </cell>
          <cell r="E322">
            <v>0.09</v>
          </cell>
          <cell r="F322">
            <v>4.4999999999999997E-3</v>
          </cell>
          <cell r="G322">
            <v>0</v>
          </cell>
          <cell r="H322">
            <v>123596</v>
          </cell>
          <cell r="I322">
            <v>123596</v>
          </cell>
          <cell r="J322">
            <v>62683.354217877553</v>
          </cell>
          <cell r="K322">
            <v>85250</v>
          </cell>
          <cell r="L322">
            <v>5400</v>
          </cell>
          <cell r="M322">
            <v>40786.68</v>
          </cell>
          <cell r="N322">
            <v>0.24559460339256245</v>
          </cell>
          <cell r="O322" t="str">
            <v>ANDEN B</v>
          </cell>
        </row>
        <row r="323">
          <cell r="A323" t="str">
            <v>EI300X100</v>
          </cell>
          <cell r="B323" t="str">
            <v>EINT-0207</v>
          </cell>
          <cell r="C323" t="str">
            <v>ESQ. INTERIOR 300X100X100</v>
          </cell>
          <cell r="D323">
            <v>3</v>
          </cell>
          <cell r="E323">
            <v>0.06</v>
          </cell>
          <cell r="F323">
            <v>2.2499999999999998E-3</v>
          </cell>
          <cell r="G323">
            <v>0</v>
          </cell>
          <cell r="H323">
            <v>102996</v>
          </cell>
          <cell r="I323">
            <v>102996</v>
          </cell>
          <cell r="J323">
            <v>52236.128514897966</v>
          </cell>
          <cell r="K323">
            <v>71042</v>
          </cell>
          <cell r="L323">
            <v>3600</v>
          </cell>
          <cell r="M323">
            <v>33988.68</v>
          </cell>
          <cell r="N323">
            <v>0.24558972032010257</v>
          </cell>
          <cell r="O323" t="str">
            <v>ANDEN B</v>
          </cell>
        </row>
        <row r="324">
          <cell r="A324" t="str">
            <v>EI250X100</v>
          </cell>
          <cell r="B324" t="str">
            <v>EINT-0209</v>
          </cell>
          <cell r="C324" t="str">
            <v>ESQ. INTERIOR 250X100X100</v>
          </cell>
          <cell r="D324">
            <v>2.6</v>
          </cell>
          <cell r="E324">
            <v>0.05</v>
          </cell>
          <cell r="F324">
            <v>1.8749999999999999E-3</v>
          </cell>
          <cell r="G324">
            <v>0</v>
          </cell>
          <cell r="H324">
            <v>103600</v>
          </cell>
          <cell r="I324">
            <v>103600</v>
          </cell>
          <cell r="J324">
            <v>52236.128514897966</v>
          </cell>
          <cell r="K324">
            <v>71042</v>
          </cell>
          <cell r="L324">
            <v>3000</v>
          </cell>
          <cell r="M324">
            <v>34188</v>
          </cell>
          <cell r="N324">
            <v>0.24998801963406639</v>
          </cell>
          <cell r="O324" t="str">
            <v>ANDEN B</v>
          </cell>
        </row>
        <row r="325">
          <cell r="A325" t="str">
            <v>EI200</v>
          </cell>
          <cell r="B325" t="str">
            <v>EINT-0130</v>
          </cell>
          <cell r="C325" t="str">
            <v>ESQ. INTERIOR 200X150X150</v>
          </cell>
          <cell r="D325">
            <v>2.8</v>
          </cell>
          <cell r="E325">
            <v>0.06</v>
          </cell>
          <cell r="F325">
            <v>3.0000000000000005E-3</v>
          </cell>
          <cell r="G325">
            <v>0</v>
          </cell>
          <cell r="H325">
            <v>102996</v>
          </cell>
          <cell r="I325">
            <v>102996</v>
          </cell>
          <cell r="J325">
            <v>52236.128514897966</v>
          </cell>
          <cell r="K325">
            <v>71042</v>
          </cell>
          <cell r="L325">
            <v>3600</v>
          </cell>
          <cell r="M325">
            <v>33988.68</v>
          </cell>
          <cell r="N325">
            <v>0.24558972032010257</v>
          </cell>
          <cell r="O325" t="str">
            <v>ANDEN B</v>
          </cell>
        </row>
        <row r="326">
          <cell r="A326" t="str">
            <v>EI150</v>
          </cell>
          <cell r="B326" t="str">
            <v>EINT-0132</v>
          </cell>
          <cell r="C326" t="str">
            <v>ESQ. INTERIOR 150X150X150</v>
          </cell>
          <cell r="D326">
            <v>1.94</v>
          </cell>
          <cell r="E326">
            <v>4.4999999999999998E-2</v>
          </cell>
          <cell r="F326">
            <v>2.2499999999999998E-3</v>
          </cell>
          <cell r="G326">
            <v>0</v>
          </cell>
          <cell r="H326">
            <v>81000</v>
          </cell>
          <cell r="I326">
            <v>81000</v>
          </cell>
          <cell r="J326">
            <v>40945.312653673471</v>
          </cell>
          <cell r="K326">
            <v>55686</v>
          </cell>
          <cell r="L326">
            <v>2700</v>
          </cell>
          <cell r="M326">
            <v>26730</v>
          </cell>
          <cell r="N326">
            <v>0.24807219046494705</v>
          </cell>
          <cell r="O326" t="str">
            <v>ANDEN B</v>
          </cell>
        </row>
        <row r="327">
          <cell r="A327" t="str">
            <v>EI120</v>
          </cell>
          <cell r="B327" t="str">
            <v>EINT-0186</v>
          </cell>
          <cell r="C327" t="str">
            <v>ESQ. INTERIOR 120X150X150</v>
          </cell>
          <cell r="D327">
            <v>1.6</v>
          </cell>
          <cell r="E327">
            <v>3.5999999999999997E-2</v>
          </cell>
          <cell r="F327">
            <v>1.8E-3</v>
          </cell>
          <cell r="G327">
            <v>0</v>
          </cell>
          <cell r="H327">
            <v>76500</v>
          </cell>
          <cell r="I327">
            <v>76500</v>
          </cell>
          <cell r="J327">
            <v>38368.833536938779</v>
          </cell>
          <cell r="K327">
            <v>52182</v>
          </cell>
          <cell r="L327">
            <v>2160</v>
          </cell>
          <cell r="M327">
            <v>25245</v>
          </cell>
          <cell r="N327">
            <v>0.25393934789285705</v>
          </cell>
          <cell r="O327" t="str">
            <v>ANDEN B</v>
          </cell>
        </row>
        <row r="328">
          <cell r="A328" t="str">
            <v>EI100</v>
          </cell>
          <cell r="B328" t="str">
            <v>EINT-0187</v>
          </cell>
          <cell r="C328" t="str">
            <v>ESQ. INTERIOR 100X150X150</v>
          </cell>
          <cell r="D328">
            <v>1.5</v>
          </cell>
          <cell r="E328">
            <v>0.03</v>
          </cell>
          <cell r="F328">
            <v>1.5000000000000002E-3</v>
          </cell>
          <cell r="G328">
            <v>0</v>
          </cell>
          <cell r="H328">
            <v>76000</v>
          </cell>
          <cell r="I328">
            <v>76000</v>
          </cell>
          <cell r="J328">
            <v>38368.833536938779</v>
          </cell>
          <cell r="K328">
            <v>52182</v>
          </cell>
          <cell r="L328">
            <v>1800</v>
          </cell>
          <cell r="M328">
            <v>25080</v>
          </cell>
          <cell r="N328">
            <v>0.24903105412899432</v>
          </cell>
          <cell r="O328" t="str">
            <v>ANDEN B</v>
          </cell>
        </row>
        <row r="329">
          <cell r="A329" t="str">
            <v>EI80</v>
          </cell>
          <cell r="B329" t="str">
            <v>EINT-0188</v>
          </cell>
          <cell r="C329" t="str">
            <v>ESQ. INTERIOR 80X150X150</v>
          </cell>
          <cell r="D329">
            <v>1.2</v>
          </cell>
          <cell r="E329">
            <v>2.4E-2</v>
          </cell>
          <cell r="F329">
            <v>1.1999999999999999E-3</v>
          </cell>
          <cell r="G329">
            <v>0</v>
          </cell>
          <cell r="H329">
            <v>71330</v>
          </cell>
          <cell r="I329">
            <v>71330</v>
          </cell>
          <cell r="J329">
            <v>36201.180792448977</v>
          </cell>
          <cell r="K329">
            <v>49234</v>
          </cell>
          <cell r="L329">
            <v>1440</v>
          </cell>
          <cell r="M329">
            <v>23538.9</v>
          </cell>
          <cell r="N329">
            <v>0.245068604671697</v>
          </cell>
          <cell r="O329" t="str">
            <v>ANDEN B</v>
          </cell>
        </row>
        <row r="330">
          <cell r="A330" t="str">
            <v>EIL150</v>
          </cell>
          <cell r="B330" t="str">
            <v>EINT-0126</v>
          </cell>
          <cell r="C330" t="str">
            <v>ESQ.INTERIOR DE LOSA 150X150X150</v>
          </cell>
          <cell r="D330">
            <v>1.94</v>
          </cell>
          <cell r="E330">
            <v>6.7500000000000004E-2</v>
          </cell>
          <cell r="F330">
            <v>3.375E-3</v>
          </cell>
          <cell r="G330">
            <v>0</v>
          </cell>
          <cell r="H330">
            <v>56689</v>
          </cell>
          <cell r="I330">
            <v>56689</v>
          </cell>
          <cell r="J330">
            <v>28740.218698877554</v>
          </cell>
          <cell r="K330">
            <v>39087</v>
          </cell>
          <cell r="L330">
            <v>4050.0000000000005</v>
          </cell>
          <cell r="M330">
            <v>18707.370000000003</v>
          </cell>
          <cell r="N330">
            <v>0.2458664764843205</v>
          </cell>
          <cell r="O330" t="str">
            <v>ANDEN B</v>
          </cell>
        </row>
        <row r="331">
          <cell r="A331" t="str">
            <v>EIL100</v>
          </cell>
          <cell r="B331" t="str">
            <v>EINT-0189</v>
          </cell>
          <cell r="C331" t="str">
            <v>ESQ.INTERIOR DE LOSA 100X100X100</v>
          </cell>
          <cell r="D331">
            <v>1.3</v>
          </cell>
          <cell r="E331">
            <v>3.0000000000000006E-2</v>
          </cell>
          <cell r="F331">
            <v>1.0000000000000002E-3</v>
          </cell>
          <cell r="G331">
            <v>0</v>
          </cell>
          <cell r="H331">
            <v>39531</v>
          </cell>
          <cell r="I331">
            <v>39531</v>
          </cell>
          <cell r="J331">
            <v>20059.897270306123</v>
          </cell>
          <cell r="K331">
            <v>27282</v>
          </cell>
          <cell r="L331">
            <v>1800.0000000000005</v>
          </cell>
          <cell r="M331">
            <v>13045.230000000001</v>
          </cell>
          <cell r="N331">
            <v>0.24517221447521298</v>
          </cell>
          <cell r="O331" t="str">
            <v>ANDEN B</v>
          </cell>
        </row>
        <row r="332">
          <cell r="A332" t="str">
            <v>ER1200</v>
          </cell>
          <cell r="B332" t="str">
            <v>ESQR-0001</v>
          </cell>
          <cell r="C332" t="str">
            <v>ESQ. REGULABLE 1200X150X150</v>
          </cell>
          <cell r="D332">
            <v>14.85</v>
          </cell>
          <cell r="E332">
            <v>0.36</v>
          </cell>
          <cell r="F332">
            <v>1.89E-2</v>
          </cell>
          <cell r="G332">
            <v>0</v>
          </cell>
          <cell r="H332">
            <v>313134</v>
          </cell>
          <cell r="I332">
            <v>313134</v>
          </cell>
          <cell r="J332">
            <v>158188.22751999999</v>
          </cell>
          <cell r="K332">
            <v>215136</v>
          </cell>
          <cell r="L332">
            <v>21600</v>
          </cell>
          <cell r="M332">
            <v>80000</v>
          </cell>
          <cell r="N332">
            <v>0.24854858164236412</v>
          </cell>
          <cell r="O332" t="str">
            <v>ANDEN B</v>
          </cell>
        </row>
        <row r="333">
          <cell r="A333" t="str">
            <v>GER225</v>
          </cell>
          <cell r="B333" t="str">
            <v>COMP-0535</v>
          </cell>
          <cell r="C333" t="str">
            <v>GUIA ESQ. REGULABLE 225MM</v>
          </cell>
          <cell r="D333">
            <v>0.15</v>
          </cell>
          <cell r="E333">
            <v>0</v>
          </cell>
          <cell r="F333">
            <v>4.2524999999999997E-5</v>
          </cell>
          <cell r="G333">
            <v>0</v>
          </cell>
          <cell r="H333">
            <v>22805</v>
          </cell>
          <cell r="I333">
            <v>22805</v>
          </cell>
          <cell r="J333">
            <v>11500</v>
          </cell>
          <cell r="K333">
            <v>15640</v>
          </cell>
          <cell r="L333">
            <v>912.2</v>
          </cell>
          <cell r="M333">
            <v>7525.6500000000005</v>
          </cell>
          <cell r="N333">
            <v>0.24989037491778118</v>
          </cell>
          <cell r="O333" t="str">
            <v>ALMACEN</v>
          </cell>
        </row>
        <row r="334">
          <cell r="A334" t="str">
            <v>GER110</v>
          </cell>
          <cell r="B334" t="str">
            <v>COMP-0536</v>
          </cell>
          <cell r="C334" t="str">
            <v>GUIA ESQ. REGULABLE 110MM</v>
          </cell>
          <cell r="D334">
            <v>0.05</v>
          </cell>
          <cell r="E334">
            <v>0</v>
          </cell>
          <cell r="F334">
            <v>2.0789999999999999E-5</v>
          </cell>
          <cell r="G334">
            <v>0</v>
          </cell>
          <cell r="H334">
            <v>19434</v>
          </cell>
          <cell r="I334">
            <v>19434</v>
          </cell>
          <cell r="J334">
            <v>9800</v>
          </cell>
          <cell r="K334">
            <v>13328</v>
          </cell>
          <cell r="L334">
            <v>777.36</v>
          </cell>
          <cell r="M334">
            <v>6413.22</v>
          </cell>
          <cell r="N334">
            <v>0.24989708757847076</v>
          </cell>
          <cell r="O334" t="str">
            <v>ALMACEN</v>
          </cell>
        </row>
        <row r="335">
          <cell r="A335" t="str">
            <v>ED2400</v>
          </cell>
          <cell r="B335" t="str">
            <v>EINT-0210</v>
          </cell>
          <cell r="C335" t="str">
            <v>ESQUINERO INTERNO DESENCOFRE 2400X150X150</v>
          </cell>
          <cell r="D335">
            <v>25.83</v>
          </cell>
          <cell r="E335">
            <v>0.72</v>
          </cell>
          <cell r="F335">
            <v>3.5999999999999997E-2</v>
          </cell>
          <cell r="G335">
            <v>0</v>
          </cell>
          <cell r="H335">
            <v>576000</v>
          </cell>
          <cell r="I335">
            <v>576000</v>
          </cell>
          <cell r="J335">
            <v>290471.6544</v>
          </cell>
          <cell r="K335">
            <v>395000</v>
          </cell>
          <cell r="L335">
            <v>43200</v>
          </cell>
          <cell r="M335">
            <v>80000</v>
          </cell>
          <cell r="N335">
            <v>0.24986703833333332</v>
          </cell>
          <cell r="O335" t="str">
            <v>ANDEN D</v>
          </cell>
        </row>
        <row r="336">
          <cell r="A336" t="str">
            <v>PDE2400x200</v>
          </cell>
          <cell r="B336" t="str">
            <v>PANM-0591</v>
          </cell>
          <cell r="C336" t="str">
            <v>PANEL DESENCOFRE ESQ. INTERNO 2400X200</v>
          </cell>
          <cell r="D336">
            <v>26.02</v>
          </cell>
          <cell r="E336">
            <v>0.48</v>
          </cell>
          <cell r="F336">
            <v>2.75E-2</v>
          </cell>
          <cell r="G336">
            <v>0</v>
          </cell>
          <cell r="H336">
            <v>790400</v>
          </cell>
          <cell r="I336">
            <v>790400</v>
          </cell>
          <cell r="J336">
            <v>398563.96799999999</v>
          </cell>
          <cell r="K336">
            <v>542000</v>
          </cell>
          <cell r="L336">
            <v>28800</v>
          </cell>
          <cell r="M336">
            <v>80000</v>
          </cell>
          <cell r="N336">
            <v>0.24991915182186245</v>
          </cell>
          <cell r="O336" t="str">
            <v>ANDEN D</v>
          </cell>
        </row>
        <row r="337">
          <cell r="A337" t="str">
            <v>EIMU1200</v>
          </cell>
          <cell r="B337" t="str">
            <v>MONO-0008</v>
          </cell>
          <cell r="C337" t="str">
            <v>ESQ. INTERIOR MONOLITICO-UML 1200x150x150</v>
          </cell>
          <cell r="D337">
            <v>14.2</v>
          </cell>
          <cell r="E337">
            <v>0.38</v>
          </cell>
          <cell r="F337">
            <v>1.7999999999999999E-2</v>
          </cell>
          <cell r="G337">
            <v>0</v>
          </cell>
          <cell r="H337">
            <v>243594</v>
          </cell>
          <cell r="I337">
            <v>243594</v>
          </cell>
          <cell r="J337">
            <v>123561.27736816327</v>
          </cell>
          <cell r="K337">
            <v>168044</v>
          </cell>
          <cell r="L337">
            <v>22800</v>
          </cell>
          <cell r="M337">
            <v>80000</v>
          </cell>
          <cell r="N337">
            <v>0.24547648921918086</v>
          </cell>
          <cell r="O337" t="str">
            <v>ANDEN C</v>
          </cell>
        </row>
        <row r="338">
          <cell r="A338" t="str">
            <v>APM</v>
          </cell>
          <cell r="B338" t="str">
            <v>MCTR-0004</v>
          </cell>
          <cell r="C338" t="str">
            <v>APLOMADOR HD 1950 - 2800</v>
          </cell>
          <cell r="D338">
            <v>25</v>
          </cell>
          <cell r="E338">
            <v>0</v>
          </cell>
          <cell r="F338">
            <v>1.6333333333333332E-2</v>
          </cell>
          <cell r="G338">
            <v>0</v>
          </cell>
          <cell r="H338">
            <v>750844</v>
          </cell>
          <cell r="I338">
            <v>750844</v>
          </cell>
          <cell r="J338">
            <v>379540.47999999998</v>
          </cell>
          <cell r="K338">
            <v>516176</v>
          </cell>
          <cell r="L338">
            <v>30033.760000000002</v>
          </cell>
          <cell r="M338">
            <v>247778.52000000002</v>
          </cell>
          <cell r="N338">
            <v>0.24809086308207848</v>
          </cell>
          <cell r="O338" t="str">
            <v>ALZAPRIMAS</v>
          </cell>
        </row>
        <row r="339">
          <cell r="A339" t="str">
            <v>EMC</v>
          </cell>
          <cell r="B339" t="str">
            <v>MCTR-0006</v>
          </cell>
          <cell r="C339" t="str">
            <v>ESQUINERO MURO CONTRATERRENO</v>
          </cell>
          <cell r="D339">
            <v>12.3</v>
          </cell>
          <cell r="E339">
            <v>0</v>
          </cell>
          <cell r="F339">
            <v>8.9999999999999993E-3</v>
          </cell>
          <cell r="G339">
            <v>0</v>
          </cell>
          <cell r="H339">
            <v>172521</v>
          </cell>
          <cell r="I339">
            <v>172521</v>
          </cell>
          <cell r="J339">
            <v>87000</v>
          </cell>
          <cell r="K339">
            <v>118320</v>
          </cell>
          <cell r="L339">
            <v>6900.84</v>
          </cell>
          <cell r="M339">
            <v>56931.93</v>
          </cell>
          <cell r="N339">
            <v>0.24987392839132644</v>
          </cell>
          <cell r="O339" t="str">
            <v>SOPORTE</v>
          </cell>
        </row>
        <row r="340">
          <cell r="A340" t="str">
            <v>GFP21</v>
          </cell>
          <cell r="B340" t="str">
            <v>MCTR-0008</v>
          </cell>
          <cell r="C340" t="str">
            <v>GOLILLA FORM PAD Ø 22MM</v>
          </cell>
          <cell r="D340">
            <v>1.6</v>
          </cell>
          <cell r="E340">
            <v>0</v>
          </cell>
          <cell r="F340">
            <v>4.4999999999999997E-3</v>
          </cell>
          <cell r="G340">
            <v>0</v>
          </cell>
          <cell r="H340">
            <v>25581</v>
          </cell>
          <cell r="I340">
            <v>25581</v>
          </cell>
          <cell r="J340">
            <v>12900</v>
          </cell>
          <cell r="K340">
            <v>17544</v>
          </cell>
          <cell r="L340">
            <v>1023.24</v>
          </cell>
          <cell r="M340">
            <v>8441.73</v>
          </cell>
          <cell r="N340">
            <v>0.24988272546030268</v>
          </cell>
          <cell r="O340" t="str">
            <v>ACCESORIOS</v>
          </cell>
        </row>
        <row r="341">
          <cell r="A341" t="str">
            <v>FPA</v>
          </cell>
          <cell r="B341" t="str">
            <v>MCTR-0016</v>
          </cell>
          <cell r="C341" t="str">
            <v>FIJADOR PERNO DE ANCLAJE</v>
          </cell>
          <cell r="D341">
            <v>0.7</v>
          </cell>
          <cell r="E341">
            <v>0</v>
          </cell>
          <cell r="F341">
            <v>3.0000000000000001E-3</v>
          </cell>
          <cell r="G341">
            <v>0</v>
          </cell>
          <cell r="H341">
            <v>130500</v>
          </cell>
          <cell r="I341">
            <v>130500</v>
          </cell>
          <cell r="J341">
            <v>65800</v>
          </cell>
          <cell r="K341">
            <v>89500</v>
          </cell>
          <cell r="L341">
            <v>5220</v>
          </cell>
          <cell r="M341">
            <v>43065</v>
          </cell>
          <cell r="N341">
            <v>0.24998084291187744</v>
          </cell>
          <cell r="O341" t="str">
            <v>ACCESORIOS</v>
          </cell>
        </row>
        <row r="342">
          <cell r="A342" t="str">
            <v>P25x100</v>
          </cell>
          <cell r="B342" t="str">
            <v>MCTR-0005</v>
          </cell>
          <cell r="C342" t="str">
            <v>PASADOR Ø25 x 100MM</v>
          </cell>
          <cell r="D342">
            <v>0.5</v>
          </cell>
          <cell r="E342">
            <v>0</v>
          </cell>
          <cell r="F342">
            <v>5.0000000000000002E-5</v>
          </cell>
          <cell r="G342">
            <v>0</v>
          </cell>
          <cell r="H342">
            <v>94193</v>
          </cell>
          <cell r="I342">
            <v>94193</v>
          </cell>
          <cell r="J342">
            <v>47500</v>
          </cell>
          <cell r="K342">
            <v>64600</v>
          </cell>
          <cell r="L342">
            <v>3767.7200000000003</v>
          </cell>
          <cell r="M342">
            <v>31083.690000000002</v>
          </cell>
          <cell r="N342">
            <v>0.24987791024810774</v>
          </cell>
          <cell r="O342" t="str">
            <v>ACCESORIOS</v>
          </cell>
        </row>
        <row r="343">
          <cell r="A343" t="str">
            <v>H20x300</v>
          </cell>
          <cell r="B343" t="str">
            <v>MCTR-0015</v>
          </cell>
          <cell r="C343" t="str">
            <v>HILO M20x300</v>
          </cell>
          <cell r="D343">
            <v>0.7</v>
          </cell>
          <cell r="E343">
            <v>0</v>
          </cell>
          <cell r="F343">
            <v>1E-4</v>
          </cell>
          <cell r="G343">
            <v>0</v>
          </cell>
          <cell r="H343">
            <v>44221</v>
          </cell>
          <cell r="I343">
            <v>44221</v>
          </cell>
          <cell r="J343">
            <v>10800</v>
          </cell>
          <cell r="K343">
            <v>30328</v>
          </cell>
          <cell r="L343">
            <v>1768.8400000000001</v>
          </cell>
          <cell r="M343">
            <v>14592.93</v>
          </cell>
          <cell r="N343">
            <v>0.63671106487867757</v>
          </cell>
          <cell r="O343" t="str">
            <v>ACCESORIOS</v>
          </cell>
        </row>
        <row r="344">
          <cell r="A344" t="str">
            <v>H20x600</v>
          </cell>
          <cell r="B344" t="str">
            <v>MCTR-0007</v>
          </cell>
          <cell r="C344" t="str">
            <v>HILO M20x600 TIPO "T"</v>
          </cell>
          <cell r="D344">
            <v>1.5</v>
          </cell>
          <cell r="E344">
            <v>0</v>
          </cell>
          <cell r="F344">
            <v>1.8E-3</v>
          </cell>
          <cell r="G344">
            <v>0</v>
          </cell>
          <cell r="H344">
            <v>83286</v>
          </cell>
          <cell r="I344">
            <v>83286</v>
          </cell>
          <cell r="J344">
            <v>42000</v>
          </cell>
          <cell r="K344">
            <v>57120</v>
          </cell>
          <cell r="L344">
            <v>3331.44</v>
          </cell>
          <cell r="M344">
            <v>27484.38</v>
          </cell>
          <cell r="N344">
            <v>0.24987392839132638</v>
          </cell>
          <cell r="O344" t="str">
            <v>ACCESORIOS</v>
          </cell>
        </row>
        <row r="345">
          <cell r="A345" t="str">
            <v>TH20</v>
          </cell>
          <cell r="B345" t="str">
            <v>MCTR-0014</v>
          </cell>
          <cell r="C345" t="str">
            <v xml:space="preserve">TUERCA M20 </v>
          </cell>
          <cell r="D345">
            <v>0.6</v>
          </cell>
          <cell r="E345">
            <v>0</v>
          </cell>
          <cell r="F345">
            <v>1.8E-3</v>
          </cell>
          <cell r="G345">
            <v>0</v>
          </cell>
          <cell r="H345">
            <v>58700</v>
          </cell>
          <cell r="I345">
            <v>58700</v>
          </cell>
          <cell r="J345">
            <v>29583</v>
          </cell>
          <cell r="K345">
            <v>40250</v>
          </cell>
          <cell r="L345">
            <v>2348</v>
          </cell>
          <cell r="M345">
            <v>19371</v>
          </cell>
          <cell r="N345">
            <v>0.25034561328790467</v>
          </cell>
          <cell r="O345" t="str">
            <v>ACCESORIOS</v>
          </cell>
        </row>
        <row r="346">
          <cell r="A346" t="str">
            <v>PFP1800</v>
          </cell>
          <cell r="B346" t="str">
            <v>MCTR-0010</v>
          </cell>
          <cell r="C346" t="str">
            <v>PLANTILLA FIJACIÓN PERNO ANCLAJE 1800MM</v>
          </cell>
          <cell r="D346">
            <v>24.321875000000006</v>
          </cell>
          <cell r="E346">
            <v>0</v>
          </cell>
          <cell r="F346">
            <v>0.1</v>
          </cell>
          <cell r="G346">
            <v>0</v>
          </cell>
          <cell r="H346">
            <v>245694</v>
          </cell>
          <cell r="I346">
            <v>245694</v>
          </cell>
          <cell r="J346">
            <v>123900</v>
          </cell>
          <cell r="K346">
            <v>168504</v>
          </cell>
          <cell r="L346">
            <v>9827.76</v>
          </cell>
          <cell r="M346">
            <v>81079.02</v>
          </cell>
          <cell r="N346">
            <v>0.24987484431854273</v>
          </cell>
          <cell r="O346" t="str">
            <v>SOPORTE</v>
          </cell>
        </row>
        <row r="347">
          <cell r="A347" t="str">
            <v>PFP2700</v>
          </cell>
          <cell r="B347" t="str">
            <v>MCTR-0009</v>
          </cell>
          <cell r="C347" t="str">
            <v>PLANTILLA FIJACIÓN PERNO ANCLAJE 2700MM</v>
          </cell>
          <cell r="D347">
            <v>37.142708333333346</v>
          </cell>
          <cell r="E347">
            <v>0</v>
          </cell>
          <cell r="F347">
            <v>0.15</v>
          </cell>
          <cell r="G347">
            <v>0</v>
          </cell>
          <cell r="H347">
            <v>360312</v>
          </cell>
          <cell r="I347">
            <v>360312</v>
          </cell>
          <cell r="J347">
            <v>181700</v>
          </cell>
          <cell r="K347">
            <v>247112</v>
          </cell>
          <cell r="L347">
            <v>14412.48</v>
          </cell>
          <cell r="M347">
            <v>118902.96</v>
          </cell>
          <cell r="N347">
            <v>0.2498758020826396</v>
          </cell>
          <cell r="O347" t="str">
            <v>SOPORTE</v>
          </cell>
        </row>
        <row r="348">
          <cell r="A348" t="str">
            <v>PFP900</v>
          </cell>
          <cell r="B348" t="str">
            <v>MCTR-0011</v>
          </cell>
          <cell r="C348" t="str">
            <v>PLANTILLA FIJACIÓN PERNO ANCLAJE 900MM</v>
          </cell>
          <cell r="D348">
            <v>12.820833333333336</v>
          </cell>
          <cell r="E348">
            <v>0</v>
          </cell>
          <cell r="F348">
            <v>0.05</v>
          </cell>
          <cell r="G348">
            <v>0</v>
          </cell>
          <cell r="H348">
            <v>117989</v>
          </cell>
          <cell r="I348">
            <v>117989</v>
          </cell>
          <cell r="J348">
            <v>59500</v>
          </cell>
          <cell r="K348">
            <v>80920</v>
          </cell>
          <cell r="L348">
            <v>4719.5600000000004</v>
          </cell>
          <cell r="M348">
            <v>38936.370000000003</v>
          </cell>
          <cell r="N348">
            <v>0.24987710718795836</v>
          </cell>
          <cell r="O348" t="str">
            <v>SOPORTE</v>
          </cell>
        </row>
        <row r="349">
          <cell r="A349" t="str">
            <v>P20X120</v>
          </cell>
          <cell r="B349" t="str">
            <v>COMP-0036</v>
          </cell>
          <cell r="C349" t="str">
            <v>PERNO DE ANCLAJE M20X120</v>
          </cell>
          <cell r="D349">
            <v>0.6</v>
          </cell>
          <cell r="E349">
            <v>0</v>
          </cell>
          <cell r="F349">
            <v>2.2000000000000001E-3</v>
          </cell>
          <cell r="G349">
            <v>0</v>
          </cell>
          <cell r="H349">
            <v>569200</v>
          </cell>
          <cell r="I349">
            <v>569200</v>
          </cell>
          <cell r="J349">
            <v>287000</v>
          </cell>
          <cell r="K349">
            <v>390300</v>
          </cell>
          <cell r="L349">
            <v>22768</v>
          </cell>
          <cell r="M349">
            <v>187836</v>
          </cell>
          <cell r="N349">
            <v>0.24997803935347865</v>
          </cell>
          <cell r="O349" t="str">
            <v>ACCESORIOS</v>
          </cell>
        </row>
        <row r="350">
          <cell r="A350" t="str">
            <v>P20X200</v>
          </cell>
          <cell r="B350" t="str">
            <v>MCTR-0013</v>
          </cell>
          <cell r="C350" t="str">
            <v>PERNO DE ANCLAJE M20X200</v>
          </cell>
          <cell r="D350">
            <v>0.8</v>
          </cell>
          <cell r="E350">
            <v>0</v>
          </cell>
          <cell r="F350">
            <v>2E-3</v>
          </cell>
          <cell r="G350">
            <v>0</v>
          </cell>
          <cell r="H350">
            <v>569200</v>
          </cell>
          <cell r="I350">
            <v>569200</v>
          </cell>
          <cell r="J350">
            <v>287000</v>
          </cell>
          <cell r="K350">
            <v>390300</v>
          </cell>
          <cell r="L350">
            <v>22768</v>
          </cell>
          <cell r="M350">
            <v>187836</v>
          </cell>
          <cell r="N350">
            <v>0.24997803935347865</v>
          </cell>
          <cell r="O350" t="str">
            <v>ACCESORIOS</v>
          </cell>
        </row>
        <row r="351">
          <cell r="A351" t="str">
            <v>EP</v>
          </cell>
          <cell r="B351" t="str">
            <v>COMP-0130</v>
          </cell>
          <cell r="C351" t="str">
            <v>EXTRACTOR PERNO DE ANCLAJE</v>
          </cell>
          <cell r="D351">
            <v>1</v>
          </cell>
          <cell r="E351">
            <v>0</v>
          </cell>
          <cell r="F351">
            <v>8.9999999999999993E-3</v>
          </cell>
          <cell r="G351">
            <v>0</v>
          </cell>
          <cell r="H351">
            <v>160623</v>
          </cell>
          <cell r="I351">
            <v>160623</v>
          </cell>
          <cell r="J351">
            <v>81000</v>
          </cell>
          <cell r="K351">
            <v>110160</v>
          </cell>
          <cell r="L351">
            <v>6424.92</v>
          </cell>
          <cell r="M351">
            <v>53005.590000000004</v>
          </cell>
          <cell r="N351">
            <v>0.24987392839132633</v>
          </cell>
          <cell r="O351" t="str">
            <v>ACCESORIOS</v>
          </cell>
        </row>
        <row r="352">
          <cell r="A352" t="str">
            <v>VDC1000</v>
          </cell>
          <cell r="B352" t="str">
            <v>MCTR-0003</v>
          </cell>
          <cell r="C352" t="str">
            <v>SOLDIER DOBLE CANAL 1000MM</v>
          </cell>
          <cell r="D352">
            <v>7</v>
          </cell>
          <cell r="E352">
            <v>0</v>
          </cell>
          <cell r="F352">
            <v>0.06</v>
          </cell>
          <cell r="G352">
            <v>0</v>
          </cell>
          <cell r="H352">
            <v>168199</v>
          </cell>
          <cell r="I352">
            <v>168199</v>
          </cell>
          <cell r="J352">
            <v>85270.24</v>
          </cell>
          <cell r="K352">
            <v>115968</v>
          </cell>
          <cell r="L352">
            <v>6727.96</v>
          </cell>
          <cell r="M352">
            <v>55505.670000000006</v>
          </cell>
          <cell r="N352">
            <v>0.24589633707691491</v>
          </cell>
          <cell r="O352" t="str">
            <v>CANALES</v>
          </cell>
        </row>
        <row r="353">
          <cell r="A353" t="str">
            <v>VDC1500</v>
          </cell>
          <cell r="B353" t="str">
            <v>MCTR-0002</v>
          </cell>
          <cell r="C353" t="str">
            <v>SOLDIER DOBLE CANAL 1500MM</v>
          </cell>
          <cell r="D353">
            <v>38</v>
          </cell>
          <cell r="E353">
            <v>0</v>
          </cell>
          <cell r="F353">
            <v>0.08</v>
          </cell>
          <cell r="G353">
            <v>0</v>
          </cell>
          <cell r="H353">
            <v>252298</v>
          </cell>
          <cell r="I353">
            <v>252298</v>
          </cell>
          <cell r="J353">
            <v>127905.36</v>
          </cell>
          <cell r="K353">
            <v>173952</v>
          </cell>
          <cell r="L353">
            <v>10091.92</v>
          </cell>
          <cell r="M353">
            <v>83258.340000000011</v>
          </cell>
          <cell r="N353">
            <v>0.24589484260675873</v>
          </cell>
          <cell r="O353" t="str">
            <v>CANALES</v>
          </cell>
        </row>
        <row r="354">
          <cell r="A354" t="str">
            <v>VDC3000</v>
          </cell>
          <cell r="B354" t="str">
            <v>MCTR-0001</v>
          </cell>
          <cell r="C354" t="str">
            <v>SOLDIER DOBLE CANAL 3000MM</v>
          </cell>
          <cell r="D354">
            <v>65</v>
          </cell>
          <cell r="E354">
            <v>0</v>
          </cell>
          <cell r="F354">
            <v>0.15</v>
          </cell>
          <cell r="G354">
            <v>0</v>
          </cell>
          <cell r="H354">
            <v>480799</v>
          </cell>
          <cell r="I354">
            <v>480799</v>
          </cell>
          <cell r="J354">
            <v>243810.72</v>
          </cell>
          <cell r="K354">
            <v>331583</v>
          </cell>
          <cell r="L354">
            <v>19231.96</v>
          </cell>
          <cell r="M354">
            <v>158663.67000000001</v>
          </cell>
          <cell r="N354">
            <v>0.24569633880270136</v>
          </cell>
          <cell r="O354" t="str">
            <v>CANALES</v>
          </cell>
        </row>
        <row r="355">
          <cell r="A355" t="str">
            <v>DCS800</v>
          </cell>
          <cell r="B355" t="str">
            <v>MCTR-0018</v>
          </cell>
          <cell r="C355" t="str">
            <v>DOBLE CANAL SOLDADA 800MM</v>
          </cell>
          <cell r="D355">
            <v>16.3</v>
          </cell>
          <cell r="E355">
            <v>0</v>
          </cell>
          <cell r="F355">
            <v>8.9600000000000009E-3</v>
          </cell>
          <cell r="G355">
            <v>0</v>
          </cell>
          <cell r="H355">
            <v>137691</v>
          </cell>
          <cell r="I355">
            <v>137691</v>
          </cell>
          <cell r="J355">
            <v>69868.270080000002</v>
          </cell>
          <cell r="K355">
            <v>95021</v>
          </cell>
          <cell r="L355">
            <v>5507.64</v>
          </cell>
          <cell r="M355">
            <v>45438.03</v>
          </cell>
          <cell r="N355">
            <v>0.24520083561017059</v>
          </cell>
          <cell r="O355" t="str">
            <v>CANALES</v>
          </cell>
        </row>
        <row r="356">
          <cell r="A356" t="str">
            <v>DCS900</v>
          </cell>
          <cell r="B356" t="str">
            <v>MCTR-0022</v>
          </cell>
          <cell r="C356" t="str">
            <v>DOBLE CANAL SOLDADA 900MM</v>
          </cell>
          <cell r="D356">
            <v>18.34</v>
          </cell>
          <cell r="E356">
            <v>0</v>
          </cell>
          <cell r="F356">
            <v>1.008E-2</v>
          </cell>
          <cell r="G356">
            <v>0</v>
          </cell>
          <cell r="H356">
            <v>154902</v>
          </cell>
          <cell r="I356">
            <v>154902</v>
          </cell>
          <cell r="J356">
            <v>78601.803840000008</v>
          </cell>
          <cell r="K356">
            <v>106899</v>
          </cell>
          <cell r="L356">
            <v>6196.08</v>
          </cell>
          <cell r="M356">
            <v>51117.66</v>
          </cell>
          <cell r="N356">
            <v>0.24519900832784602</v>
          </cell>
          <cell r="O356" t="str">
            <v>CANALES</v>
          </cell>
        </row>
        <row r="357">
          <cell r="A357" t="str">
            <v>DCS1200</v>
          </cell>
          <cell r="B357" t="str">
            <v>MCTR-0019</v>
          </cell>
          <cell r="C357" t="str">
            <v>DOBLE CANAL SOLDADA 1200MM</v>
          </cell>
          <cell r="D357">
            <v>24.4</v>
          </cell>
          <cell r="E357">
            <v>0</v>
          </cell>
          <cell r="F357">
            <v>1.3439999999999999E-2</v>
          </cell>
          <cell r="G357">
            <v>0</v>
          </cell>
          <cell r="H357">
            <v>206536</v>
          </cell>
          <cell r="I357">
            <v>206536</v>
          </cell>
          <cell r="J357">
            <v>104802.40512</v>
          </cell>
          <cell r="K357">
            <v>142532</v>
          </cell>
          <cell r="L357">
            <v>8261.44</v>
          </cell>
          <cell r="M357">
            <v>68156.88</v>
          </cell>
          <cell r="N357">
            <v>0.24519900832784614</v>
          </cell>
          <cell r="O357" t="str">
            <v>CANALES</v>
          </cell>
        </row>
        <row r="358">
          <cell r="A358" t="str">
            <v>DCS1500</v>
          </cell>
          <cell r="B358" t="str">
            <v>MCTR-0020</v>
          </cell>
          <cell r="C358" t="str">
            <v>DOBLE CANAL SOLDADA 1500MM</v>
          </cell>
          <cell r="D358">
            <v>30.5</v>
          </cell>
          <cell r="E358">
            <v>0</v>
          </cell>
          <cell r="F358">
            <v>1.6799999999999999E-2</v>
          </cell>
          <cell r="G358">
            <v>0</v>
          </cell>
          <cell r="H358">
            <v>258170</v>
          </cell>
          <cell r="I358">
            <v>258170</v>
          </cell>
          <cell r="J358">
            <v>131003.0064</v>
          </cell>
          <cell r="K358">
            <v>178165</v>
          </cell>
          <cell r="L358">
            <v>10326.800000000001</v>
          </cell>
          <cell r="M358">
            <v>85196.1</v>
          </cell>
          <cell r="N358">
            <v>0.24519900832784605</v>
          </cell>
          <cell r="O358" t="str">
            <v>CANALES</v>
          </cell>
        </row>
        <row r="359">
          <cell r="A359" t="str">
            <v>DCS1700</v>
          </cell>
          <cell r="B359" t="str">
            <v>MCTR-0023</v>
          </cell>
          <cell r="C359" t="str">
            <v>DOBLE CANAL SOLDADA 1700MM</v>
          </cell>
          <cell r="D359">
            <v>34.57</v>
          </cell>
          <cell r="E359">
            <v>0</v>
          </cell>
          <cell r="F359">
            <v>1.9039999999999998E-2</v>
          </cell>
          <cell r="G359">
            <v>0</v>
          </cell>
          <cell r="H359">
            <v>292592</v>
          </cell>
          <cell r="I359">
            <v>292592</v>
          </cell>
          <cell r="J359">
            <v>148470.07392</v>
          </cell>
          <cell r="K359">
            <v>201920</v>
          </cell>
          <cell r="L359">
            <v>11703.68</v>
          </cell>
          <cell r="M359">
            <v>96555.36</v>
          </cell>
          <cell r="N359">
            <v>0.24519728852463504</v>
          </cell>
          <cell r="O359" t="str">
            <v>CANALES</v>
          </cell>
        </row>
        <row r="360">
          <cell r="A360" t="str">
            <v>DCS2400</v>
          </cell>
          <cell r="B360" t="str">
            <v>MCTR-0026</v>
          </cell>
          <cell r="C360" t="str">
            <v>DOBLE CANAL SOLDADA 2400MM</v>
          </cell>
          <cell r="D360">
            <v>48.8</v>
          </cell>
          <cell r="E360">
            <v>0</v>
          </cell>
          <cell r="F360">
            <v>2.6879999999999998E-2</v>
          </cell>
          <cell r="G360">
            <v>0</v>
          </cell>
          <cell r="H360">
            <v>413071</v>
          </cell>
          <cell r="I360">
            <v>413071</v>
          </cell>
          <cell r="J360">
            <v>209604.81023999999</v>
          </cell>
          <cell r="K360">
            <v>285063</v>
          </cell>
          <cell r="L360">
            <v>16522.84</v>
          </cell>
          <cell r="M360">
            <v>136313.43</v>
          </cell>
          <cell r="N360">
            <v>0.24519718103667429</v>
          </cell>
          <cell r="O360" t="str">
            <v>CANALES</v>
          </cell>
        </row>
        <row r="361">
          <cell r="A361" t="str">
            <v>DCS3400</v>
          </cell>
          <cell r="B361" t="str">
            <v>MCTR-0024</v>
          </cell>
          <cell r="C361" t="str">
            <v>DOBLE CANAL SOLDADA 3400MM</v>
          </cell>
          <cell r="D361">
            <v>69.02</v>
          </cell>
          <cell r="E361">
            <v>0</v>
          </cell>
          <cell r="F361">
            <v>3.8079999999999996E-2</v>
          </cell>
          <cell r="G361">
            <v>0</v>
          </cell>
          <cell r="H361">
            <v>585184</v>
          </cell>
          <cell r="I361">
            <v>585184</v>
          </cell>
          <cell r="J361">
            <v>296940.14783999999</v>
          </cell>
          <cell r="K361">
            <v>403839</v>
          </cell>
          <cell r="L361">
            <v>23407.360000000001</v>
          </cell>
          <cell r="M361">
            <v>193110.72</v>
          </cell>
          <cell r="N361">
            <v>0.24519728852463504</v>
          </cell>
          <cell r="O361" t="str">
            <v>CANALES</v>
          </cell>
        </row>
        <row r="362">
          <cell r="A362" t="str">
            <v>DCS3500</v>
          </cell>
          <cell r="B362" t="str">
            <v>MCTR-0017</v>
          </cell>
          <cell r="C362" t="str">
            <v>DOBLE CANAL SOLDADA 3500MM</v>
          </cell>
          <cell r="D362">
            <v>71</v>
          </cell>
          <cell r="E362">
            <v>0</v>
          </cell>
          <cell r="F362">
            <v>3.9199999999999999E-2</v>
          </cell>
          <cell r="G362">
            <v>0</v>
          </cell>
          <cell r="H362">
            <v>602395</v>
          </cell>
          <cell r="I362">
            <v>602395</v>
          </cell>
          <cell r="J362">
            <v>305673.68160000001</v>
          </cell>
          <cell r="K362">
            <v>415717</v>
          </cell>
          <cell r="L362">
            <v>24095.8</v>
          </cell>
          <cell r="M362">
            <v>198790.35</v>
          </cell>
          <cell r="N362">
            <v>0.24519691999435586</v>
          </cell>
          <cell r="O362" t="str">
            <v>CANALES</v>
          </cell>
        </row>
        <row r="363">
          <cell r="A363" t="str">
            <v>DCS5000</v>
          </cell>
          <cell r="B363" t="str">
            <v>MCTR-0021</v>
          </cell>
          <cell r="C363" t="str">
            <v>DOBLE CANAL SOLDADA 5000MM</v>
          </cell>
          <cell r="D363">
            <v>101.5</v>
          </cell>
          <cell r="E363">
            <v>0</v>
          </cell>
          <cell r="F363">
            <v>5.6000000000000001E-2</v>
          </cell>
          <cell r="G363">
            <v>0</v>
          </cell>
          <cell r="H363">
            <v>860564</v>
          </cell>
          <cell r="I363">
            <v>860564</v>
          </cell>
          <cell r="J363">
            <v>436676.68799999997</v>
          </cell>
          <cell r="K363">
            <v>593881</v>
          </cell>
          <cell r="L363">
            <v>34422.559999999998</v>
          </cell>
          <cell r="M363">
            <v>283986.12</v>
          </cell>
          <cell r="N363">
            <v>0.24519666939356069</v>
          </cell>
          <cell r="O363" t="str">
            <v>CANALES</v>
          </cell>
        </row>
        <row r="364">
          <cell r="A364" t="str">
            <v>DCS6000</v>
          </cell>
          <cell r="B364" t="str">
            <v>MCTR-0025</v>
          </cell>
          <cell r="C364" t="str">
            <v>DOBLE CANAL SOLDADA 6000MM</v>
          </cell>
          <cell r="D364">
            <v>121.8</v>
          </cell>
          <cell r="E364">
            <v>0</v>
          </cell>
          <cell r="F364">
            <v>6.7199999999999996E-2</v>
          </cell>
          <cell r="G364">
            <v>0</v>
          </cell>
          <cell r="H364">
            <v>1032677</v>
          </cell>
          <cell r="I364">
            <v>1032677</v>
          </cell>
          <cell r="J364">
            <v>524012.02559999999</v>
          </cell>
          <cell r="K364">
            <v>712657</v>
          </cell>
          <cell r="L364">
            <v>41307.08</v>
          </cell>
          <cell r="M364">
            <v>340783.41000000003</v>
          </cell>
          <cell r="N364">
            <v>0.24519681557737816</v>
          </cell>
          <cell r="O364" t="str">
            <v>CANALES</v>
          </cell>
        </row>
        <row r="365">
          <cell r="A365" t="str">
            <v>VSU450</v>
          </cell>
          <cell r="B365" t="str">
            <v>SUNI-0001</v>
          </cell>
          <cell r="C365" t="str">
            <v>VIGA SUPER UNI SR 450 MM</v>
          </cell>
          <cell r="D365">
            <v>16.3</v>
          </cell>
          <cell r="E365">
            <v>0</v>
          </cell>
          <cell r="F365">
            <v>2.3805000000000003E-2</v>
          </cell>
          <cell r="G365">
            <v>0</v>
          </cell>
          <cell r="H365">
            <v>512000</v>
          </cell>
          <cell r="I365">
            <v>512000</v>
          </cell>
          <cell r="J365">
            <v>257905.33168</v>
          </cell>
          <cell r="K365">
            <v>351000</v>
          </cell>
          <cell r="L365">
            <v>20480</v>
          </cell>
          <cell r="M365">
            <v>168960</v>
          </cell>
          <cell r="N365">
            <v>0.25071449048046873</v>
          </cell>
          <cell r="O365" t="str">
            <v>SOPORTE</v>
          </cell>
        </row>
        <row r="366">
          <cell r="A366" t="str">
            <v>VSU900</v>
          </cell>
          <cell r="B366" t="str">
            <v>SUNI-0002</v>
          </cell>
          <cell r="C366" t="str">
            <v>VIGA SUPER UNI SR 900 MM</v>
          </cell>
          <cell r="D366">
            <v>25</v>
          </cell>
          <cell r="E366">
            <v>0</v>
          </cell>
          <cell r="F366">
            <v>4.7610000000000006E-2</v>
          </cell>
          <cell r="G366">
            <v>0</v>
          </cell>
          <cell r="H366">
            <v>734000</v>
          </cell>
          <cell r="I366">
            <v>734000</v>
          </cell>
          <cell r="J366">
            <v>370152.33208000002</v>
          </cell>
          <cell r="K366">
            <v>503500</v>
          </cell>
          <cell r="L366">
            <v>29360</v>
          </cell>
          <cell r="M366">
            <v>242220</v>
          </cell>
          <cell r="N366">
            <v>0.24986158859809265</v>
          </cell>
          <cell r="O366" t="str">
            <v>SOPORTE</v>
          </cell>
        </row>
        <row r="367">
          <cell r="A367" t="str">
            <v>VSU1800</v>
          </cell>
          <cell r="B367" t="str">
            <v>SUNI-0003</v>
          </cell>
          <cell r="C367" t="str">
            <v>VIGA SUPER UNI SR 1800 MM</v>
          </cell>
          <cell r="D367">
            <v>42.73</v>
          </cell>
          <cell r="E367">
            <v>0</v>
          </cell>
          <cell r="F367">
            <v>9.5220000000000013E-2</v>
          </cell>
          <cell r="G367">
            <v>0</v>
          </cell>
          <cell r="H367">
            <v>1006000</v>
          </cell>
          <cell r="I367">
            <v>1006000</v>
          </cell>
          <cell r="J367">
            <v>507615.15743999998</v>
          </cell>
          <cell r="K367">
            <v>691000</v>
          </cell>
          <cell r="L367">
            <v>40240</v>
          </cell>
          <cell r="M367">
            <v>331980</v>
          </cell>
          <cell r="N367">
            <v>0.2494258979204772</v>
          </cell>
          <cell r="O367" t="str">
            <v>SOPORTE</v>
          </cell>
        </row>
        <row r="368">
          <cell r="A368" t="str">
            <v>VSU3600</v>
          </cell>
          <cell r="B368" t="str">
            <v>SUNI-0004</v>
          </cell>
          <cell r="C368" t="str">
            <v>VIGA SUPER UNI SR 3600 MM</v>
          </cell>
          <cell r="D368">
            <v>73.64</v>
          </cell>
          <cell r="E368">
            <v>0</v>
          </cell>
          <cell r="F368">
            <v>0.19044000000000003</v>
          </cell>
          <cell r="G368">
            <v>0</v>
          </cell>
          <cell r="H368">
            <v>1735000</v>
          </cell>
          <cell r="I368">
            <v>1735000</v>
          </cell>
          <cell r="J368">
            <v>874947.07304000005</v>
          </cell>
          <cell r="K368">
            <v>1190000</v>
          </cell>
          <cell r="L368">
            <v>69400</v>
          </cell>
          <cell r="M368">
            <v>572550</v>
          </cell>
          <cell r="N368">
            <v>0.24986526158674346</v>
          </cell>
          <cell r="O368" t="str">
            <v>SOPORTE</v>
          </cell>
        </row>
        <row r="369">
          <cell r="A369" t="str">
            <v>HUB</v>
          </cell>
          <cell r="B369" t="str">
            <v>SUNI-0005</v>
          </cell>
          <cell r="C369" t="str">
            <v>HUB 90º</v>
          </cell>
          <cell r="D369">
            <v>22.25</v>
          </cell>
          <cell r="E369">
            <v>0</v>
          </cell>
          <cell r="F369">
            <v>1.15E-2</v>
          </cell>
          <cell r="G369">
            <v>0</v>
          </cell>
          <cell r="H369">
            <v>467000</v>
          </cell>
          <cell r="I369">
            <v>467000</v>
          </cell>
          <cell r="J369">
            <v>235732.848</v>
          </cell>
          <cell r="K369">
            <v>321000</v>
          </cell>
          <cell r="L369">
            <v>18680</v>
          </cell>
          <cell r="M369">
            <v>154110</v>
          </cell>
          <cell r="N369">
            <v>0.24913787708779447</v>
          </cell>
          <cell r="O369" t="str">
            <v>SOPORTE</v>
          </cell>
        </row>
        <row r="370">
          <cell r="A370" t="str">
            <v>HUB60</v>
          </cell>
          <cell r="B370" t="str">
            <v>SUNI-0025</v>
          </cell>
          <cell r="C370" t="str">
            <v>HUB 60º</v>
          </cell>
          <cell r="D370">
            <v>32.200000000000003</v>
          </cell>
          <cell r="E370">
            <v>0</v>
          </cell>
          <cell r="F370">
            <v>3.5999999999999997E-2</v>
          </cell>
          <cell r="G370">
            <v>0</v>
          </cell>
          <cell r="H370">
            <v>562000</v>
          </cell>
          <cell r="I370">
            <v>562000</v>
          </cell>
          <cell r="J370">
            <v>282985.6692</v>
          </cell>
          <cell r="K370">
            <v>385000</v>
          </cell>
          <cell r="L370">
            <v>22480</v>
          </cell>
          <cell r="M370">
            <v>185460</v>
          </cell>
          <cell r="N370">
            <v>0.25099433641459074</v>
          </cell>
          <cell r="O370" t="str">
            <v>SOPORTE</v>
          </cell>
        </row>
        <row r="371">
          <cell r="A371" t="str">
            <v>AIZ</v>
          </cell>
          <cell r="B371" t="str">
            <v>SUNI-0006</v>
          </cell>
          <cell r="C371" t="str">
            <v>ANGULO DE IZAMIENTO</v>
          </cell>
          <cell r="D371">
            <v>3.63</v>
          </cell>
          <cell r="E371">
            <v>0</v>
          </cell>
          <cell r="F371">
            <v>1.0767119999999999E-3</v>
          </cell>
          <cell r="G371">
            <v>0</v>
          </cell>
          <cell r="H371">
            <v>56000</v>
          </cell>
          <cell r="I371">
            <v>56000</v>
          </cell>
          <cell r="J371">
            <v>28120.58368</v>
          </cell>
          <cell r="K371">
            <v>38250</v>
          </cell>
          <cell r="L371">
            <v>2240</v>
          </cell>
          <cell r="M371">
            <v>18480</v>
          </cell>
          <cell r="N371">
            <v>0.25304699600000002</v>
          </cell>
          <cell r="O371" t="str">
            <v>SOPORTE</v>
          </cell>
        </row>
        <row r="372">
          <cell r="A372" t="str">
            <v>AE</v>
          </cell>
          <cell r="B372" t="str">
            <v>SUNI-0007</v>
          </cell>
          <cell r="C372" t="str">
            <v>ANGULO EXTERIOR HD 2400 MM</v>
          </cell>
          <cell r="D372">
            <v>17.41</v>
          </cell>
          <cell r="E372">
            <v>0</v>
          </cell>
          <cell r="F372">
            <v>1.2240000000000001E-2</v>
          </cell>
          <cell r="G372">
            <v>0</v>
          </cell>
          <cell r="H372">
            <v>336500</v>
          </cell>
          <cell r="I372">
            <v>336500</v>
          </cell>
          <cell r="J372">
            <v>169561.89600000001</v>
          </cell>
          <cell r="K372">
            <v>230600</v>
          </cell>
          <cell r="L372">
            <v>13460</v>
          </cell>
          <cell r="M372">
            <v>111045</v>
          </cell>
          <cell r="N372">
            <v>0.25045075690936114</v>
          </cell>
          <cell r="O372" t="str">
            <v>SOPORTE</v>
          </cell>
        </row>
        <row r="373">
          <cell r="A373" t="str">
            <v>TT</v>
          </cell>
          <cell r="B373" t="str">
            <v>SUNI-0008</v>
          </cell>
          <cell r="C373" t="str">
            <v>TOPE DE TENSOR</v>
          </cell>
          <cell r="D373">
            <v>4.7</v>
          </cell>
          <cell r="E373">
            <v>0</v>
          </cell>
          <cell r="F373">
            <v>4.0000000000000001E-3</v>
          </cell>
          <cell r="G373">
            <v>0</v>
          </cell>
          <cell r="H373">
            <v>144000</v>
          </cell>
          <cell r="I373">
            <v>144000</v>
          </cell>
          <cell r="J373">
            <v>72404.607999999993</v>
          </cell>
          <cell r="K373">
            <v>98500</v>
          </cell>
          <cell r="L373">
            <v>5760</v>
          </cell>
          <cell r="M373">
            <v>47520</v>
          </cell>
          <cell r="N373">
            <v>0.25207045555555563</v>
          </cell>
          <cell r="O373" t="str">
            <v>SOPORTE</v>
          </cell>
        </row>
        <row r="374">
          <cell r="A374" t="str">
            <v>P1/2</v>
          </cell>
          <cell r="B374" t="str">
            <v>SUNI-0009</v>
          </cell>
          <cell r="C374" t="str">
            <v>PLANCHA DE 1/2"</v>
          </cell>
          <cell r="D374">
            <v>5.21</v>
          </cell>
          <cell r="E374">
            <v>0</v>
          </cell>
          <cell r="F374">
            <v>6.3000000000000003E-4</v>
          </cell>
          <cell r="G374">
            <v>0</v>
          </cell>
          <cell r="H374">
            <v>82500</v>
          </cell>
          <cell r="I374">
            <v>82500</v>
          </cell>
          <cell r="J374">
            <v>41601.74308</v>
          </cell>
          <cell r="K374">
            <v>56600</v>
          </cell>
          <cell r="L374">
            <v>3300</v>
          </cell>
          <cell r="M374">
            <v>27225</v>
          </cell>
          <cell r="N374">
            <v>0.24990796567878792</v>
          </cell>
          <cell r="O374" t="str">
            <v>SOPORTE</v>
          </cell>
        </row>
        <row r="375">
          <cell r="A375" t="str">
            <v>ESC</v>
          </cell>
          <cell r="B375" t="str">
            <v>SUNI-0010</v>
          </cell>
          <cell r="C375" t="str">
            <v>ESQUINERO DE CONEXIÓN</v>
          </cell>
          <cell r="D375">
            <v>16.649999999999999</v>
          </cell>
          <cell r="E375">
            <v>0</v>
          </cell>
          <cell r="F375">
            <v>2.8000000000000001E-2</v>
          </cell>
          <cell r="G375">
            <v>0</v>
          </cell>
          <cell r="H375">
            <v>450000</v>
          </cell>
          <cell r="I375">
            <v>450000</v>
          </cell>
          <cell r="J375">
            <v>227061.79504</v>
          </cell>
          <cell r="K375">
            <v>309000</v>
          </cell>
          <cell r="L375">
            <v>18000</v>
          </cell>
          <cell r="M375">
            <v>148500</v>
          </cell>
          <cell r="N375">
            <v>0.24943462195111119</v>
          </cell>
          <cell r="O375" t="str">
            <v>SOPORTE</v>
          </cell>
        </row>
        <row r="376">
          <cell r="A376" t="str">
            <v>CA</v>
          </cell>
          <cell r="B376" t="str">
            <v>SUNI-0011</v>
          </cell>
          <cell r="C376" t="str">
            <v>CONEXIÓN ARTICULADA</v>
          </cell>
          <cell r="D376">
            <v>17.399999999999999</v>
          </cell>
          <cell r="E376">
            <v>0</v>
          </cell>
          <cell r="F376">
            <v>1.9E-2</v>
          </cell>
          <cell r="G376">
            <v>0</v>
          </cell>
          <cell r="H376">
            <v>510000</v>
          </cell>
          <cell r="I376">
            <v>510000</v>
          </cell>
          <cell r="J376">
            <v>257533.300108</v>
          </cell>
          <cell r="K376">
            <v>350500</v>
          </cell>
          <cell r="L376">
            <v>20400</v>
          </cell>
          <cell r="M376">
            <v>168300</v>
          </cell>
          <cell r="N376">
            <v>0.24886120801833345</v>
          </cell>
          <cell r="O376" t="str">
            <v>SOPORTE</v>
          </cell>
        </row>
        <row r="377">
          <cell r="A377" t="str">
            <v>TRA</v>
          </cell>
          <cell r="B377" t="str">
            <v>SUNI-0012</v>
          </cell>
          <cell r="C377" t="str">
            <v>TRIANGULO DE ANCLAJE</v>
          </cell>
          <cell r="D377">
            <v>11.7</v>
          </cell>
          <cell r="E377">
            <v>0</v>
          </cell>
          <cell r="F377">
            <v>1.6E-2</v>
          </cell>
          <cell r="G377">
            <v>0</v>
          </cell>
          <cell r="H377">
            <v>290000</v>
          </cell>
          <cell r="I377">
            <v>290000</v>
          </cell>
          <cell r="J377">
            <v>146219.08747999999</v>
          </cell>
          <cell r="K377">
            <v>199000</v>
          </cell>
          <cell r="L377">
            <v>11600</v>
          </cell>
          <cell r="M377">
            <v>95700</v>
          </cell>
          <cell r="N377">
            <v>0.24999692197758633</v>
          </cell>
          <cell r="O377" t="str">
            <v>SOPORTE</v>
          </cell>
        </row>
        <row r="378">
          <cell r="A378" t="str">
            <v>SB9</v>
          </cell>
          <cell r="B378" t="str">
            <v>SUNI-0013</v>
          </cell>
          <cell r="C378" t="str">
            <v>GATO DE APOYO SB9</v>
          </cell>
          <cell r="D378">
            <v>27.61</v>
          </cell>
          <cell r="E378">
            <v>0</v>
          </cell>
          <cell r="F378">
            <v>3.5464000000000002E-2</v>
          </cell>
          <cell r="G378">
            <v>0</v>
          </cell>
          <cell r="H378">
            <v>795000</v>
          </cell>
          <cell r="I378">
            <v>795000</v>
          </cell>
          <cell r="J378">
            <v>401554.3052</v>
          </cell>
          <cell r="K378">
            <v>546000</v>
          </cell>
          <cell r="L378">
            <v>31800</v>
          </cell>
          <cell r="M378">
            <v>262350</v>
          </cell>
          <cell r="N378">
            <v>0.24866411448427669</v>
          </cell>
          <cell r="O378" t="str">
            <v>SOPORTE</v>
          </cell>
        </row>
        <row r="379">
          <cell r="A379" t="str">
            <v>AR1.5</v>
          </cell>
          <cell r="B379" t="str">
            <v>SUNI-0014</v>
          </cell>
          <cell r="C379" t="str">
            <v>ARANDELA TTW 11/2" P/ GATO SB9</v>
          </cell>
          <cell r="D379">
            <v>1.27</v>
          </cell>
          <cell r="E379">
            <v>0</v>
          </cell>
          <cell r="F379">
            <v>1.6000000000000004E-4</v>
          </cell>
          <cell r="G379">
            <v>0</v>
          </cell>
          <cell r="H379">
            <v>31000</v>
          </cell>
          <cell r="I379">
            <v>31000</v>
          </cell>
          <cell r="J379">
            <v>15528.93316</v>
          </cell>
          <cell r="K379">
            <v>21120</v>
          </cell>
          <cell r="L379">
            <v>1240</v>
          </cell>
          <cell r="M379">
            <v>10230</v>
          </cell>
          <cell r="N379">
            <v>0.25486167498387091</v>
          </cell>
          <cell r="O379" t="str">
            <v>SOPORTE</v>
          </cell>
        </row>
        <row r="380">
          <cell r="A380" t="str">
            <v>AR6</v>
          </cell>
          <cell r="B380" t="str">
            <v>SUNI-0015</v>
          </cell>
          <cell r="C380" t="str">
            <v>ARANDELA TTW 6 P/ GATO SB9</v>
          </cell>
          <cell r="D380">
            <v>3.63</v>
          </cell>
          <cell r="E380">
            <v>0</v>
          </cell>
          <cell r="F380">
            <v>4.3574399999999995E-4</v>
          </cell>
          <cell r="G380">
            <v>0</v>
          </cell>
          <cell r="H380">
            <v>49600</v>
          </cell>
          <cell r="I380">
            <v>49600</v>
          </cell>
          <cell r="J380">
            <v>25032.605960000001</v>
          </cell>
          <cell r="K380">
            <v>34050</v>
          </cell>
          <cell r="L380">
            <v>1984</v>
          </cell>
          <cell r="M380">
            <v>16368</v>
          </cell>
          <cell r="N380">
            <v>0.24927416601814517</v>
          </cell>
          <cell r="O380" t="str">
            <v>SOPORTE</v>
          </cell>
        </row>
        <row r="381">
          <cell r="A381" t="str">
            <v>GAR</v>
          </cell>
          <cell r="B381" t="str">
            <v>SUNI-0016</v>
          </cell>
          <cell r="C381" t="str">
            <v>GATO ARTICULADO</v>
          </cell>
          <cell r="D381">
            <v>28.12</v>
          </cell>
          <cell r="E381">
            <v>0</v>
          </cell>
          <cell r="F381">
            <v>2.9221500000000001E-2</v>
          </cell>
          <cell r="G381">
            <v>0</v>
          </cell>
          <cell r="H381">
            <v>1165000</v>
          </cell>
          <cell r="I381">
            <v>1165000</v>
          </cell>
          <cell r="J381">
            <v>587740.86155999999</v>
          </cell>
          <cell r="K381">
            <v>800000</v>
          </cell>
          <cell r="L381">
            <v>46600</v>
          </cell>
          <cell r="M381">
            <v>384450</v>
          </cell>
          <cell r="N381">
            <v>0.24955834199957083</v>
          </cell>
          <cell r="O381" t="str">
            <v>SOPORTE</v>
          </cell>
        </row>
        <row r="382">
          <cell r="A382" t="str">
            <v>AGA</v>
          </cell>
          <cell r="B382" t="str">
            <v>SUNI-0017</v>
          </cell>
          <cell r="C382" t="str">
            <v>ANGULO DE APOYO GATO ARTICULADO</v>
          </cell>
          <cell r="D382">
            <v>0.24</v>
          </cell>
          <cell r="E382">
            <v>0</v>
          </cell>
          <cell r="F382">
            <v>2.8859733333333335E-4</v>
          </cell>
          <cell r="G382">
            <v>0</v>
          </cell>
          <cell r="H382">
            <v>18300</v>
          </cell>
          <cell r="I382">
            <v>18300</v>
          </cell>
          <cell r="J382">
            <v>9227.3052399999997</v>
          </cell>
          <cell r="K382">
            <v>12560</v>
          </cell>
          <cell r="L382">
            <v>732</v>
          </cell>
          <cell r="M382">
            <v>6039</v>
          </cell>
          <cell r="N382">
            <v>0.24996630904371595</v>
          </cell>
          <cell r="O382" t="str">
            <v>SOPORTE</v>
          </cell>
        </row>
        <row r="383">
          <cell r="A383" t="str">
            <v>GAJ</v>
          </cell>
          <cell r="B383" t="str">
            <v>COMP-0509</v>
          </cell>
          <cell r="C383" t="str">
            <v>GANCHO J 3/8"</v>
          </cell>
          <cell r="D383">
            <v>0.1</v>
          </cell>
          <cell r="E383">
            <v>0</v>
          </cell>
          <cell r="F383">
            <v>8.9999999999999998E-4</v>
          </cell>
          <cell r="G383">
            <v>0</v>
          </cell>
          <cell r="H383">
            <v>32300</v>
          </cell>
          <cell r="I383">
            <v>32300</v>
          </cell>
          <cell r="J383">
            <v>16274.474759999999</v>
          </cell>
          <cell r="K383">
            <v>22130</v>
          </cell>
          <cell r="L383">
            <v>1292</v>
          </cell>
          <cell r="M383">
            <v>10659</v>
          </cell>
          <cell r="N383">
            <v>0.25051760973684212</v>
          </cell>
          <cell r="O383" t="str">
            <v>ACCESORIOS</v>
          </cell>
        </row>
        <row r="384">
          <cell r="A384" t="str">
            <v>AGJ</v>
          </cell>
          <cell r="B384" t="str">
            <v>COMP-0518</v>
          </cell>
          <cell r="C384" t="str">
            <v>ARANDELA PARA GANCHO J 3/8"</v>
          </cell>
          <cell r="D384">
            <v>0.55000000000000004</v>
          </cell>
          <cell r="E384">
            <v>0</v>
          </cell>
          <cell r="F384">
            <v>8.9999999999999998E-4</v>
          </cell>
          <cell r="G384">
            <v>0</v>
          </cell>
          <cell r="H384">
            <v>22200</v>
          </cell>
          <cell r="I384">
            <v>22200</v>
          </cell>
          <cell r="J384">
            <v>11185.335591999999</v>
          </cell>
          <cell r="K384">
            <v>15220</v>
          </cell>
          <cell r="L384">
            <v>888</v>
          </cell>
          <cell r="M384">
            <v>7326</v>
          </cell>
          <cell r="N384">
            <v>0.2505321309414415</v>
          </cell>
          <cell r="O384" t="str">
            <v>ACCESORIOS</v>
          </cell>
        </row>
        <row r="385">
          <cell r="A385" t="str">
            <v>TN</v>
          </cell>
          <cell r="B385" t="str">
            <v>SUNI-0018</v>
          </cell>
          <cell r="C385" t="str">
            <v>TORNILLO DE NIVELACIÓN</v>
          </cell>
          <cell r="D385">
            <v>13.15</v>
          </cell>
          <cell r="E385">
            <v>0</v>
          </cell>
          <cell r="F385">
            <v>7.6E-3</v>
          </cell>
          <cell r="G385">
            <v>0</v>
          </cell>
          <cell r="H385">
            <v>244730</v>
          </cell>
          <cell r="I385">
            <v>244730</v>
          </cell>
          <cell r="J385">
            <v>123807.93024</v>
          </cell>
          <cell r="K385">
            <v>168379</v>
          </cell>
          <cell r="L385">
            <v>9789.2000000000007</v>
          </cell>
          <cell r="M385">
            <v>80760.900000000009</v>
          </cell>
          <cell r="N385">
            <v>0.24747968687124583</v>
          </cell>
          <cell r="O385" t="str">
            <v>SOPORTE</v>
          </cell>
        </row>
        <row r="386">
          <cell r="A386" t="str">
            <v>BA</v>
          </cell>
          <cell r="B386" t="str">
            <v>SUNI-0019</v>
          </cell>
          <cell r="C386" t="str">
            <v>BRAZO DE ANDAMIO</v>
          </cell>
          <cell r="D386">
            <v>6.71</v>
          </cell>
          <cell r="E386">
            <v>0</v>
          </cell>
          <cell r="F386">
            <v>4.7999999999999996E-3</v>
          </cell>
          <cell r="G386">
            <v>0</v>
          </cell>
          <cell r="H386">
            <v>186414</v>
          </cell>
          <cell r="I386">
            <v>186414</v>
          </cell>
          <cell r="J386">
            <v>94450.0242</v>
          </cell>
          <cell r="K386">
            <v>128453</v>
          </cell>
          <cell r="L386">
            <v>7456.56</v>
          </cell>
          <cell r="M386">
            <v>61516.62</v>
          </cell>
          <cell r="N386">
            <v>0.24633122513598774</v>
          </cell>
          <cell r="O386" t="str">
            <v>SOPORTE</v>
          </cell>
        </row>
        <row r="387">
          <cell r="A387" t="str">
            <v>POSB</v>
          </cell>
          <cell r="B387" t="str">
            <v>SUNI-0020</v>
          </cell>
          <cell r="C387" t="str">
            <v>POSTE DE BRAZO</v>
          </cell>
          <cell r="D387">
            <v>5.0999999999999996</v>
          </cell>
          <cell r="E387">
            <v>0</v>
          </cell>
          <cell r="F387">
            <v>4.8999999999999998E-3</v>
          </cell>
          <cell r="G387">
            <v>0</v>
          </cell>
          <cell r="H387">
            <v>93000</v>
          </cell>
          <cell r="I387">
            <v>93000</v>
          </cell>
          <cell r="J387">
            <v>47193.0242</v>
          </cell>
          <cell r="K387">
            <v>64200</v>
          </cell>
          <cell r="L387">
            <v>3720</v>
          </cell>
          <cell r="M387">
            <v>30690</v>
          </cell>
          <cell r="N387">
            <v>0.24516533873655916</v>
          </cell>
          <cell r="O387" t="str">
            <v>SOPORTE</v>
          </cell>
        </row>
        <row r="388">
          <cell r="A388" t="str">
            <v>RU</v>
          </cell>
          <cell r="B388" t="str">
            <v>SUNI-0021</v>
          </cell>
          <cell r="C388" t="str">
            <v>RUEDA SU</v>
          </cell>
          <cell r="D388">
            <v>12.4</v>
          </cell>
          <cell r="E388">
            <v>0</v>
          </cell>
          <cell r="F388">
            <v>1.45068E-2</v>
          </cell>
          <cell r="G388">
            <v>0</v>
          </cell>
          <cell r="H388">
            <v>583600</v>
          </cell>
          <cell r="I388">
            <v>583600</v>
          </cell>
          <cell r="J388">
            <v>294339.29392000003</v>
          </cell>
          <cell r="K388">
            <v>400300</v>
          </cell>
          <cell r="L388">
            <v>23344</v>
          </cell>
          <cell r="M388">
            <v>192588</v>
          </cell>
          <cell r="N388">
            <v>0.2497777592426319</v>
          </cell>
          <cell r="O388" t="str">
            <v>SOPORTE</v>
          </cell>
        </row>
        <row r="389">
          <cell r="A389" t="str">
            <v>LT</v>
          </cell>
          <cell r="B389" t="str">
            <v>SUNI-0029</v>
          </cell>
          <cell r="C389" t="str">
            <v>LLAVE TUBO DE 24"</v>
          </cell>
          <cell r="D389">
            <v>4.34</v>
          </cell>
          <cell r="E389">
            <v>0</v>
          </cell>
          <cell r="F389">
            <v>8.9999999999999998E-4</v>
          </cell>
          <cell r="G389">
            <v>0</v>
          </cell>
          <cell r="H389">
            <v>416430</v>
          </cell>
          <cell r="I389">
            <v>416430</v>
          </cell>
          <cell r="J389">
            <v>210000</v>
          </cell>
          <cell r="K389">
            <v>285600</v>
          </cell>
          <cell r="L389">
            <v>16657.2</v>
          </cell>
          <cell r="M389">
            <v>137421.9</v>
          </cell>
          <cell r="N389">
            <v>0.2498739283913263</v>
          </cell>
          <cell r="O389" t="str">
            <v>ALMACEN</v>
          </cell>
        </row>
        <row r="390">
          <cell r="A390" t="str">
            <v>PUT</v>
          </cell>
          <cell r="B390" t="str">
            <v>SUNI-0030</v>
          </cell>
          <cell r="C390" t="str">
            <v>PUNTAL TELESCOPICO 1500-2700</v>
          </cell>
          <cell r="D390">
            <v>16.190000000000001</v>
          </cell>
          <cell r="E390">
            <v>0</v>
          </cell>
          <cell r="F390">
            <v>2.3999999999999998E-3</v>
          </cell>
          <cell r="G390">
            <v>0</v>
          </cell>
          <cell r="H390">
            <v>819300</v>
          </cell>
          <cell r="I390">
            <v>819300</v>
          </cell>
          <cell r="J390">
            <v>381599.43599999999</v>
          </cell>
          <cell r="K390">
            <v>561900</v>
          </cell>
          <cell r="L390">
            <v>32772</v>
          </cell>
          <cell r="M390">
            <v>270369</v>
          </cell>
          <cell r="N390">
            <v>0.30717788227755405</v>
          </cell>
          <cell r="O390" t="str">
            <v>ALZAPRIMAS</v>
          </cell>
        </row>
        <row r="391">
          <cell r="A391" t="str">
            <v>FS</v>
          </cell>
          <cell r="B391" t="str">
            <v>SUNI-0031</v>
          </cell>
          <cell r="C391" t="str">
            <v>FIJADOR SUPERIOR PBS-2</v>
          </cell>
          <cell r="D391">
            <v>1.4</v>
          </cell>
          <cell r="E391">
            <v>0</v>
          </cell>
          <cell r="F391">
            <v>3.1E-4</v>
          </cell>
          <cell r="G391">
            <v>0</v>
          </cell>
          <cell r="H391">
            <v>56000</v>
          </cell>
          <cell r="I391">
            <v>56000</v>
          </cell>
          <cell r="J391">
            <v>26668.78</v>
          </cell>
          <cell r="K391">
            <v>38350</v>
          </cell>
          <cell r="L391">
            <v>2240</v>
          </cell>
          <cell r="M391">
            <v>18480</v>
          </cell>
          <cell r="N391">
            <v>0.29161053125000003</v>
          </cell>
          <cell r="O391" t="str">
            <v>ACCESORIOS</v>
          </cell>
        </row>
        <row r="392">
          <cell r="A392" t="str">
            <v>TC7/16X1</v>
          </cell>
          <cell r="B392" t="str">
            <v>COMP-0534</v>
          </cell>
          <cell r="C392" t="str">
            <v>TORNILLO CARRIAJE GALV. Ø 7/16" x 1" CON TUERCA G.2</v>
          </cell>
          <cell r="D392">
            <v>4.4999999999999998E-2</v>
          </cell>
          <cell r="E392">
            <v>0</v>
          </cell>
          <cell r="F392">
            <v>1.7999999999999998E-4</v>
          </cell>
          <cell r="G392">
            <v>0</v>
          </cell>
          <cell r="H392">
            <v>992</v>
          </cell>
          <cell r="I392">
            <v>992</v>
          </cell>
          <cell r="J392">
            <v>500</v>
          </cell>
          <cell r="K392">
            <v>715</v>
          </cell>
          <cell r="L392">
            <v>39.68</v>
          </cell>
          <cell r="M392">
            <v>327.36</v>
          </cell>
          <cell r="N392">
            <v>0.25025201612903225</v>
          </cell>
          <cell r="O392" t="str">
            <v>ALMACEN</v>
          </cell>
        </row>
        <row r="393">
          <cell r="A393" t="str">
            <v>T3/4X2</v>
          </cell>
          <cell r="B393" t="str">
            <v>SUNI-0022</v>
          </cell>
          <cell r="C393" t="str">
            <v>TORNILLO HEX Ø 3/4" x 2" CON TUERCA Y ARANDELA G.8</v>
          </cell>
          <cell r="D393">
            <v>0.28999999999999998</v>
          </cell>
          <cell r="E393">
            <v>0</v>
          </cell>
          <cell r="F393">
            <v>2.0400000000000003E-4</v>
          </cell>
          <cell r="G393">
            <v>0</v>
          </cell>
          <cell r="H393">
            <v>6620</v>
          </cell>
          <cell r="I393">
            <v>6620</v>
          </cell>
          <cell r="J393">
            <v>3338</v>
          </cell>
          <cell r="K393">
            <v>4540</v>
          </cell>
          <cell r="L393">
            <v>264.8</v>
          </cell>
          <cell r="M393">
            <v>2184.6</v>
          </cell>
          <cell r="N393">
            <v>0.24995845921450149</v>
          </cell>
          <cell r="O393" t="str">
            <v>ALMACEN</v>
          </cell>
        </row>
        <row r="394">
          <cell r="A394" t="str">
            <v>T3/4X3</v>
          </cell>
          <cell r="B394" t="str">
            <v>SUNI-0023</v>
          </cell>
          <cell r="C394" t="str">
            <v>TORNILLO HEX Ø 3/4" x 3" CON TUERCA Y ARANDELA G.8</v>
          </cell>
          <cell r="D394">
            <v>0.32</v>
          </cell>
          <cell r="E394">
            <v>0</v>
          </cell>
          <cell r="F394">
            <v>2.0400000000000003E-4</v>
          </cell>
          <cell r="G394">
            <v>0</v>
          </cell>
          <cell r="H394">
            <v>4323</v>
          </cell>
          <cell r="I394">
            <v>4323</v>
          </cell>
          <cell r="J394">
            <v>2180</v>
          </cell>
          <cell r="K394">
            <v>2965</v>
          </cell>
          <cell r="L394">
            <v>172.92000000000002</v>
          </cell>
          <cell r="M394">
            <v>1426.5900000000001</v>
          </cell>
          <cell r="N394">
            <v>0.24988433957899611</v>
          </cell>
          <cell r="O394" t="str">
            <v>ALMACEN</v>
          </cell>
        </row>
        <row r="395">
          <cell r="A395" t="str">
            <v>T3/4X4</v>
          </cell>
          <cell r="B395" t="str">
            <v>SUNI-0024</v>
          </cell>
          <cell r="C395" t="str">
            <v>TORNILLO HEX Ø 3/4" x 4" CON TUERCA Y ARANDELA G.8</v>
          </cell>
          <cell r="D395">
            <v>0.44</v>
          </cell>
          <cell r="E395">
            <v>0</v>
          </cell>
          <cell r="F395">
            <v>2.0400000000000003E-4</v>
          </cell>
          <cell r="G395">
            <v>0</v>
          </cell>
          <cell r="H395">
            <v>6578</v>
          </cell>
          <cell r="I395">
            <v>6578</v>
          </cell>
          <cell r="J395">
            <v>3317</v>
          </cell>
          <cell r="K395">
            <v>4512</v>
          </cell>
          <cell r="L395">
            <v>263.12</v>
          </cell>
          <cell r="M395">
            <v>2170.7400000000002</v>
          </cell>
          <cell r="N395">
            <v>0.24991828823350579</v>
          </cell>
          <cell r="O395" t="str">
            <v>ALMACEN</v>
          </cell>
        </row>
        <row r="396">
          <cell r="A396" t="str">
            <v>T7/16X11/4</v>
          </cell>
          <cell r="B396" t="str">
            <v>COMP-0528</v>
          </cell>
          <cell r="C396" t="str">
            <v>TORNILLO HEX Ø 7/16" x 1-1/4" CON TUERCA Y ARANDELA G.2</v>
          </cell>
          <cell r="D396">
            <v>0.01</v>
          </cell>
          <cell r="E396">
            <v>0</v>
          </cell>
          <cell r="F396">
            <v>2.0400000000000003E-4</v>
          </cell>
          <cell r="G396">
            <v>0</v>
          </cell>
          <cell r="H396">
            <v>700</v>
          </cell>
          <cell r="I396">
            <v>700</v>
          </cell>
          <cell r="J396">
            <v>353</v>
          </cell>
          <cell r="K396">
            <v>481</v>
          </cell>
          <cell r="L396">
            <v>28</v>
          </cell>
          <cell r="M396">
            <v>231</v>
          </cell>
          <cell r="N396">
            <v>0.24987500000000004</v>
          </cell>
          <cell r="O396" t="str">
            <v>ALMACEN</v>
          </cell>
        </row>
        <row r="397">
          <cell r="A397" t="str">
            <v>T7/8X21/2</v>
          </cell>
          <cell r="B397" t="str">
            <v>SUNI-0028</v>
          </cell>
          <cell r="C397" t="str">
            <v>TORNILLO HEX Ø 7/8" x 2-1/2" CON TUERCA Y ARANDELA G.8</v>
          </cell>
          <cell r="D397">
            <v>0.4</v>
          </cell>
          <cell r="E397">
            <v>0</v>
          </cell>
          <cell r="F397">
            <v>2.0400000000000003E-4</v>
          </cell>
          <cell r="G397">
            <v>0</v>
          </cell>
          <cell r="H397">
            <v>6929</v>
          </cell>
          <cell r="I397">
            <v>6929</v>
          </cell>
          <cell r="J397">
            <v>3494</v>
          </cell>
          <cell r="K397">
            <v>4752</v>
          </cell>
          <cell r="L397">
            <v>277.16000000000003</v>
          </cell>
          <cell r="M397">
            <v>2286.5700000000002</v>
          </cell>
          <cell r="N397">
            <v>0.24991701544234393</v>
          </cell>
          <cell r="O397" t="str">
            <v>ALMACEN</v>
          </cell>
        </row>
        <row r="398">
          <cell r="A398" t="str">
            <v>T3/8X1</v>
          </cell>
          <cell r="B398" t="str">
            <v>COMP-0537</v>
          </cell>
          <cell r="C398" t="str">
            <v>TORNILLO HEX Ø 3/8" x 1" CON TUERCA Y GUAZA GRADO 2</v>
          </cell>
          <cell r="D398">
            <v>0.01</v>
          </cell>
          <cell r="E398">
            <v>0</v>
          </cell>
          <cell r="F398">
            <v>4.0800000000000002E-5</v>
          </cell>
          <cell r="G398">
            <v>0</v>
          </cell>
          <cell r="H398">
            <v>443</v>
          </cell>
          <cell r="I398">
            <v>443</v>
          </cell>
          <cell r="J398">
            <v>223</v>
          </cell>
          <cell r="K398">
            <v>304</v>
          </cell>
          <cell r="L398">
            <v>17.72</v>
          </cell>
          <cell r="M398">
            <v>146.19</v>
          </cell>
          <cell r="N398">
            <v>0.25121331828442445</v>
          </cell>
          <cell r="O398" t="str">
            <v>ALMACEN</v>
          </cell>
        </row>
        <row r="399">
          <cell r="A399" t="str">
            <v>E3000</v>
          </cell>
          <cell r="B399" t="str">
            <v>COMP-0083</v>
          </cell>
          <cell r="C399" t="str">
            <v>ESCALERAS METALICAS 3000MM</v>
          </cell>
          <cell r="D399">
            <v>70</v>
          </cell>
          <cell r="E399">
            <v>0</v>
          </cell>
          <cell r="F399">
            <v>0.19340099999999999</v>
          </cell>
          <cell r="G399">
            <v>0</v>
          </cell>
          <cell r="H399">
            <v>1985261</v>
          </cell>
          <cell r="I399">
            <v>1985261</v>
          </cell>
          <cell r="J399">
            <v>1001140</v>
          </cell>
          <cell r="K399">
            <v>1361551</v>
          </cell>
          <cell r="L399">
            <v>79410.44</v>
          </cell>
          <cell r="M399">
            <v>655136.13</v>
          </cell>
          <cell r="N399">
            <v>0.24987407197340811</v>
          </cell>
          <cell r="O399" t="str">
            <v>SOPORTE</v>
          </cell>
        </row>
        <row r="400">
          <cell r="A400" t="str">
            <v>EB2500</v>
          </cell>
          <cell r="B400" t="str">
            <v>COMP-0503</v>
          </cell>
          <cell r="C400" t="str">
            <v>ESCALERA METALICA CON BARANDAS 2500x2000 MM</v>
          </cell>
          <cell r="D400">
            <v>50.86</v>
          </cell>
          <cell r="E400">
            <v>0</v>
          </cell>
          <cell r="F400">
            <v>2.66</v>
          </cell>
          <cell r="G400">
            <v>0</v>
          </cell>
          <cell r="H400">
            <v>652748</v>
          </cell>
          <cell r="I400">
            <v>652748</v>
          </cell>
          <cell r="J400">
            <v>331214.61599999998</v>
          </cell>
          <cell r="K400">
            <v>450452</v>
          </cell>
          <cell r="L400">
            <v>26109.920000000002</v>
          </cell>
          <cell r="M400">
            <v>215406.84</v>
          </cell>
          <cell r="N400">
            <v>0.24521907183170238</v>
          </cell>
          <cell r="O400" t="str">
            <v>SOPORTE</v>
          </cell>
        </row>
        <row r="401">
          <cell r="A401" t="str">
            <v>EB2000</v>
          </cell>
          <cell r="B401" t="str">
            <v>COMP-0468</v>
          </cell>
          <cell r="C401" t="str">
            <v>ESCALERA METALICA CON BARANDAS 2000x2000 MM</v>
          </cell>
          <cell r="D401">
            <v>47.1</v>
          </cell>
          <cell r="E401">
            <v>0</v>
          </cell>
          <cell r="F401">
            <v>2.14</v>
          </cell>
          <cell r="G401">
            <v>0</v>
          </cell>
          <cell r="H401">
            <v>633320</v>
          </cell>
          <cell r="I401">
            <v>633320</v>
          </cell>
          <cell r="J401">
            <v>321435.152</v>
          </cell>
          <cell r="K401">
            <v>437152</v>
          </cell>
          <cell r="L401">
            <v>25332.799999999999</v>
          </cell>
          <cell r="M401">
            <v>208995.6</v>
          </cell>
          <cell r="N401">
            <v>0.24503443977767955</v>
          </cell>
          <cell r="O401" t="str">
            <v>SOPORTE</v>
          </cell>
        </row>
        <row r="402">
          <cell r="A402" t="str">
            <v>EG2000</v>
          </cell>
          <cell r="B402" t="str">
            <v>COMP-0481</v>
          </cell>
          <cell r="C402" t="str">
            <v>ESCALERA DE GATO 2000 MM</v>
          </cell>
          <cell r="D402">
            <v>13</v>
          </cell>
          <cell r="E402">
            <v>0</v>
          </cell>
          <cell r="F402">
            <v>0.05</v>
          </cell>
          <cell r="G402">
            <v>0</v>
          </cell>
          <cell r="H402">
            <v>186494</v>
          </cell>
          <cell r="I402">
            <v>186494</v>
          </cell>
          <cell r="J402">
            <v>94579.323999999993</v>
          </cell>
          <cell r="K402">
            <v>128628</v>
          </cell>
          <cell r="L402">
            <v>7459.76</v>
          </cell>
          <cell r="M402">
            <v>61543.020000000004</v>
          </cell>
          <cell r="N402">
            <v>0.24562321334734644</v>
          </cell>
          <cell r="O402" t="str">
            <v>SOPORTE</v>
          </cell>
        </row>
        <row r="403">
          <cell r="A403" t="str">
            <v>G12</v>
          </cell>
          <cell r="B403" t="str">
            <v>COMP-0021</v>
          </cell>
          <cell r="C403" t="str">
            <v>GOLILLA 12MM 75X75X6</v>
          </cell>
          <cell r="D403">
            <v>0.25</v>
          </cell>
          <cell r="E403">
            <v>0</v>
          </cell>
          <cell r="F403">
            <v>4.4999999999999999E-4</v>
          </cell>
          <cell r="G403">
            <v>0</v>
          </cell>
          <cell r="H403">
            <v>8344</v>
          </cell>
          <cell r="I403">
            <v>8344</v>
          </cell>
          <cell r="J403">
            <v>4218.5179200000002</v>
          </cell>
          <cell r="K403">
            <v>5738</v>
          </cell>
          <cell r="L403">
            <v>333.76</v>
          </cell>
          <cell r="M403">
            <v>2753.52</v>
          </cell>
          <cell r="N403">
            <v>0.24795716610738258</v>
          </cell>
          <cell r="O403" t="str">
            <v>ACCESORIOS</v>
          </cell>
        </row>
        <row r="404">
          <cell r="A404" t="str">
            <v>G16</v>
          </cell>
          <cell r="B404" t="str">
            <v>COMP-0452</v>
          </cell>
          <cell r="C404" t="str">
            <v>GOLILLA 16MM 75X75X6</v>
          </cell>
          <cell r="D404">
            <v>0.27</v>
          </cell>
          <cell r="E404">
            <v>0</v>
          </cell>
          <cell r="F404">
            <v>8.9999999999999998E-4</v>
          </cell>
          <cell r="G404">
            <v>0</v>
          </cell>
          <cell r="H404">
            <v>8344</v>
          </cell>
          <cell r="I404">
            <v>8344</v>
          </cell>
          <cell r="J404">
            <v>4218.5179200000002</v>
          </cell>
          <cell r="K404">
            <v>5738</v>
          </cell>
          <cell r="L404">
            <v>333.76</v>
          </cell>
          <cell r="M404">
            <v>2753.52</v>
          </cell>
          <cell r="N404">
            <v>0.24795716610738258</v>
          </cell>
          <cell r="O404" t="str">
            <v>ACCESORIOS</v>
          </cell>
        </row>
        <row r="405">
          <cell r="A405" t="str">
            <v>PB</v>
          </cell>
          <cell r="B405" t="str">
            <v>GATA-0008</v>
          </cell>
          <cell r="C405" t="str">
            <v>PLACA BASE</v>
          </cell>
          <cell r="D405">
            <v>0.94</v>
          </cell>
          <cell r="E405">
            <v>0</v>
          </cell>
          <cell r="F405">
            <v>4.4999999999999997E-3</v>
          </cell>
          <cell r="G405">
            <v>0</v>
          </cell>
          <cell r="H405">
            <v>27700</v>
          </cell>
          <cell r="I405">
            <v>27700</v>
          </cell>
          <cell r="J405">
            <v>14010.048000000001</v>
          </cell>
          <cell r="K405">
            <v>19054</v>
          </cell>
          <cell r="L405">
            <v>1108</v>
          </cell>
          <cell r="M405">
            <v>9141</v>
          </cell>
          <cell r="N405">
            <v>0.24765536462093862</v>
          </cell>
          <cell r="O405" t="str">
            <v>ACCESORIOS</v>
          </cell>
        </row>
        <row r="406">
          <cell r="A406" t="str">
            <v>GB150</v>
          </cell>
          <cell r="B406" t="str">
            <v>GATA-0001</v>
          </cell>
          <cell r="C406" t="str">
            <v>GATA BASE SOLIDA 150x150</v>
          </cell>
          <cell r="D406">
            <v>4.7</v>
          </cell>
          <cell r="E406">
            <v>0</v>
          </cell>
          <cell r="F406">
            <v>3.1687329842931935E-3</v>
          </cell>
          <cell r="G406">
            <v>0</v>
          </cell>
          <cell r="H406">
            <v>111468</v>
          </cell>
          <cell r="I406">
            <v>111468</v>
          </cell>
          <cell r="J406">
            <v>56262.401999999995</v>
          </cell>
          <cell r="K406">
            <v>76517</v>
          </cell>
          <cell r="L406">
            <v>4458.72</v>
          </cell>
          <cell r="M406">
            <v>36784.44</v>
          </cell>
          <cell r="N406">
            <v>0.24919866710625485</v>
          </cell>
          <cell r="O406" t="str">
            <v>GATAS</v>
          </cell>
        </row>
        <row r="407">
          <cell r="A407" t="str">
            <v>GB120</v>
          </cell>
          <cell r="B407" t="str">
            <v>GATA-0011</v>
          </cell>
          <cell r="C407" t="str">
            <v>GATA BASE SOLIDA 120x120 (Verificar Perforación ØMín=29mm)</v>
          </cell>
          <cell r="D407">
            <v>4.28</v>
          </cell>
          <cell r="E407">
            <v>0</v>
          </cell>
          <cell r="F407">
            <v>3.1687329842931935E-3</v>
          </cell>
          <cell r="G407">
            <v>0</v>
          </cell>
          <cell r="H407">
            <v>103360</v>
          </cell>
          <cell r="I407">
            <v>103360</v>
          </cell>
          <cell r="J407">
            <v>52173.402000000002</v>
          </cell>
          <cell r="K407">
            <v>70956</v>
          </cell>
          <cell r="L407">
            <v>4134.3999999999996</v>
          </cell>
          <cell r="M407">
            <v>34108.800000000003</v>
          </cell>
          <cell r="N407">
            <v>0.24914923108552633</v>
          </cell>
          <cell r="O407" t="str">
            <v>GATAS</v>
          </cell>
        </row>
        <row r="408">
          <cell r="A408" t="str">
            <v>GJ</v>
          </cell>
          <cell r="B408" t="str">
            <v>GATA-0005</v>
          </cell>
          <cell r="C408" t="str">
            <v>GATA UNI CABEZA J</v>
          </cell>
          <cell r="D408">
            <v>6.9</v>
          </cell>
          <cell r="E408">
            <v>0</v>
          </cell>
          <cell r="F408">
            <v>5.0040000000000006E-3</v>
          </cell>
          <cell r="G408">
            <v>0</v>
          </cell>
          <cell r="H408">
            <v>126729</v>
          </cell>
          <cell r="I408">
            <v>126729</v>
          </cell>
          <cell r="J408">
            <v>64312.803999999996</v>
          </cell>
          <cell r="K408">
            <v>87052</v>
          </cell>
          <cell r="L408">
            <v>5069.16</v>
          </cell>
          <cell r="M408">
            <v>41820.57</v>
          </cell>
          <cell r="N408">
            <v>0.2451191443947322</v>
          </cell>
          <cell r="O408" t="str">
            <v>GATAS</v>
          </cell>
        </row>
        <row r="409">
          <cell r="A409" t="str">
            <v>GU</v>
          </cell>
          <cell r="B409" t="str">
            <v>GATA-0006</v>
          </cell>
          <cell r="C409" t="str">
            <v>GATA UNI CABEZA U</v>
          </cell>
          <cell r="D409">
            <v>7.01</v>
          </cell>
          <cell r="E409">
            <v>0</v>
          </cell>
          <cell r="F409">
            <v>5.8578947368421053E-3</v>
          </cell>
          <cell r="G409">
            <v>0</v>
          </cell>
          <cell r="H409">
            <v>126729</v>
          </cell>
          <cell r="I409">
            <v>126729</v>
          </cell>
          <cell r="J409">
            <v>64008.603999999992</v>
          </cell>
          <cell r="K409">
            <v>87052</v>
          </cell>
          <cell r="L409">
            <v>5069.16</v>
          </cell>
          <cell r="M409">
            <v>41820.57</v>
          </cell>
          <cell r="N409">
            <v>0.248689735972035</v>
          </cell>
          <cell r="O409" t="str">
            <v>GATAS</v>
          </cell>
        </row>
        <row r="410">
          <cell r="A410" t="str">
            <v>GUVA</v>
          </cell>
          <cell r="B410" t="str">
            <v>GATA-0006</v>
          </cell>
          <cell r="C410" t="str">
            <v>GATA UNI CABEZA U (PARA VIGA DE ALUMINIO)</v>
          </cell>
          <cell r="D410">
            <v>7.01</v>
          </cell>
          <cell r="E410">
            <v>0</v>
          </cell>
          <cell r="F410">
            <v>5.8578947368421053E-3</v>
          </cell>
          <cell r="G410">
            <v>0</v>
          </cell>
          <cell r="H410">
            <v>126729</v>
          </cell>
          <cell r="I410">
            <v>126729</v>
          </cell>
          <cell r="J410">
            <v>64008.603999999992</v>
          </cell>
          <cell r="K410">
            <v>87052</v>
          </cell>
          <cell r="L410">
            <v>5069.16</v>
          </cell>
          <cell r="M410">
            <v>41820.57</v>
          </cell>
          <cell r="N410">
            <v>0.248689735972035</v>
          </cell>
          <cell r="O410" t="str">
            <v>GATAS</v>
          </cell>
        </row>
        <row r="411">
          <cell r="A411" t="str">
            <v>GD</v>
          </cell>
          <cell r="B411" t="str">
            <v>GATA-0003</v>
          </cell>
          <cell r="C411" t="str">
            <v>GATA DOBLE CABEZA</v>
          </cell>
          <cell r="D411">
            <v>7.75</v>
          </cell>
          <cell r="E411">
            <v>0</v>
          </cell>
          <cell r="F411">
            <v>1.03721E-2</v>
          </cell>
          <cell r="G411">
            <v>0</v>
          </cell>
          <cell r="H411">
            <v>125886</v>
          </cell>
          <cell r="I411">
            <v>125886</v>
          </cell>
          <cell r="J411">
            <v>63651.34</v>
          </cell>
          <cell r="K411">
            <v>86566</v>
          </cell>
          <cell r="L411">
            <v>5035.4400000000005</v>
          </cell>
          <cell r="M411">
            <v>41542.380000000005</v>
          </cell>
          <cell r="N411">
            <v>0.24788007999300971</v>
          </cell>
          <cell r="O411" t="str">
            <v>GATAS</v>
          </cell>
        </row>
        <row r="412">
          <cell r="A412" t="str">
            <v>GA</v>
          </cell>
          <cell r="B412" t="str">
            <v>GATA-0009</v>
          </cell>
          <cell r="C412" t="str">
            <v>GATA DE APUNTALAMIENTO 300x100 MM</v>
          </cell>
          <cell r="D412">
            <v>5.05</v>
          </cell>
          <cell r="E412">
            <v>0.03</v>
          </cell>
          <cell r="F412">
            <v>8.6434166666666656E-3</v>
          </cell>
          <cell r="G412">
            <v>0</v>
          </cell>
          <cell r="H412">
            <v>125293</v>
          </cell>
          <cell r="I412">
            <v>125293</v>
          </cell>
          <cell r="J412">
            <v>63239.78</v>
          </cell>
          <cell r="K412">
            <v>86007</v>
          </cell>
          <cell r="L412">
            <v>5011.72</v>
          </cell>
          <cell r="M412">
            <v>41346.69</v>
          </cell>
          <cell r="N412">
            <v>0.2492064780155317</v>
          </cell>
          <cell r="O412" t="str">
            <v>GATAS</v>
          </cell>
        </row>
        <row r="413">
          <cell r="A413" t="str">
            <v>GRB</v>
          </cell>
          <cell r="B413" t="str">
            <v>COMP-0023</v>
          </cell>
          <cell r="C413" t="str">
            <v>GRAMPA B</v>
          </cell>
          <cell r="D413">
            <v>0.82</v>
          </cell>
          <cell r="E413">
            <v>0</v>
          </cell>
          <cell r="F413">
            <v>5.9999999999999995E-4</v>
          </cell>
          <cell r="G413">
            <v>0</v>
          </cell>
          <cell r="H413">
            <v>22904</v>
          </cell>
          <cell r="I413">
            <v>22904</v>
          </cell>
          <cell r="J413">
            <v>11550</v>
          </cell>
          <cell r="K413">
            <v>15708</v>
          </cell>
          <cell r="L413">
            <v>916.16</v>
          </cell>
          <cell r="M413">
            <v>7558.3200000000006</v>
          </cell>
          <cell r="N413">
            <v>0.24988539119804412</v>
          </cell>
          <cell r="O413" t="str">
            <v>ACCESORIOS</v>
          </cell>
        </row>
        <row r="414">
          <cell r="A414" t="str">
            <v>GRCT</v>
          </cell>
          <cell r="B414" t="str">
            <v>COMP-0024</v>
          </cell>
          <cell r="C414" t="str">
            <v>GRAMPA C (Con: Tornillo)</v>
          </cell>
          <cell r="D414">
            <v>0.95</v>
          </cell>
          <cell r="E414">
            <v>0</v>
          </cell>
          <cell r="F414">
            <v>8.8000000000000003E-4</v>
          </cell>
          <cell r="G414">
            <v>0</v>
          </cell>
          <cell r="H414">
            <v>38000</v>
          </cell>
          <cell r="I414">
            <v>38000</v>
          </cell>
          <cell r="J414">
            <v>17800</v>
          </cell>
          <cell r="K414">
            <v>24208</v>
          </cell>
          <cell r="L414">
            <v>1520</v>
          </cell>
          <cell r="M414">
            <v>12540</v>
          </cell>
          <cell r="N414">
            <v>0.30322368421052637</v>
          </cell>
          <cell r="O414" t="str">
            <v>ACCESORIOS</v>
          </cell>
        </row>
        <row r="415">
          <cell r="A415" t="str">
            <v>GRCC</v>
          </cell>
          <cell r="B415" t="str">
            <v>COMP-0024</v>
          </cell>
          <cell r="C415" t="str">
            <v>GRAMPA C (Con: Cuña)</v>
          </cell>
          <cell r="D415">
            <v>0.95</v>
          </cell>
          <cell r="E415">
            <v>0</v>
          </cell>
          <cell r="F415">
            <v>8.8000000000000003E-4</v>
          </cell>
          <cell r="G415">
            <v>0</v>
          </cell>
          <cell r="H415">
            <v>29500</v>
          </cell>
          <cell r="I415">
            <v>29500</v>
          </cell>
          <cell r="J415">
            <v>14800</v>
          </cell>
          <cell r="K415">
            <v>20128</v>
          </cell>
          <cell r="L415">
            <v>1180</v>
          </cell>
          <cell r="M415">
            <v>9735</v>
          </cell>
          <cell r="N415">
            <v>0.25372881355932209</v>
          </cell>
          <cell r="O415" t="str">
            <v>ACCESORIOS</v>
          </cell>
        </row>
        <row r="416">
          <cell r="A416" t="str">
            <v>EMB</v>
          </cell>
          <cell r="B416" t="str">
            <v>TOOL-0003</v>
          </cell>
          <cell r="C416" t="str">
            <v>SECCIONES DE EMBUDO</v>
          </cell>
          <cell r="D416">
            <v>14.6</v>
          </cell>
          <cell r="E416">
            <v>0</v>
          </cell>
          <cell r="F416">
            <v>2.5919999999999999E-2</v>
          </cell>
          <cell r="G416">
            <v>0</v>
          </cell>
          <cell r="H416">
            <v>258000</v>
          </cell>
          <cell r="I416">
            <v>258000</v>
          </cell>
          <cell r="J416">
            <v>129944.72</v>
          </cell>
          <cell r="K416">
            <v>176725</v>
          </cell>
          <cell r="L416">
            <v>10320</v>
          </cell>
          <cell r="M416">
            <v>85140</v>
          </cell>
          <cell r="N416">
            <v>0.25080321317829463</v>
          </cell>
          <cell r="O416" t="str">
            <v>RACK R1B</v>
          </cell>
        </row>
        <row r="417">
          <cell r="A417" t="str">
            <v>EMBS</v>
          </cell>
          <cell r="B417" t="str">
            <v>TOOL-0007</v>
          </cell>
          <cell r="C417" t="str">
            <v>EMBUDO SOLIDO 750MM</v>
          </cell>
          <cell r="D417">
            <v>27.4</v>
          </cell>
          <cell r="E417">
            <v>0</v>
          </cell>
          <cell r="F417">
            <v>0.17974000000000001</v>
          </cell>
          <cell r="G417">
            <v>0</v>
          </cell>
          <cell r="H417">
            <v>653000</v>
          </cell>
          <cell r="I417">
            <v>653000</v>
          </cell>
          <cell r="J417">
            <v>329695.24800000002</v>
          </cell>
          <cell r="K417">
            <v>448400</v>
          </cell>
          <cell r="L417">
            <v>26120</v>
          </cell>
          <cell r="M417">
            <v>215490</v>
          </cell>
          <cell r="N417">
            <v>0.24897139142419597</v>
          </cell>
          <cell r="O417" t="str">
            <v>RACK R1B</v>
          </cell>
        </row>
        <row r="418">
          <cell r="A418" t="str">
            <v>HSP</v>
          </cell>
          <cell r="B418" t="str">
            <v>TOOL-0001</v>
          </cell>
          <cell r="C418" t="str">
            <v>HERRAMIENTA SACA PANEL ALL STEEL</v>
          </cell>
          <cell r="D418">
            <v>1.1599999999999999</v>
          </cell>
          <cell r="E418">
            <v>0</v>
          </cell>
          <cell r="F418">
            <v>1.63298304E-3</v>
          </cell>
          <cell r="G418">
            <v>0</v>
          </cell>
          <cell r="H418">
            <v>49300</v>
          </cell>
          <cell r="I418">
            <v>49300</v>
          </cell>
          <cell r="J418">
            <v>24863.78</v>
          </cell>
          <cell r="K418">
            <v>33820</v>
          </cell>
          <cell r="L418">
            <v>1972</v>
          </cell>
          <cell r="M418">
            <v>16269</v>
          </cell>
          <cell r="N418">
            <v>0.24979974137931044</v>
          </cell>
          <cell r="O418" t="str">
            <v>ALMACEN</v>
          </cell>
        </row>
        <row r="419">
          <cell r="A419" t="str">
            <v>HSPD</v>
          </cell>
          <cell r="B419" t="str">
            <v>COMD-0030</v>
          </cell>
          <cell r="C419" t="str">
            <v>HERRAMIENTA SACA PANEL MINIMAG</v>
          </cell>
          <cell r="D419">
            <v>2.2000000000000002</v>
          </cell>
          <cell r="E419">
            <v>0</v>
          </cell>
          <cell r="F419">
            <v>8.9999999999999993E-3</v>
          </cell>
          <cell r="G419">
            <v>0</v>
          </cell>
          <cell r="H419">
            <v>30539</v>
          </cell>
          <cell r="I419">
            <v>30539</v>
          </cell>
          <cell r="J419">
            <v>15400</v>
          </cell>
          <cell r="K419">
            <v>20944</v>
          </cell>
          <cell r="L419">
            <v>1221.56</v>
          </cell>
          <cell r="M419">
            <v>10077.870000000001</v>
          </cell>
          <cell r="N419">
            <v>0.2498935787026425</v>
          </cell>
          <cell r="O419" t="str">
            <v>ALMACEN</v>
          </cell>
        </row>
        <row r="420">
          <cell r="A420" t="str">
            <v>HIPF</v>
          </cell>
          <cell r="B420" t="str">
            <v>PANS-0007</v>
          </cell>
          <cell r="C420" t="str">
            <v>HERRAMIENTA INSTALACIÓN PANEL FLEX</v>
          </cell>
          <cell r="D420">
            <v>1.6</v>
          </cell>
          <cell r="E420">
            <v>0</v>
          </cell>
          <cell r="F420">
            <v>4.4999999999999997E-3</v>
          </cell>
          <cell r="G420">
            <v>0</v>
          </cell>
          <cell r="H420">
            <v>40652</v>
          </cell>
          <cell r="I420">
            <v>40652</v>
          </cell>
          <cell r="J420">
            <v>20500</v>
          </cell>
          <cell r="K420">
            <v>27880</v>
          </cell>
          <cell r="L420">
            <v>1626.08</v>
          </cell>
          <cell r="M420">
            <v>13415.16</v>
          </cell>
          <cell r="N420">
            <v>0.24988315458034055</v>
          </cell>
          <cell r="O420" t="str">
            <v>ALMACEN</v>
          </cell>
        </row>
        <row r="421">
          <cell r="A421" t="str">
            <v>JC</v>
          </cell>
          <cell r="B421" t="str">
            <v>COMP-0028</v>
          </cell>
          <cell r="C421" t="str">
            <v>JUEGO DE CUÑAS H/D</v>
          </cell>
          <cell r="D421">
            <v>0.15</v>
          </cell>
          <cell r="E421">
            <v>0</v>
          </cell>
          <cell r="F421">
            <v>2.7716E-5</v>
          </cell>
          <cell r="G421">
            <v>0</v>
          </cell>
          <cell r="H421">
            <v>9290</v>
          </cell>
          <cell r="I421">
            <v>9290</v>
          </cell>
          <cell r="J421">
            <v>3824</v>
          </cell>
          <cell r="K421">
            <v>6371</v>
          </cell>
          <cell r="L421">
            <v>371.6</v>
          </cell>
          <cell r="M421">
            <v>3065.7000000000003</v>
          </cell>
          <cell r="N421">
            <v>0.38770721205597419</v>
          </cell>
          <cell r="O421" t="str">
            <v>ACCESORIOS</v>
          </cell>
        </row>
        <row r="422">
          <cell r="A422" t="str">
            <v>JCA</v>
          </cell>
          <cell r="B422" t="str">
            <v>COMP-0458</v>
          </cell>
          <cell r="C422" t="str">
            <v>JUEGO DE CUÑA DE AJUSTE</v>
          </cell>
          <cell r="D422">
            <v>0.17</v>
          </cell>
          <cell r="E422">
            <v>0</v>
          </cell>
          <cell r="F422">
            <v>2.9549000000000001E-5</v>
          </cell>
          <cell r="G422">
            <v>0</v>
          </cell>
          <cell r="H422">
            <v>17450</v>
          </cell>
          <cell r="I422">
            <v>17450</v>
          </cell>
          <cell r="J422">
            <v>8800</v>
          </cell>
          <cell r="K422">
            <v>11968</v>
          </cell>
          <cell r="L422">
            <v>698</v>
          </cell>
          <cell r="M422">
            <v>5758.5</v>
          </cell>
          <cell r="N422">
            <v>0.24985673352435531</v>
          </cell>
          <cell r="O422" t="str">
            <v>ACCESORIOS</v>
          </cell>
        </row>
        <row r="423">
          <cell r="A423" t="str">
            <v>PBAND</v>
          </cell>
          <cell r="B423" t="str">
            <v>COMP-0003</v>
          </cell>
          <cell r="C423" t="str">
            <v>JUEGO DE PLACA Y BANDA 50X50</v>
          </cell>
          <cell r="D423">
            <v>2.9</v>
          </cell>
          <cell r="E423">
            <v>0</v>
          </cell>
          <cell r="F423">
            <v>1.2999999999999999E-3</v>
          </cell>
          <cell r="G423">
            <v>0</v>
          </cell>
          <cell r="H423">
            <v>54136</v>
          </cell>
          <cell r="I423">
            <v>54136</v>
          </cell>
          <cell r="J423">
            <v>27300</v>
          </cell>
          <cell r="K423">
            <v>37128</v>
          </cell>
          <cell r="L423">
            <v>2165.44</v>
          </cell>
          <cell r="M423">
            <v>17864.88</v>
          </cell>
          <cell r="N423">
            <v>0.24987531402393987</v>
          </cell>
          <cell r="O423" t="str">
            <v>ACCESORIOS</v>
          </cell>
        </row>
        <row r="424">
          <cell r="A424" t="str">
            <v>PFVA</v>
          </cell>
          <cell r="B424" t="str">
            <v>COMP-0526</v>
          </cell>
          <cell r="C424" t="str">
            <v>PERNO DE FIJACIÓN PARA VIGA DE ALUMINIO</v>
          </cell>
          <cell r="D424">
            <v>1.05</v>
          </cell>
          <cell r="E424">
            <v>0</v>
          </cell>
          <cell r="F424">
            <v>4.4999999999999997E-3</v>
          </cell>
          <cell r="G424">
            <v>0</v>
          </cell>
          <cell r="H424">
            <v>63456</v>
          </cell>
          <cell r="I424">
            <v>63456</v>
          </cell>
          <cell r="J424">
            <v>32000</v>
          </cell>
          <cell r="K424">
            <v>43520</v>
          </cell>
          <cell r="L424">
            <v>2538.2400000000002</v>
          </cell>
          <cell r="M424">
            <v>20940.48</v>
          </cell>
          <cell r="N424">
            <v>0.24987392839132633</v>
          </cell>
          <cell r="O424" t="str">
            <v>ACCESORIOS</v>
          </cell>
        </row>
        <row r="425">
          <cell r="A425" t="str">
            <v>EIDC</v>
          </cell>
          <cell r="B425" t="str">
            <v>VIST-0002</v>
          </cell>
          <cell r="C425" t="str">
            <v>ESCUADRA INTERNA DOBLE CANAL</v>
          </cell>
          <cell r="D425">
            <v>17</v>
          </cell>
          <cell r="E425">
            <v>0</v>
          </cell>
          <cell r="F425">
            <v>0.06</v>
          </cell>
          <cell r="G425">
            <v>0</v>
          </cell>
          <cell r="H425">
            <v>0</v>
          </cell>
          <cell r="I425">
            <v>0</v>
          </cell>
          <cell r="J425">
            <v>0</v>
          </cell>
          <cell r="K425">
            <v>0</v>
          </cell>
          <cell r="L425">
            <v>0</v>
          </cell>
          <cell r="M425">
            <v>0</v>
          </cell>
          <cell r="N425">
            <v>0</v>
          </cell>
          <cell r="O425" t="str">
            <v>SOPORTE</v>
          </cell>
        </row>
        <row r="426">
          <cell r="A426" t="str">
            <v>EEDC</v>
          </cell>
          <cell r="B426" t="str">
            <v>VIST-0003</v>
          </cell>
          <cell r="C426" t="str">
            <v>ESCUADRA EXTERNA DOBLE CANAL</v>
          </cell>
          <cell r="D426">
            <v>27</v>
          </cell>
          <cell r="E426">
            <v>0</v>
          </cell>
          <cell r="F426">
            <v>8.0640000000000003E-2</v>
          </cell>
          <cell r="G426">
            <v>0</v>
          </cell>
          <cell r="H426">
            <v>177225</v>
          </cell>
          <cell r="I426">
            <v>177225</v>
          </cell>
          <cell r="J426">
            <v>89372</v>
          </cell>
          <cell r="K426">
            <v>121546</v>
          </cell>
          <cell r="L426">
            <v>7089</v>
          </cell>
          <cell r="M426">
            <v>58484.25</v>
          </cell>
          <cell r="N426">
            <v>0.24987529976019185</v>
          </cell>
          <cell r="O426" t="str">
            <v>SOPORTE</v>
          </cell>
        </row>
        <row r="427">
          <cell r="A427" t="str">
            <v>MENM</v>
          </cell>
          <cell r="B427" t="str">
            <v>COMP-0032</v>
          </cell>
          <cell r="C427" t="str">
            <v>MENSULA DE MURO</v>
          </cell>
          <cell r="D427">
            <v>26.7</v>
          </cell>
          <cell r="E427">
            <v>0</v>
          </cell>
          <cell r="F427">
            <v>0.14000000000000001</v>
          </cell>
          <cell r="G427">
            <v>0</v>
          </cell>
          <cell r="H427">
            <v>304500</v>
          </cell>
          <cell r="I427">
            <v>304500</v>
          </cell>
          <cell r="J427">
            <v>153533.92000000001</v>
          </cell>
          <cell r="K427">
            <v>209000</v>
          </cell>
          <cell r="L427">
            <v>12180</v>
          </cell>
          <cell r="M427">
            <v>100485</v>
          </cell>
          <cell r="N427">
            <v>0.24997797701149418</v>
          </cell>
          <cell r="O427" t="str">
            <v>MENSULAS</v>
          </cell>
        </row>
        <row r="428">
          <cell r="A428" t="str">
            <v>MENPL</v>
          </cell>
          <cell r="B428" t="str">
            <v>COMP-0472</v>
          </cell>
          <cell r="C428" t="str">
            <v>MENSULA PARA LOSA</v>
          </cell>
          <cell r="D428">
            <v>21</v>
          </cell>
          <cell r="E428">
            <v>0</v>
          </cell>
          <cell r="F428">
            <v>2.7840000000000004E-2</v>
          </cell>
          <cell r="G428">
            <v>0</v>
          </cell>
          <cell r="H428">
            <v>306072</v>
          </cell>
          <cell r="I428">
            <v>306072</v>
          </cell>
          <cell r="J428">
            <v>154889.592</v>
          </cell>
          <cell r="K428">
            <v>210650</v>
          </cell>
          <cell r="L428">
            <v>12242.880000000001</v>
          </cell>
          <cell r="M428">
            <v>101003.76000000001</v>
          </cell>
          <cell r="N428">
            <v>0.24724160295616723</v>
          </cell>
          <cell r="O428" t="str">
            <v>MENSULAS</v>
          </cell>
        </row>
        <row r="429">
          <cell r="A429" t="str">
            <v>MENIPL</v>
          </cell>
          <cell r="B429" t="str">
            <v>COMP-0532</v>
          </cell>
          <cell r="C429" t="str">
            <v>MENSULA DE IZAJE PARA LOSA (Requiere Sujetador?)</v>
          </cell>
          <cell r="D429">
            <v>28.65</v>
          </cell>
          <cell r="E429">
            <v>0</v>
          </cell>
          <cell r="F429">
            <v>0.36791999999999997</v>
          </cell>
          <cell r="G429">
            <v>0</v>
          </cell>
          <cell r="H429">
            <v>754920</v>
          </cell>
          <cell r="I429">
            <v>754920</v>
          </cell>
          <cell r="J429">
            <v>380695.14799999999</v>
          </cell>
          <cell r="K429">
            <v>517800</v>
          </cell>
          <cell r="L429">
            <v>30196.799999999999</v>
          </cell>
          <cell r="M429">
            <v>249123.6</v>
          </cell>
          <cell r="N429">
            <v>0.24987544024532407</v>
          </cell>
          <cell r="O429" t="str">
            <v>MENSULAS</v>
          </cell>
        </row>
        <row r="430">
          <cell r="A430" t="str">
            <v>MENV</v>
          </cell>
          <cell r="B430" t="str">
            <v>COMP-0449</v>
          </cell>
          <cell r="C430" t="str">
            <v>MENSULA PARA VIVIENDA 900MM</v>
          </cell>
          <cell r="D430">
            <v>9.77</v>
          </cell>
          <cell r="E430">
            <v>0</v>
          </cell>
          <cell r="F430">
            <v>1.6954500000000001E-2</v>
          </cell>
          <cell r="G430">
            <v>0</v>
          </cell>
          <cell r="H430">
            <v>114500</v>
          </cell>
          <cell r="I430">
            <v>114500</v>
          </cell>
          <cell r="J430">
            <v>57970.239999999998</v>
          </cell>
          <cell r="K430">
            <v>78840</v>
          </cell>
          <cell r="L430">
            <v>4580</v>
          </cell>
          <cell r="M430">
            <v>37785</v>
          </cell>
          <cell r="N430">
            <v>0.24689317030567695</v>
          </cell>
          <cell r="O430" t="str">
            <v>MENSULAS</v>
          </cell>
        </row>
        <row r="431">
          <cell r="A431" t="str">
            <v>AT</v>
          </cell>
          <cell r="B431" t="str">
            <v>COMP-0485</v>
          </cell>
          <cell r="C431" t="str">
            <v>MENSULA DE TRABAJO 900MM (Requiere Perforaciones y Sujetador?)</v>
          </cell>
          <cell r="D431">
            <v>23.2</v>
          </cell>
          <cell r="E431">
            <v>0</v>
          </cell>
          <cell r="F431">
            <v>0.20747999999999997</v>
          </cell>
          <cell r="G431">
            <v>0</v>
          </cell>
          <cell r="H431">
            <v>460800</v>
          </cell>
          <cell r="I431">
            <v>460800</v>
          </cell>
          <cell r="J431">
            <v>232384.39600000001</v>
          </cell>
          <cell r="K431">
            <v>316043</v>
          </cell>
          <cell r="L431">
            <v>18432</v>
          </cell>
          <cell r="M431">
            <v>152064</v>
          </cell>
          <cell r="N431">
            <v>0.24984420779079861</v>
          </cell>
          <cell r="O431" t="str">
            <v>MENSULAS</v>
          </cell>
        </row>
        <row r="432">
          <cell r="A432" t="str">
            <v>ATI</v>
          </cell>
          <cell r="B432" t="str">
            <v>COMP-0507</v>
          </cell>
          <cell r="C432" t="str">
            <v>MENSULA PARA IZAJE 900MM</v>
          </cell>
          <cell r="D432">
            <v>26.7</v>
          </cell>
          <cell r="E432">
            <v>0</v>
          </cell>
          <cell r="F432">
            <v>3.8549999999999994E-2</v>
          </cell>
          <cell r="G432">
            <v>0</v>
          </cell>
          <cell r="H432">
            <v>543000</v>
          </cell>
          <cell r="I432">
            <v>543000</v>
          </cell>
          <cell r="J432">
            <v>275534.98</v>
          </cell>
          <cell r="K432">
            <v>374728</v>
          </cell>
          <cell r="L432">
            <v>21720</v>
          </cell>
          <cell r="M432">
            <v>179190</v>
          </cell>
          <cell r="N432">
            <v>0.24519653268876615</v>
          </cell>
          <cell r="O432" t="str">
            <v>MENSULAS</v>
          </cell>
        </row>
        <row r="433">
          <cell r="A433" t="str">
            <v>ATE</v>
          </cell>
          <cell r="B433" t="str">
            <v>COMP-0499</v>
          </cell>
          <cell r="C433" t="str">
            <v>MENSULA ESQUINERA EXTERIOR</v>
          </cell>
          <cell r="D433">
            <v>25</v>
          </cell>
          <cell r="E433">
            <v>0</v>
          </cell>
          <cell r="F433">
            <v>2.2542</v>
          </cell>
          <cell r="G433">
            <v>0</v>
          </cell>
          <cell r="H433">
            <v>539330</v>
          </cell>
          <cell r="I433">
            <v>539330</v>
          </cell>
          <cell r="J433">
            <v>273109.08399999997</v>
          </cell>
          <cell r="K433">
            <v>371429</v>
          </cell>
          <cell r="L433">
            <v>21573.200000000001</v>
          </cell>
          <cell r="M433">
            <v>177978.9</v>
          </cell>
          <cell r="N433">
            <v>0.24675103841803728</v>
          </cell>
          <cell r="O433" t="str">
            <v>MENSULAS</v>
          </cell>
        </row>
        <row r="434">
          <cell r="A434" t="str">
            <v>PATE</v>
          </cell>
          <cell r="B434" t="str">
            <v>COMP-0544</v>
          </cell>
          <cell r="C434" t="str">
            <v>PARAL MENSULA ESQUINERA EXTERIOR</v>
          </cell>
          <cell r="D434">
            <v>6.8</v>
          </cell>
          <cell r="E434">
            <v>0</v>
          </cell>
          <cell r="F434">
            <v>1.5730000000000001E-2</v>
          </cell>
          <cell r="G434">
            <v>0</v>
          </cell>
          <cell r="H434">
            <v>161000</v>
          </cell>
          <cell r="I434">
            <v>161000</v>
          </cell>
          <cell r="J434">
            <v>81317.312000000005</v>
          </cell>
          <cell r="K434">
            <v>110592</v>
          </cell>
          <cell r="L434">
            <v>6440</v>
          </cell>
          <cell r="M434">
            <v>53130</v>
          </cell>
          <cell r="N434">
            <v>0.24869874782608695</v>
          </cell>
          <cell r="O434" t="str">
            <v>MENSULAS</v>
          </cell>
        </row>
        <row r="435">
          <cell r="A435" t="str">
            <v>MENC</v>
          </cell>
          <cell r="B435" t="str">
            <v>COMP-0492</v>
          </cell>
          <cell r="C435" t="str">
            <v>MENSULA DE CARGA</v>
          </cell>
          <cell r="D435">
            <v>63.8</v>
          </cell>
          <cell r="E435">
            <v>0</v>
          </cell>
          <cell r="F435">
            <v>3.9000000000000007E-2</v>
          </cell>
          <cell r="G435">
            <v>0</v>
          </cell>
          <cell r="H435">
            <v>908000</v>
          </cell>
          <cell r="I435">
            <v>908000</v>
          </cell>
          <cell r="J435">
            <v>458830.212</v>
          </cell>
          <cell r="K435">
            <v>624010</v>
          </cell>
          <cell r="L435">
            <v>36320</v>
          </cell>
          <cell r="M435">
            <v>299640</v>
          </cell>
          <cell r="N435">
            <v>0.24833707009911893</v>
          </cell>
          <cell r="O435" t="str">
            <v>MENSULAS</v>
          </cell>
        </row>
        <row r="436">
          <cell r="A436" t="str">
            <v>MENAP</v>
          </cell>
          <cell r="B436" t="str">
            <v>COMP-0459</v>
          </cell>
          <cell r="C436" t="str">
            <v>MENSULA ACCESO PARA PANEL</v>
          </cell>
          <cell r="D436">
            <v>11</v>
          </cell>
          <cell r="E436">
            <v>0</v>
          </cell>
          <cell r="F436">
            <v>1.3066666666666666E-2</v>
          </cell>
          <cell r="G436">
            <v>0</v>
          </cell>
          <cell r="H436">
            <v>91000</v>
          </cell>
          <cell r="I436">
            <v>91000</v>
          </cell>
          <cell r="J436">
            <v>46089.436000000002</v>
          </cell>
          <cell r="K436">
            <v>62682</v>
          </cell>
          <cell r="L436">
            <v>3640</v>
          </cell>
          <cell r="M436">
            <v>30030</v>
          </cell>
          <cell r="N436">
            <v>0.24661498846153843</v>
          </cell>
          <cell r="O436" t="str">
            <v>MENSULAS</v>
          </cell>
        </row>
        <row r="437">
          <cell r="A437" t="str">
            <v>MENPY</v>
          </cell>
          <cell r="B437" t="str">
            <v>COMP-0545</v>
          </cell>
          <cell r="C437" t="str">
            <v>MENSULA DE APOYO</v>
          </cell>
          <cell r="D437">
            <v>12.5</v>
          </cell>
          <cell r="E437">
            <v>0</v>
          </cell>
          <cell r="F437">
            <v>8.9200000000000002E-2</v>
          </cell>
          <cell r="G437">
            <v>0</v>
          </cell>
          <cell r="H437">
            <v>203000</v>
          </cell>
          <cell r="I437">
            <v>203000</v>
          </cell>
          <cell r="J437">
            <v>102871.18799999999</v>
          </cell>
          <cell r="K437">
            <v>139905</v>
          </cell>
          <cell r="L437">
            <v>8120</v>
          </cell>
          <cell r="M437">
            <v>66990</v>
          </cell>
          <cell r="N437">
            <v>0.24620250172413802</v>
          </cell>
          <cell r="O437" t="str">
            <v>MENSULAS</v>
          </cell>
        </row>
        <row r="438">
          <cell r="A438" t="str">
            <v>MENT</v>
          </cell>
          <cell r="B438" t="str">
            <v>COMP-0546</v>
          </cell>
          <cell r="C438" t="str">
            <v>MENSULA TELESCOPICA</v>
          </cell>
          <cell r="D438">
            <v>14.93</v>
          </cell>
          <cell r="E438">
            <v>0</v>
          </cell>
          <cell r="F438">
            <v>0.15</v>
          </cell>
          <cell r="G438">
            <v>0</v>
          </cell>
          <cell r="H438">
            <v>330000</v>
          </cell>
          <cell r="I438">
            <v>330000</v>
          </cell>
          <cell r="J438">
            <v>166544.37599999999</v>
          </cell>
          <cell r="K438">
            <v>226500</v>
          </cell>
          <cell r="L438">
            <v>13200</v>
          </cell>
          <cell r="M438">
            <v>108900</v>
          </cell>
          <cell r="N438">
            <v>0.24928860818181828</v>
          </cell>
          <cell r="O438" t="str">
            <v>MENSULAS</v>
          </cell>
        </row>
        <row r="439">
          <cell r="A439" t="str">
            <v>CMMENT</v>
          </cell>
          <cell r="B439" t="str">
            <v>COMP-0565</v>
          </cell>
          <cell r="C439" t="str">
            <v>CABEZAL MOVIL MENSULA TELESCOPICA</v>
          </cell>
          <cell r="D439">
            <v>8.57</v>
          </cell>
          <cell r="E439">
            <v>0</v>
          </cell>
          <cell r="F439">
            <v>3.5000000000000003E-2</v>
          </cell>
          <cell r="G439">
            <v>0</v>
          </cell>
          <cell r="H439">
            <v>263000</v>
          </cell>
          <cell r="I439">
            <v>263000</v>
          </cell>
          <cell r="J439">
            <v>132481.432</v>
          </cell>
          <cell r="K439">
            <v>180200</v>
          </cell>
          <cell r="L439">
            <v>10520</v>
          </cell>
          <cell r="M439">
            <v>86790</v>
          </cell>
          <cell r="N439">
            <v>0.25069912509505704</v>
          </cell>
          <cell r="O439" t="str">
            <v>MENSULAS</v>
          </cell>
        </row>
        <row r="440">
          <cell r="A440" t="str">
            <v>ADT</v>
          </cell>
          <cell r="B440" t="str">
            <v>COMP-0560</v>
          </cell>
          <cell r="C440" t="str">
            <v>ADAPTADOR MENSULA TELESCOPICA</v>
          </cell>
          <cell r="D440">
            <v>0.8</v>
          </cell>
          <cell r="E440">
            <v>0</v>
          </cell>
          <cell r="F440">
            <v>1E-4</v>
          </cell>
          <cell r="G440">
            <v>0</v>
          </cell>
          <cell r="H440">
            <v>186500</v>
          </cell>
          <cell r="I440">
            <v>186500</v>
          </cell>
          <cell r="J440">
            <v>93983.78</v>
          </cell>
          <cell r="K440">
            <v>127900</v>
          </cell>
          <cell r="L440">
            <v>7460</v>
          </cell>
          <cell r="M440">
            <v>61545</v>
          </cell>
          <cell r="N440">
            <v>0.25039746514745315</v>
          </cell>
          <cell r="O440" t="str">
            <v>MENSULAS</v>
          </cell>
        </row>
        <row r="441">
          <cell r="A441" t="str">
            <v>ADP</v>
          </cell>
          <cell r="B441" t="str">
            <v>COMP-0564</v>
          </cell>
          <cell r="C441" t="str">
            <v>ADAPTADOR PARAL MENSULA TELESCOPICA</v>
          </cell>
          <cell r="D441">
            <v>2.73</v>
          </cell>
          <cell r="E441">
            <v>0</v>
          </cell>
          <cell r="F441">
            <v>3.4299999999999999E-4</v>
          </cell>
          <cell r="G441">
            <v>0</v>
          </cell>
          <cell r="H441">
            <v>154650</v>
          </cell>
          <cell r="I441">
            <v>154650</v>
          </cell>
          <cell r="J441">
            <v>77983.78</v>
          </cell>
          <cell r="K441">
            <v>106100</v>
          </cell>
          <cell r="L441">
            <v>6186</v>
          </cell>
          <cell r="M441">
            <v>51034.5</v>
          </cell>
          <cell r="N441">
            <v>0.24991352893630786</v>
          </cell>
          <cell r="O441" t="str">
            <v>MENSULAS</v>
          </cell>
        </row>
        <row r="442">
          <cell r="A442" t="str">
            <v>CH230</v>
          </cell>
          <cell r="B442" t="str">
            <v>COMP-0561</v>
          </cell>
          <cell r="C442" t="str">
            <v>COMPLEMENTO H230</v>
          </cell>
          <cell r="D442">
            <v>0.5</v>
          </cell>
          <cell r="E442">
            <v>0</v>
          </cell>
          <cell r="F442">
            <v>5.3999999999999998E-5</v>
          </cell>
          <cell r="G442">
            <v>0</v>
          </cell>
          <cell r="H442">
            <v>46000</v>
          </cell>
          <cell r="I442">
            <v>46000</v>
          </cell>
          <cell r="J442">
            <v>23105.565600000002</v>
          </cell>
          <cell r="K442">
            <v>31500</v>
          </cell>
          <cell r="L442">
            <v>1840</v>
          </cell>
          <cell r="M442">
            <v>15180</v>
          </cell>
          <cell r="N442">
            <v>0.25283632978260867</v>
          </cell>
          <cell r="O442" t="str">
            <v>MENSULAS</v>
          </cell>
        </row>
        <row r="443">
          <cell r="A443" t="str">
            <v>CH235</v>
          </cell>
          <cell r="B443" t="str">
            <v>COMP-0562</v>
          </cell>
          <cell r="C443" t="str">
            <v>COMPLEMENTO H235</v>
          </cell>
          <cell r="D443">
            <v>1.2</v>
          </cell>
          <cell r="E443">
            <v>0</v>
          </cell>
          <cell r="F443">
            <v>1.3100000000000001E-4</v>
          </cell>
          <cell r="G443">
            <v>0</v>
          </cell>
          <cell r="H443">
            <v>43700</v>
          </cell>
          <cell r="I443">
            <v>43700</v>
          </cell>
          <cell r="J443">
            <v>21996.1044</v>
          </cell>
          <cell r="K443">
            <v>30000</v>
          </cell>
          <cell r="L443">
            <v>1748</v>
          </cell>
          <cell r="M443">
            <v>14421</v>
          </cell>
          <cell r="N443">
            <v>0.25127676670480553</v>
          </cell>
          <cell r="O443" t="str">
            <v>MENSULAS</v>
          </cell>
        </row>
        <row r="444">
          <cell r="A444" t="str">
            <v>PMENT</v>
          </cell>
          <cell r="B444" t="str">
            <v>COMP-0547</v>
          </cell>
          <cell r="C444" t="str">
            <v>PARAL MENSULA TELESCOPICA</v>
          </cell>
          <cell r="D444">
            <v>5.35</v>
          </cell>
          <cell r="E444">
            <v>0</v>
          </cell>
          <cell r="F444">
            <v>7.62E-3</v>
          </cell>
          <cell r="G444">
            <v>0</v>
          </cell>
          <cell r="H444">
            <v>150955</v>
          </cell>
          <cell r="I444">
            <v>150955</v>
          </cell>
          <cell r="J444">
            <v>76125.312000000005</v>
          </cell>
          <cell r="K444">
            <v>103600</v>
          </cell>
          <cell r="L444">
            <v>6038.2</v>
          </cell>
          <cell r="M444">
            <v>49815.15</v>
          </cell>
          <cell r="N444">
            <v>0.24986650591235798</v>
          </cell>
          <cell r="O444" t="str">
            <v>MENSULAS</v>
          </cell>
        </row>
        <row r="445">
          <cell r="A445" t="str">
            <v>APY</v>
          </cell>
          <cell r="B445" t="str">
            <v>COMP-0533</v>
          </cell>
          <cell r="C445" t="str">
            <v>APOYO PARA MENSULA</v>
          </cell>
          <cell r="D445">
            <v>0.65</v>
          </cell>
          <cell r="E445">
            <v>0</v>
          </cell>
          <cell r="F445">
            <v>8.9999999999999993E-3</v>
          </cell>
          <cell r="G445">
            <v>0</v>
          </cell>
          <cell r="H445">
            <v>49000</v>
          </cell>
          <cell r="I445">
            <v>49000</v>
          </cell>
          <cell r="J445">
            <v>24688.096000000001</v>
          </cell>
          <cell r="K445">
            <v>33600</v>
          </cell>
          <cell r="L445">
            <v>1960</v>
          </cell>
          <cell r="M445">
            <v>16170</v>
          </cell>
          <cell r="N445">
            <v>0.25053994285714287</v>
          </cell>
          <cell r="O445" t="str">
            <v>MENSULAS</v>
          </cell>
        </row>
        <row r="446">
          <cell r="A446" t="str">
            <v>AMENAP</v>
          </cell>
          <cell r="B446" t="str">
            <v>COMP-0524</v>
          </cell>
          <cell r="C446" t="str">
            <v>ACOPLE MENSULA ACCESO PARA PANEL</v>
          </cell>
          <cell r="D446">
            <v>2.4500000000000002</v>
          </cell>
          <cell r="E446">
            <v>0</v>
          </cell>
          <cell r="F446">
            <v>5.6249999999999998E-3</v>
          </cell>
          <cell r="G446">
            <v>0</v>
          </cell>
          <cell r="H446">
            <v>66007</v>
          </cell>
          <cell r="I446">
            <v>66007</v>
          </cell>
          <cell r="J446">
            <v>33286</v>
          </cell>
          <cell r="K446">
            <v>45269</v>
          </cell>
          <cell r="L446">
            <v>2640.28</v>
          </cell>
          <cell r="M446">
            <v>21782.31</v>
          </cell>
          <cell r="N446">
            <v>0.24988372445346713</v>
          </cell>
          <cell r="O446" t="str">
            <v>MENSULAS</v>
          </cell>
        </row>
        <row r="447">
          <cell r="A447" t="str">
            <v>APMENAP</v>
          </cell>
          <cell r="B447" t="str">
            <v>COMP-0525</v>
          </cell>
          <cell r="C447" t="str">
            <v>APOYO MENSULA ACCESO PARA PANEL</v>
          </cell>
          <cell r="D447">
            <v>1</v>
          </cell>
          <cell r="E447">
            <v>0</v>
          </cell>
          <cell r="F447">
            <v>2.6999999999999997E-3</v>
          </cell>
          <cell r="G447">
            <v>0</v>
          </cell>
          <cell r="H447">
            <v>44896</v>
          </cell>
          <cell r="I447">
            <v>44896</v>
          </cell>
          <cell r="J447">
            <v>22640</v>
          </cell>
          <cell r="K447">
            <v>30791</v>
          </cell>
          <cell r="L447">
            <v>1795.8400000000001</v>
          </cell>
          <cell r="M447">
            <v>14815.68</v>
          </cell>
          <cell r="N447">
            <v>0.24988863150392027</v>
          </cell>
          <cell r="O447" t="str">
            <v>MENSULAS</v>
          </cell>
        </row>
        <row r="448">
          <cell r="A448" t="str">
            <v>MPV</v>
          </cell>
          <cell r="B448" t="str">
            <v>COMP-0531</v>
          </cell>
          <cell r="C448" t="str">
            <v>MENSULA PARA VACIADO</v>
          </cell>
          <cell r="D448">
            <v>11.6</v>
          </cell>
          <cell r="E448">
            <v>0</v>
          </cell>
          <cell r="F448">
            <v>8.1000000000000003E-2</v>
          </cell>
          <cell r="G448">
            <v>0</v>
          </cell>
          <cell r="H448">
            <v>292500</v>
          </cell>
          <cell r="I448">
            <v>292500</v>
          </cell>
          <cell r="J448">
            <v>148344.86799999999</v>
          </cell>
          <cell r="K448">
            <v>201750</v>
          </cell>
          <cell r="L448">
            <v>11700</v>
          </cell>
          <cell r="M448">
            <v>96525</v>
          </cell>
          <cell r="N448">
            <v>0.24559661145299158</v>
          </cell>
          <cell r="O448" t="str">
            <v>MENSULAS</v>
          </cell>
        </row>
        <row r="449">
          <cell r="A449" t="str">
            <v>BS</v>
          </cell>
          <cell r="B449" t="str">
            <v>COMP-0508</v>
          </cell>
          <cell r="C449" t="str">
            <v>BARANDA DE SEGURIDAD</v>
          </cell>
          <cell r="D449">
            <v>8.0500000000000007</v>
          </cell>
          <cell r="E449">
            <v>0</v>
          </cell>
          <cell r="F449">
            <v>1.4E-2</v>
          </cell>
          <cell r="G449">
            <v>0</v>
          </cell>
          <cell r="H449">
            <v>144241</v>
          </cell>
          <cell r="I449">
            <v>144241</v>
          </cell>
          <cell r="J449">
            <v>72997.771999999997</v>
          </cell>
          <cell r="K449">
            <v>99277</v>
          </cell>
          <cell r="L449">
            <v>5769.64</v>
          </cell>
          <cell r="M449">
            <v>47599.53</v>
          </cell>
          <cell r="N449">
            <v>0.24720304317080444</v>
          </cell>
          <cell r="O449" t="str">
            <v>MENSULAS</v>
          </cell>
        </row>
        <row r="450">
          <cell r="A450" t="str">
            <v>TVP</v>
          </cell>
          <cell r="B450" t="str">
            <v>COMP-0519</v>
          </cell>
          <cell r="C450" t="str">
            <v>TUBO VERTICAL PASAMANO</v>
          </cell>
          <cell r="D450">
            <v>6.15</v>
          </cell>
          <cell r="E450">
            <v>0</v>
          </cell>
          <cell r="F450">
            <v>1.4999999999999999E-2</v>
          </cell>
          <cell r="G450">
            <v>0</v>
          </cell>
          <cell r="H450">
            <v>129000</v>
          </cell>
          <cell r="I450">
            <v>129000</v>
          </cell>
          <cell r="J450">
            <v>65057.044000000002</v>
          </cell>
          <cell r="K450">
            <v>88500</v>
          </cell>
          <cell r="L450">
            <v>5160</v>
          </cell>
          <cell r="M450">
            <v>42570</v>
          </cell>
          <cell r="N450">
            <v>0.24982672131782951</v>
          </cell>
          <cell r="O450" t="str">
            <v>RACK R1B</v>
          </cell>
        </row>
        <row r="451">
          <cell r="A451" t="str">
            <v>PTP</v>
          </cell>
          <cell r="B451" t="str">
            <v>COMP-0520</v>
          </cell>
          <cell r="C451" t="str">
            <v>PORTA TUBO PASAMANO</v>
          </cell>
          <cell r="D451">
            <v>2.8</v>
          </cell>
          <cell r="E451">
            <v>0</v>
          </cell>
          <cell r="F451">
            <v>4.4999999999999997E-3</v>
          </cell>
          <cell r="G451">
            <v>0</v>
          </cell>
          <cell r="H451">
            <v>115000</v>
          </cell>
          <cell r="I451">
            <v>115000</v>
          </cell>
          <cell r="J451">
            <v>57940.095999999998</v>
          </cell>
          <cell r="K451">
            <v>78800</v>
          </cell>
          <cell r="L451">
            <v>4600</v>
          </cell>
          <cell r="M451">
            <v>37950</v>
          </cell>
          <cell r="N451">
            <v>0.25055745391304346</v>
          </cell>
          <cell r="O451" t="str">
            <v>RACK R1B</v>
          </cell>
        </row>
        <row r="452">
          <cell r="A452" t="str">
            <v>ACBM</v>
          </cell>
          <cell r="B452" t="str">
            <v>COMP-0538</v>
          </cell>
          <cell r="C452" t="str">
            <v>ACOPLE PARA BARANDA DE MUROS ALL STEEL</v>
          </cell>
          <cell r="D452">
            <v>2.15</v>
          </cell>
          <cell r="E452">
            <v>0</v>
          </cell>
          <cell r="F452">
            <v>4.0144999999999998E-3</v>
          </cell>
          <cell r="G452">
            <v>0</v>
          </cell>
          <cell r="H452">
            <v>135200</v>
          </cell>
          <cell r="I452">
            <v>135200</v>
          </cell>
          <cell r="J452">
            <v>68154.168000000005</v>
          </cell>
          <cell r="K452">
            <v>92700</v>
          </cell>
          <cell r="L452">
            <v>5408</v>
          </cell>
          <cell r="M452">
            <v>44616</v>
          </cell>
          <cell r="N452">
            <v>0.25015292233727809</v>
          </cell>
          <cell r="O452" t="str">
            <v>RACK R1B</v>
          </cell>
        </row>
        <row r="453">
          <cell r="A453" t="str">
            <v>ACBL</v>
          </cell>
          <cell r="B453" t="str">
            <v>COMP-0539</v>
          </cell>
          <cell r="C453" t="str">
            <v>ACOPLE PARA BARANDA DE LOSAS ALL STEEL</v>
          </cell>
          <cell r="D453">
            <v>8.6</v>
          </cell>
          <cell r="E453">
            <v>0</v>
          </cell>
          <cell r="F453">
            <v>2.4137280000000001E-2</v>
          </cell>
          <cell r="G453">
            <v>0</v>
          </cell>
          <cell r="H453">
            <v>205800</v>
          </cell>
          <cell r="I453">
            <v>205800</v>
          </cell>
          <cell r="J453">
            <v>103800</v>
          </cell>
          <cell r="K453">
            <v>141200</v>
          </cell>
          <cell r="L453">
            <v>8232</v>
          </cell>
          <cell r="M453">
            <v>67914</v>
          </cell>
          <cell r="N453">
            <v>0.24974489795918375</v>
          </cell>
          <cell r="O453" t="str">
            <v>RACK R1B</v>
          </cell>
        </row>
        <row r="454">
          <cell r="A454" t="str">
            <v>ESP1200</v>
          </cell>
          <cell r="B454" t="str">
            <v>COMP-0493</v>
          </cell>
          <cell r="C454" t="str">
            <v>ESPARRAGO 1 1/2" x 1800MM</v>
          </cell>
          <cell r="D454">
            <v>22.5</v>
          </cell>
          <cell r="E454">
            <v>0</v>
          </cell>
          <cell r="F454">
            <v>2.5999999999999999E-3</v>
          </cell>
          <cell r="G454">
            <v>0</v>
          </cell>
          <cell r="H454">
            <v>158640</v>
          </cell>
          <cell r="I454">
            <v>158640</v>
          </cell>
          <cell r="J454">
            <v>80000</v>
          </cell>
          <cell r="K454">
            <v>108800</v>
          </cell>
          <cell r="L454">
            <v>6345.6</v>
          </cell>
          <cell r="M454">
            <v>52351.200000000004</v>
          </cell>
          <cell r="N454">
            <v>0.24987392839132627</v>
          </cell>
          <cell r="O454" t="str">
            <v>ACCESORIOS</v>
          </cell>
        </row>
        <row r="455">
          <cell r="A455" t="str">
            <v>TESP</v>
          </cell>
          <cell r="B455" t="str">
            <v>COMP-0494</v>
          </cell>
          <cell r="C455" t="str">
            <v>TUERCA PARA ESPARRAGO 1 1/2"</v>
          </cell>
          <cell r="D455">
            <v>0.5</v>
          </cell>
          <cell r="E455">
            <v>0</v>
          </cell>
          <cell r="F455">
            <v>1.4777400000000001E-4</v>
          </cell>
          <cell r="G455">
            <v>0</v>
          </cell>
          <cell r="H455">
            <v>6941</v>
          </cell>
          <cell r="I455">
            <v>6941</v>
          </cell>
          <cell r="J455">
            <v>3500</v>
          </cell>
          <cell r="K455">
            <v>4760</v>
          </cell>
          <cell r="L455">
            <v>277.64</v>
          </cell>
          <cell r="M455">
            <v>2290.5300000000002</v>
          </cell>
          <cell r="N455">
            <v>0.24992796427027808</v>
          </cell>
          <cell r="O455" t="str">
            <v>ACCESORIOS</v>
          </cell>
        </row>
        <row r="456">
          <cell r="A456" t="str">
            <v>AESP</v>
          </cell>
          <cell r="B456" t="str">
            <v>COMP-0495</v>
          </cell>
          <cell r="C456" t="str">
            <v>ARANDELA PARA ESPARRAGO 1 1/2"</v>
          </cell>
          <cell r="D456">
            <v>0.05</v>
          </cell>
          <cell r="E456">
            <v>0</v>
          </cell>
          <cell r="F456">
            <v>2.4000000000000001E-5</v>
          </cell>
          <cell r="G456">
            <v>0</v>
          </cell>
          <cell r="H456">
            <v>2023</v>
          </cell>
          <cell r="I456">
            <v>2023</v>
          </cell>
          <cell r="J456">
            <v>1020</v>
          </cell>
          <cell r="K456">
            <v>1388</v>
          </cell>
          <cell r="L456">
            <v>80.92</v>
          </cell>
          <cell r="M456">
            <v>667.59</v>
          </cell>
          <cell r="N456">
            <v>0.25000000000000011</v>
          </cell>
          <cell r="O456" t="str">
            <v>ACCESORIOS</v>
          </cell>
        </row>
        <row r="457">
          <cell r="A457" t="str">
            <v>PF1200X600</v>
          </cell>
          <cell r="B457" t="str">
            <v>PANS-0005</v>
          </cell>
          <cell r="C457" t="str">
            <v>PANEL FLEX 1200X600</v>
          </cell>
          <cell r="D457">
            <v>19</v>
          </cell>
          <cell r="E457">
            <v>0.72</v>
          </cell>
          <cell r="F457">
            <v>3.5999999999999997E-2</v>
          </cell>
          <cell r="G457">
            <v>0</v>
          </cell>
          <cell r="H457">
            <v>184435</v>
          </cell>
          <cell r="I457">
            <v>184435</v>
          </cell>
          <cell r="J457">
            <v>93008</v>
          </cell>
          <cell r="K457">
            <v>126491</v>
          </cell>
          <cell r="L457">
            <v>43200</v>
          </cell>
          <cell r="M457">
            <v>60863.55</v>
          </cell>
          <cell r="N457">
            <v>0.24987448152465641</v>
          </cell>
          <cell r="O457" t="str">
            <v>ANDEN C</v>
          </cell>
        </row>
        <row r="458">
          <cell r="A458" t="str">
            <v>PF2400X600</v>
          </cell>
          <cell r="B458" t="str">
            <v>PANS-0006</v>
          </cell>
          <cell r="C458" t="str">
            <v>PANEL FLEX 2400X600</v>
          </cell>
          <cell r="D458">
            <v>46.5</v>
          </cell>
          <cell r="E458">
            <v>1.44</v>
          </cell>
          <cell r="F458">
            <v>7.1999999999999995E-2</v>
          </cell>
          <cell r="G458">
            <v>0</v>
          </cell>
          <cell r="H458">
            <v>368868</v>
          </cell>
          <cell r="I458">
            <v>368868</v>
          </cell>
          <cell r="J458">
            <v>186015</v>
          </cell>
          <cell r="K458">
            <v>252981</v>
          </cell>
          <cell r="L458">
            <v>86400</v>
          </cell>
          <cell r="M458">
            <v>80000</v>
          </cell>
          <cell r="N458">
            <v>0.24987444695663497</v>
          </cell>
          <cell r="O458" t="str">
            <v>ANDEN D</v>
          </cell>
        </row>
        <row r="459">
          <cell r="A459" t="str">
            <v>UML1200x400x150</v>
          </cell>
          <cell r="B459" t="str">
            <v>MONO-0105</v>
          </cell>
          <cell r="C459" t="str">
            <v>UNION MURO LOSA 1200x400x150</v>
          </cell>
          <cell r="D459">
            <v>23.161111111111108</v>
          </cell>
          <cell r="E459">
            <v>0.66</v>
          </cell>
          <cell r="F459">
            <v>4.0500000000000001E-2</v>
          </cell>
          <cell r="G459">
            <v>0</v>
          </cell>
          <cell r="H459">
            <v>381000</v>
          </cell>
          <cell r="I459">
            <v>381000</v>
          </cell>
          <cell r="J459">
            <v>192756.69598040817</v>
          </cell>
          <cell r="K459">
            <v>262150</v>
          </cell>
          <cell r="L459">
            <v>39600</v>
          </cell>
          <cell r="M459">
            <v>80000</v>
          </cell>
          <cell r="N459">
            <v>0.24743940873790779</v>
          </cell>
          <cell r="O459" t="str">
            <v>ANDEN C</v>
          </cell>
        </row>
        <row r="460">
          <cell r="A460" t="str">
            <v>UML600x400x150</v>
          </cell>
          <cell r="B460" t="str">
            <v>MONO-0106</v>
          </cell>
          <cell r="C460" t="str">
            <v>UNION MURO LOSA 600x400x150</v>
          </cell>
          <cell r="D460">
            <v>12.283333333333335</v>
          </cell>
          <cell r="E460">
            <v>0.33</v>
          </cell>
          <cell r="F460">
            <v>2.0250000000000001E-2</v>
          </cell>
          <cell r="G460">
            <v>0</v>
          </cell>
          <cell r="H460">
            <v>211000</v>
          </cell>
          <cell r="I460">
            <v>211000</v>
          </cell>
          <cell r="J460">
            <v>106962.65480020408</v>
          </cell>
          <cell r="K460">
            <v>145470</v>
          </cell>
          <cell r="L460">
            <v>19800</v>
          </cell>
          <cell r="M460">
            <v>69630</v>
          </cell>
          <cell r="N460">
            <v>0.24593863025922488</v>
          </cell>
          <cell r="O460" t="str">
            <v>ANDEN B</v>
          </cell>
        </row>
        <row r="461">
          <cell r="A461" t="str">
            <v>UML550x400x150</v>
          </cell>
          <cell r="B461" t="str">
            <v>MONO-0107</v>
          </cell>
          <cell r="C461" t="str">
            <v>UNION MURO LOSA 550x400x150</v>
          </cell>
          <cell r="D461">
            <v>11.28</v>
          </cell>
          <cell r="E461">
            <v>0.3</v>
          </cell>
          <cell r="F461">
            <v>1.8562500000000003E-2</v>
          </cell>
          <cell r="G461">
            <v>0</v>
          </cell>
          <cell r="H461">
            <v>201000</v>
          </cell>
          <cell r="I461">
            <v>201000</v>
          </cell>
          <cell r="J461">
            <v>101780.79710768707</v>
          </cell>
          <cell r="K461">
            <v>138422</v>
          </cell>
          <cell r="L461">
            <v>18000</v>
          </cell>
          <cell r="M461">
            <v>66330</v>
          </cell>
          <cell r="N461">
            <v>0.24677146419062421</v>
          </cell>
          <cell r="O461" t="str">
            <v>ANDEN B</v>
          </cell>
        </row>
        <row r="462">
          <cell r="A462" t="str">
            <v>UML500x400x150</v>
          </cell>
          <cell r="B462" t="str">
            <v>MONO-0108</v>
          </cell>
          <cell r="C462" t="str">
            <v>UNION MURO LOSA 500x400x150</v>
          </cell>
          <cell r="D462">
            <v>10.713043478260872</v>
          </cell>
          <cell r="E462">
            <v>0.28000000000000003</v>
          </cell>
          <cell r="F462">
            <v>1.6875000000000001E-2</v>
          </cell>
          <cell r="G462">
            <v>0</v>
          </cell>
          <cell r="H462">
            <v>187000</v>
          </cell>
          <cell r="I462">
            <v>187000</v>
          </cell>
          <cell r="J462">
            <v>94738.796130170071</v>
          </cell>
          <cell r="K462">
            <v>128845</v>
          </cell>
          <cell r="L462">
            <v>16800</v>
          </cell>
          <cell r="M462">
            <v>61710</v>
          </cell>
          <cell r="N462">
            <v>0.24639593987364722</v>
          </cell>
          <cell r="O462" t="str">
            <v>ANDEN B</v>
          </cell>
        </row>
        <row r="463">
          <cell r="A463" t="str">
            <v>UML450x400x150</v>
          </cell>
          <cell r="B463" t="str">
            <v>MONO-0109</v>
          </cell>
          <cell r="C463" t="str">
            <v>UNION MURO LOSA 450x400x150</v>
          </cell>
          <cell r="D463">
            <v>10.1875</v>
          </cell>
          <cell r="E463">
            <v>0.25</v>
          </cell>
          <cell r="F463">
            <v>1.51875E-2</v>
          </cell>
          <cell r="G463">
            <v>0</v>
          </cell>
          <cell r="H463">
            <v>176453</v>
          </cell>
          <cell r="I463">
            <v>176453</v>
          </cell>
          <cell r="J463">
            <v>89556.938437653065</v>
          </cell>
          <cell r="K463">
            <v>121798</v>
          </cell>
          <cell r="L463">
            <v>15000</v>
          </cell>
          <cell r="M463">
            <v>58229.490000000005</v>
          </cell>
          <cell r="N463">
            <v>0.24503439484730247</v>
          </cell>
          <cell r="O463" t="str">
            <v>ANDEN B</v>
          </cell>
        </row>
        <row r="464">
          <cell r="A464" t="str">
            <v>UML420x400x150</v>
          </cell>
          <cell r="B464" t="str">
            <v>MONO-0110</v>
          </cell>
          <cell r="C464" t="str">
            <v>UNION MURO LOSA 420x400x150</v>
          </cell>
          <cell r="D464">
            <v>9.3815789473684212</v>
          </cell>
          <cell r="E464">
            <v>0.23</v>
          </cell>
          <cell r="F464">
            <v>1.4175E-2</v>
          </cell>
          <cell r="G464">
            <v>0</v>
          </cell>
          <cell r="H464">
            <v>170341</v>
          </cell>
          <cell r="I464">
            <v>170341</v>
          </cell>
          <cell r="J464">
            <v>86447.423822142868</v>
          </cell>
          <cell r="K464">
            <v>117569</v>
          </cell>
          <cell r="L464">
            <v>13800</v>
          </cell>
          <cell r="M464">
            <v>56212.530000000006</v>
          </cell>
          <cell r="N464">
            <v>0.24509928358153646</v>
          </cell>
          <cell r="O464" t="str">
            <v>ANDEN B</v>
          </cell>
        </row>
        <row r="465">
          <cell r="A465" t="str">
            <v>UML400x400x150</v>
          </cell>
          <cell r="B465" t="str">
            <v>MONO-0111</v>
          </cell>
          <cell r="C465" t="str">
            <v>UNION MURO LOSA 400x400x150</v>
          </cell>
          <cell r="D465">
            <v>9.1666666666666661</v>
          </cell>
          <cell r="E465">
            <v>0.22</v>
          </cell>
          <cell r="F465">
            <v>1.3500000000000002E-2</v>
          </cell>
          <cell r="G465">
            <v>0</v>
          </cell>
          <cell r="H465">
            <v>166264</v>
          </cell>
          <cell r="I465">
            <v>166264</v>
          </cell>
          <cell r="J465">
            <v>84375.08074513606</v>
          </cell>
          <cell r="K465">
            <v>114751</v>
          </cell>
          <cell r="L465">
            <v>13200</v>
          </cell>
          <cell r="M465">
            <v>54867.12</v>
          </cell>
          <cell r="N465">
            <v>0.24512863513214003</v>
          </cell>
          <cell r="O465" t="str">
            <v>ANDEN B</v>
          </cell>
        </row>
        <row r="466">
          <cell r="A466" t="str">
            <v>UML380x400x150</v>
          </cell>
          <cell r="B466" t="str">
            <v>MONO-0112</v>
          </cell>
          <cell r="C466" t="str">
            <v>UNION MURO LOSA 380x400x150</v>
          </cell>
          <cell r="D466">
            <v>8.9558823529411757</v>
          </cell>
          <cell r="E466">
            <v>0.21</v>
          </cell>
          <cell r="F466">
            <v>1.2825000000000001E-2</v>
          </cell>
          <cell r="G466">
            <v>0</v>
          </cell>
          <cell r="H466">
            <v>162191</v>
          </cell>
          <cell r="I466">
            <v>162191</v>
          </cell>
          <cell r="J466">
            <v>82300.737668129266</v>
          </cell>
          <cell r="K466">
            <v>111930</v>
          </cell>
          <cell r="L466">
            <v>12600</v>
          </cell>
          <cell r="M466">
            <v>53523.030000000006</v>
          </cell>
          <cell r="N466">
            <v>0.24519642100152123</v>
          </cell>
          <cell r="O466" t="str">
            <v>ANDEN B</v>
          </cell>
        </row>
        <row r="467">
          <cell r="A467" t="str">
            <v>UML350x400x150</v>
          </cell>
          <cell r="B467" t="str">
            <v>MONO-0113</v>
          </cell>
          <cell r="C467" t="str">
            <v>UNION MURO LOSA 350x400x150</v>
          </cell>
          <cell r="D467">
            <v>8.1343749999999986</v>
          </cell>
          <cell r="E467">
            <v>0.19</v>
          </cell>
          <cell r="F467">
            <v>1.18125E-2</v>
          </cell>
          <cell r="G467">
            <v>0</v>
          </cell>
          <cell r="H467">
            <v>156079</v>
          </cell>
          <cell r="I467">
            <v>156079</v>
          </cell>
          <cell r="J467">
            <v>79193.223052619054</v>
          </cell>
          <cell r="K467">
            <v>107703</v>
          </cell>
          <cell r="L467">
            <v>11400</v>
          </cell>
          <cell r="M467">
            <v>51506.07</v>
          </cell>
          <cell r="N467">
            <v>0.24525452308913545</v>
          </cell>
          <cell r="O467" t="str">
            <v>ANDEN B</v>
          </cell>
        </row>
        <row r="468">
          <cell r="A468" t="str">
            <v>UML300x400x150</v>
          </cell>
          <cell r="B468" t="str">
            <v>MONO-0114</v>
          </cell>
          <cell r="C468" t="str">
            <v>UNION MURO LOSA 300x400x150</v>
          </cell>
          <cell r="D468">
            <v>7.5892857142857135</v>
          </cell>
          <cell r="E468">
            <v>0.17</v>
          </cell>
          <cell r="F468">
            <v>1.0125E-2</v>
          </cell>
          <cell r="G468">
            <v>0</v>
          </cell>
          <cell r="H468">
            <v>145890</v>
          </cell>
          <cell r="I468">
            <v>145890</v>
          </cell>
          <cell r="J468">
            <v>74011.365360102049</v>
          </cell>
          <cell r="K468">
            <v>100656</v>
          </cell>
          <cell r="L468">
            <v>10200</v>
          </cell>
          <cell r="M468">
            <v>48143.700000000004</v>
          </cell>
          <cell r="N468">
            <v>0.24537729814825013</v>
          </cell>
          <cell r="O468" t="str">
            <v>ANDEN B</v>
          </cell>
        </row>
        <row r="469">
          <cell r="A469" t="str">
            <v>UML270x400x150</v>
          </cell>
          <cell r="B469" t="str">
            <v>MONO-0115</v>
          </cell>
          <cell r="C469" t="str">
            <v>UNION MURO LOSA 270x400x150</v>
          </cell>
          <cell r="D469">
            <v>7.25</v>
          </cell>
          <cell r="E469">
            <v>0.15</v>
          </cell>
          <cell r="F469">
            <v>9.1125000000000008E-3</v>
          </cell>
          <cell r="G469">
            <v>0</v>
          </cell>
          <cell r="H469">
            <v>139779</v>
          </cell>
          <cell r="I469">
            <v>139779</v>
          </cell>
          <cell r="J469">
            <v>70901.850744591837</v>
          </cell>
          <cell r="K469">
            <v>96427</v>
          </cell>
          <cell r="L469">
            <v>9000</v>
          </cell>
          <cell r="M469">
            <v>46127.07</v>
          </cell>
          <cell r="N469">
            <v>0.24547676702093779</v>
          </cell>
          <cell r="O469" t="str">
            <v>ANDEN B</v>
          </cell>
        </row>
        <row r="470">
          <cell r="A470" t="str">
            <v>UML250x400x150</v>
          </cell>
          <cell r="B470" t="str">
            <v>MONO-0116</v>
          </cell>
          <cell r="C470" t="str">
            <v>UNION MURO LOSA 250x400x150</v>
          </cell>
          <cell r="D470">
            <v>7.0636363636363635</v>
          </cell>
          <cell r="E470">
            <v>0.14000000000000001</v>
          </cell>
          <cell r="F470">
            <v>8.4375000000000006E-3</v>
          </cell>
          <cell r="G470">
            <v>0</v>
          </cell>
          <cell r="H470">
            <v>135706</v>
          </cell>
          <cell r="I470">
            <v>135706</v>
          </cell>
          <cell r="J470">
            <v>68829.507667585029</v>
          </cell>
          <cell r="K470">
            <v>93609</v>
          </cell>
          <cell r="L470">
            <v>8400</v>
          </cell>
          <cell r="M470">
            <v>44782.98</v>
          </cell>
          <cell r="N470">
            <v>0.24554630852333192</v>
          </cell>
          <cell r="O470" t="str">
            <v>ANDEN B</v>
          </cell>
        </row>
        <row r="471">
          <cell r="A471" t="str">
            <v>UML230x400x150</v>
          </cell>
          <cell r="B471" t="str">
            <v>MONO-0117</v>
          </cell>
          <cell r="C471" t="str">
            <v>UNION MURO LOSA 230x400x150</v>
          </cell>
          <cell r="D471">
            <v>6.8899999999999988</v>
          </cell>
          <cell r="E471">
            <v>0.13</v>
          </cell>
          <cell r="F471">
            <v>7.7625000000000003E-3</v>
          </cell>
          <cell r="G471">
            <v>0</v>
          </cell>
          <cell r="H471">
            <v>131629</v>
          </cell>
          <cell r="I471">
            <v>131629</v>
          </cell>
          <cell r="J471">
            <v>66757.164590578221</v>
          </cell>
          <cell r="K471">
            <v>90790</v>
          </cell>
          <cell r="L471">
            <v>7800</v>
          </cell>
          <cell r="M471">
            <v>43437.57</v>
          </cell>
          <cell r="N471">
            <v>0.24559722911755699</v>
          </cell>
          <cell r="O471" t="str">
            <v>ANDEN B</v>
          </cell>
        </row>
        <row r="472">
          <cell r="A472" t="str">
            <v>UML200x400x150</v>
          </cell>
          <cell r="B472" t="str">
            <v>MONO-0118</v>
          </cell>
          <cell r="C472" t="str">
            <v>UNION MURO LOSA 200x400x150</v>
          </cell>
          <cell r="D472">
            <v>6.05</v>
          </cell>
          <cell r="E472">
            <v>0.11</v>
          </cell>
          <cell r="F472">
            <v>6.7500000000000008E-3</v>
          </cell>
          <cell r="G472">
            <v>0</v>
          </cell>
          <cell r="H472">
            <v>125517</v>
          </cell>
          <cell r="I472">
            <v>125517</v>
          </cell>
          <cell r="J472">
            <v>63647.64997506803</v>
          </cell>
          <cell r="K472">
            <v>86561</v>
          </cell>
          <cell r="L472">
            <v>6600</v>
          </cell>
          <cell r="M472">
            <v>41420.61</v>
          </cell>
          <cell r="N472">
            <v>0.24571269757950165</v>
          </cell>
          <cell r="O472" t="str">
            <v>ANDEN B</v>
          </cell>
        </row>
        <row r="473">
          <cell r="A473" t="str">
            <v>UML150x400x150</v>
          </cell>
          <cell r="B473" t="str">
            <v>MONO-0119</v>
          </cell>
          <cell r="C473" t="str">
            <v>UNION MURO LOSA 150x400x150</v>
          </cell>
          <cell r="D473">
            <v>3.5428571428571427</v>
          </cell>
          <cell r="E473">
            <v>0.08</v>
          </cell>
          <cell r="F473">
            <v>5.0625000000000002E-3</v>
          </cell>
          <cell r="G473">
            <v>0</v>
          </cell>
          <cell r="H473">
            <v>80267</v>
          </cell>
          <cell r="I473">
            <v>80267</v>
          </cell>
          <cell r="J473">
            <v>40696.792282551025</v>
          </cell>
          <cell r="K473">
            <v>55348</v>
          </cell>
          <cell r="L473">
            <v>4800</v>
          </cell>
          <cell r="M473">
            <v>26488.11</v>
          </cell>
          <cell r="N473">
            <v>0.24581112387039955</v>
          </cell>
          <cell r="O473" t="str">
            <v>ANDEN B</v>
          </cell>
        </row>
        <row r="474">
          <cell r="A474" t="str">
            <v>UML120x400x150</v>
          </cell>
          <cell r="B474" t="str">
            <v>MONO-0140</v>
          </cell>
          <cell r="C474" t="str">
            <v>UNION MURO LOSA 120x400x150</v>
          </cell>
          <cell r="D474">
            <v>1.962962962962963</v>
          </cell>
          <cell r="E474">
            <v>0.04</v>
          </cell>
          <cell r="F474">
            <v>4.0499999999999998E-3</v>
          </cell>
          <cell r="G474">
            <v>0</v>
          </cell>
          <cell r="H474">
            <v>74155</v>
          </cell>
          <cell r="I474">
            <v>74155</v>
          </cell>
          <cell r="J474">
            <v>37587.277667040813</v>
          </cell>
          <cell r="K474">
            <v>51119</v>
          </cell>
          <cell r="L474">
            <v>2400</v>
          </cell>
          <cell r="M474">
            <v>24471.15</v>
          </cell>
          <cell r="N474">
            <v>0.24602419891142593</v>
          </cell>
          <cell r="O474" t="str">
            <v>ANDEN B</v>
          </cell>
        </row>
        <row r="475">
          <cell r="A475" t="str">
            <v>UML100x400x150</v>
          </cell>
          <cell r="B475" t="str">
            <v>MONO-0120</v>
          </cell>
          <cell r="C475" t="str">
            <v>UNION MURO LOSA 100x400x150</v>
          </cell>
          <cell r="D475">
            <v>2.0142857142857138</v>
          </cell>
          <cell r="E475">
            <v>0.06</v>
          </cell>
          <cell r="F475">
            <v>3.3750000000000004E-3</v>
          </cell>
          <cell r="G475">
            <v>0</v>
          </cell>
          <cell r="H475">
            <v>70078</v>
          </cell>
          <cell r="I475">
            <v>70078</v>
          </cell>
          <cell r="J475">
            <v>35514.934590034019</v>
          </cell>
          <cell r="K475">
            <v>48301</v>
          </cell>
          <cell r="L475">
            <v>3600</v>
          </cell>
          <cell r="M475">
            <v>23125.74</v>
          </cell>
          <cell r="N475">
            <v>0.24614764686955112</v>
          </cell>
          <cell r="O475" t="str">
            <v>ANDEN B</v>
          </cell>
        </row>
        <row r="476">
          <cell r="A476" t="str">
            <v>UML80x400x150</v>
          </cell>
          <cell r="B476" t="str">
            <v>MONO-0121</v>
          </cell>
          <cell r="C476" t="str">
            <v>UNION MURO LOSA 80x400x150</v>
          </cell>
          <cell r="D476">
            <v>2.6875</v>
          </cell>
          <cell r="E476">
            <v>0.05</v>
          </cell>
          <cell r="F476">
            <v>2.7000000000000001E-3</v>
          </cell>
          <cell r="G476">
            <v>0</v>
          </cell>
          <cell r="H476">
            <v>66005</v>
          </cell>
          <cell r="I476">
            <v>66005</v>
          </cell>
          <cell r="J476">
            <v>33442.591513027211</v>
          </cell>
          <cell r="K476">
            <v>45482</v>
          </cell>
          <cell r="L476">
            <v>3000</v>
          </cell>
          <cell r="M476">
            <v>21781.65</v>
          </cell>
          <cell r="N476">
            <v>0.24633202218577416</v>
          </cell>
          <cell r="O476" t="str">
            <v>ANDEN B</v>
          </cell>
        </row>
        <row r="477">
          <cell r="A477" t="str">
            <v>UML150x350x150</v>
          </cell>
          <cell r="B477" t="str">
            <v>MONO-0141</v>
          </cell>
          <cell r="C477" t="str">
            <v>UNION MURO LOSA 150X350X150</v>
          </cell>
          <cell r="D477">
            <v>4.58</v>
          </cell>
          <cell r="E477">
            <v>7.4999999999999997E-2</v>
          </cell>
          <cell r="F477">
            <v>4.4999999999999997E-3</v>
          </cell>
          <cell r="G477">
            <v>0</v>
          </cell>
          <cell r="H477">
            <v>74633</v>
          </cell>
          <cell r="I477">
            <v>74633</v>
          </cell>
          <cell r="J477">
            <v>37671.875979591838</v>
          </cell>
          <cell r="K477">
            <v>51234</v>
          </cell>
          <cell r="L477">
            <v>4500</v>
          </cell>
          <cell r="M477">
            <v>24628.89</v>
          </cell>
          <cell r="N477">
            <v>0.24916705050523422</v>
          </cell>
          <cell r="O477" t="str">
            <v>ANDEN B</v>
          </cell>
        </row>
        <row r="478">
          <cell r="A478" t="str">
            <v>UML120x350x150</v>
          </cell>
          <cell r="B478" t="str">
            <v>MONO-0142</v>
          </cell>
          <cell r="C478" t="str">
            <v>UNION MURO LOSA 120X350X150</v>
          </cell>
          <cell r="D478">
            <v>3.65</v>
          </cell>
          <cell r="E478">
            <v>0.06</v>
          </cell>
          <cell r="F478">
            <v>3.5999999999999999E-3</v>
          </cell>
          <cell r="G478">
            <v>0</v>
          </cell>
          <cell r="H478">
            <v>68865</v>
          </cell>
          <cell r="I478">
            <v>68865</v>
          </cell>
          <cell r="J478">
            <v>34756.171783673468</v>
          </cell>
          <cell r="K478">
            <v>47269</v>
          </cell>
          <cell r="L478">
            <v>3600</v>
          </cell>
          <cell r="M478">
            <v>22725.45</v>
          </cell>
          <cell r="N478">
            <v>0.24925861427119317</v>
          </cell>
          <cell r="O478" t="str">
            <v>ANDEN B</v>
          </cell>
        </row>
        <row r="479">
          <cell r="A479" t="str">
            <v>UML100x350x150</v>
          </cell>
          <cell r="B479" t="str">
            <v>MONO-0143</v>
          </cell>
          <cell r="C479" t="str">
            <v>UNION MURO LOSA 100X350X150</v>
          </cell>
          <cell r="D479">
            <v>3.04</v>
          </cell>
          <cell r="E479">
            <v>0.05</v>
          </cell>
          <cell r="F479">
            <v>3.0000000000000005E-3</v>
          </cell>
          <cell r="G479">
            <v>0</v>
          </cell>
          <cell r="H479">
            <v>64964</v>
          </cell>
          <cell r="I479">
            <v>64964</v>
          </cell>
          <cell r="J479">
            <v>32784.243986394562</v>
          </cell>
          <cell r="K479">
            <v>44587</v>
          </cell>
          <cell r="L479">
            <v>3000</v>
          </cell>
          <cell r="M479">
            <v>21438.120000000003</v>
          </cell>
          <cell r="N479">
            <v>0.24932942968779784</v>
          </cell>
          <cell r="O479" t="str">
            <v>ANDEN B</v>
          </cell>
        </row>
        <row r="480">
          <cell r="A480" t="str">
            <v>UML80x350x150</v>
          </cell>
          <cell r="B480" t="str">
            <v>MONO-0144</v>
          </cell>
          <cell r="C480" t="str">
            <v>UNION MURO LOSA 80X350X150</v>
          </cell>
          <cell r="D480">
            <v>2.4300000000000002</v>
          </cell>
          <cell r="E480">
            <v>0.04</v>
          </cell>
          <cell r="F480">
            <v>2.3999999999999998E-3</v>
          </cell>
          <cell r="G480">
            <v>0</v>
          </cell>
          <cell r="H480">
            <v>61119</v>
          </cell>
          <cell r="I480">
            <v>61119</v>
          </cell>
          <cell r="J480">
            <v>30840.441189115649</v>
          </cell>
          <cell r="K480">
            <v>41944</v>
          </cell>
          <cell r="L480">
            <v>2400</v>
          </cell>
          <cell r="M480">
            <v>20169.27</v>
          </cell>
          <cell r="N480">
            <v>0.24941251871251949</v>
          </cell>
          <cell r="O480" t="str">
            <v>ANDEN B</v>
          </cell>
        </row>
        <row r="481">
          <cell r="A481" t="str">
            <v>UML1200x300x150</v>
          </cell>
          <cell r="B481" t="str">
            <v>MONO-0010</v>
          </cell>
          <cell r="C481" t="str">
            <v>UNION MURO LOSA 1200X300X150</v>
          </cell>
          <cell r="D481">
            <v>18.95</v>
          </cell>
          <cell r="E481">
            <v>0.54</v>
          </cell>
          <cell r="F481">
            <v>3.15E-2</v>
          </cell>
          <cell r="G481">
            <v>0</v>
          </cell>
          <cell r="H481">
            <v>330151</v>
          </cell>
          <cell r="I481">
            <v>330151</v>
          </cell>
          <cell r="J481">
            <v>166747.86241306126</v>
          </cell>
          <cell r="K481">
            <v>226778</v>
          </cell>
          <cell r="L481">
            <v>32400.000000000004</v>
          </cell>
          <cell r="M481">
            <v>80000</v>
          </cell>
          <cell r="N481">
            <v>0.24871514749484741</v>
          </cell>
          <cell r="O481" t="str">
            <v>ANDEN B</v>
          </cell>
        </row>
        <row r="482">
          <cell r="A482" t="str">
            <v>UML600x300x150</v>
          </cell>
          <cell r="B482" t="str">
            <v>MONO-0011</v>
          </cell>
          <cell r="C482" t="str">
            <v>UNION MURO LOSA 600X300X150</v>
          </cell>
          <cell r="D482">
            <v>10.050000000000001</v>
          </cell>
          <cell r="E482">
            <v>0.27</v>
          </cell>
          <cell r="F482">
            <v>1.575E-2</v>
          </cell>
          <cell r="G482">
            <v>0</v>
          </cell>
          <cell r="H482">
            <v>182820</v>
          </cell>
          <cell r="I482">
            <v>182820</v>
          </cell>
          <cell r="J482">
            <v>92322.238016530624</v>
          </cell>
          <cell r="K482">
            <v>125559</v>
          </cell>
          <cell r="L482">
            <v>16200.000000000002</v>
          </cell>
          <cell r="M482">
            <v>60330.600000000006</v>
          </cell>
          <cell r="N482">
            <v>0.24882764987643965</v>
          </cell>
          <cell r="O482" t="str">
            <v>ANDEN B</v>
          </cell>
        </row>
        <row r="483">
          <cell r="A483" t="str">
            <v>UML550x300x150</v>
          </cell>
          <cell r="B483" t="str">
            <v>MONO-0012</v>
          </cell>
          <cell r="C483" t="str">
            <v>UNION MURO LOSA 550X300X150</v>
          </cell>
          <cell r="D483">
            <v>9.4</v>
          </cell>
          <cell r="E483">
            <v>0.25</v>
          </cell>
          <cell r="F483">
            <v>1.4437499999999999E-2</v>
          </cell>
          <cell r="G483">
            <v>0</v>
          </cell>
          <cell r="H483">
            <v>173807</v>
          </cell>
          <cell r="I483">
            <v>173807</v>
          </cell>
          <cell r="J483">
            <v>87766.331722653063</v>
          </cell>
          <cell r="K483">
            <v>119363</v>
          </cell>
          <cell r="L483">
            <v>15000</v>
          </cell>
          <cell r="M483">
            <v>57356.310000000005</v>
          </cell>
          <cell r="N483">
            <v>0.24886558977805026</v>
          </cell>
          <cell r="O483" t="str">
            <v>ANDEN B</v>
          </cell>
        </row>
        <row r="484">
          <cell r="A484" t="str">
            <v>UML500x300x150</v>
          </cell>
          <cell r="B484" t="str">
            <v>MONO-0013</v>
          </cell>
          <cell r="C484" t="str">
            <v>UNION MURO LOSA 500X300X150</v>
          </cell>
          <cell r="D484">
            <v>8.8000000000000007</v>
          </cell>
          <cell r="E484">
            <v>0.23</v>
          </cell>
          <cell r="F484">
            <v>1.3125E-2</v>
          </cell>
          <cell r="G484">
            <v>0</v>
          </cell>
          <cell r="H484">
            <v>161291</v>
          </cell>
          <cell r="I484">
            <v>161291</v>
          </cell>
          <cell r="J484">
            <v>81444.032143775519</v>
          </cell>
          <cell r="K484">
            <v>110764</v>
          </cell>
          <cell r="L484">
            <v>13800</v>
          </cell>
          <cell r="M484">
            <v>53226.030000000006</v>
          </cell>
          <cell r="N484">
            <v>0.24888556823464378</v>
          </cell>
          <cell r="O484" t="str">
            <v>ANDEN B</v>
          </cell>
        </row>
        <row r="485">
          <cell r="A485" t="str">
            <v>UML450x300x150</v>
          </cell>
          <cell r="B485" t="str">
            <v>MONO-0014</v>
          </cell>
          <cell r="C485" t="str">
            <v>UNION MURO LOSA 450X300X150</v>
          </cell>
          <cell r="D485">
            <v>8.15</v>
          </cell>
          <cell r="E485">
            <v>0.2</v>
          </cell>
          <cell r="F485">
            <v>1.18125E-2</v>
          </cell>
          <cell r="G485">
            <v>0</v>
          </cell>
          <cell r="H485">
            <v>152443</v>
          </cell>
          <cell r="I485">
            <v>152443</v>
          </cell>
          <cell r="J485">
            <v>76971.161564183669</v>
          </cell>
          <cell r="K485">
            <v>104681</v>
          </cell>
          <cell r="L485">
            <v>12000</v>
          </cell>
          <cell r="M485">
            <v>50306.19</v>
          </cell>
          <cell r="N485">
            <v>0.24893499323207233</v>
          </cell>
          <cell r="O485" t="str">
            <v>ANDEN B</v>
          </cell>
        </row>
        <row r="486">
          <cell r="A486" t="str">
            <v>UML420x300x150</v>
          </cell>
          <cell r="B486" t="str">
            <v>MONO-0015</v>
          </cell>
          <cell r="C486" t="str">
            <v>UNION MURO LOSA 420X300X150</v>
          </cell>
          <cell r="D486">
            <v>7.75</v>
          </cell>
          <cell r="E486">
            <v>0.19</v>
          </cell>
          <cell r="F486">
            <v>1.1024999999999998E-2</v>
          </cell>
          <cell r="G486">
            <v>0</v>
          </cell>
          <cell r="H486">
            <v>147057</v>
          </cell>
          <cell r="I486">
            <v>147057</v>
          </cell>
          <cell r="J486">
            <v>74248.467787857153</v>
          </cell>
          <cell r="K486">
            <v>100978</v>
          </cell>
          <cell r="L486">
            <v>11400</v>
          </cell>
          <cell r="M486">
            <v>48528.810000000005</v>
          </cell>
          <cell r="N486">
            <v>0.24896743552202544</v>
          </cell>
          <cell r="O486" t="str">
            <v>ANDEN B</v>
          </cell>
        </row>
        <row r="487">
          <cell r="A487" t="str">
            <v>UML400x300x150</v>
          </cell>
          <cell r="B487" t="str">
            <v>MONO-0016</v>
          </cell>
          <cell r="C487" t="str">
            <v>UNION MURO LOSA 400X300X150</v>
          </cell>
          <cell r="D487">
            <v>7.5</v>
          </cell>
          <cell r="E487">
            <v>0.18</v>
          </cell>
          <cell r="F487">
            <v>1.0499999999999999E-2</v>
          </cell>
          <cell r="G487">
            <v>0</v>
          </cell>
          <cell r="H487">
            <v>142782</v>
          </cell>
          <cell r="I487">
            <v>142782</v>
          </cell>
          <cell r="J487">
            <v>72088.469556020413</v>
          </cell>
          <cell r="K487">
            <v>98041</v>
          </cell>
          <cell r="L487">
            <v>10800</v>
          </cell>
          <cell r="M487">
            <v>47118.060000000005</v>
          </cell>
          <cell r="N487">
            <v>0.24898377621422627</v>
          </cell>
          <cell r="O487" t="str">
            <v>ANDEN B</v>
          </cell>
        </row>
        <row r="488">
          <cell r="A488" t="str">
            <v>UML380x300x150</v>
          </cell>
          <cell r="B488" t="str">
            <v>MONO-0017</v>
          </cell>
          <cell r="C488" t="str">
            <v>UNION MURO LOSA 380X300X150</v>
          </cell>
          <cell r="D488">
            <v>7.25</v>
          </cell>
          <cell r="E488">
            <v>0.17</v>
          </cell>
          <cell r="F488">
            <v>9.9749999999999978E-3</v>
          </cell>
          <cell r="G488">
            <v>0</v>
          </cell>
          <cell r="H488">
            <v>139188</v>
          </cell>
          <cell r="I488">
            <v>139188</v>
          </cell>
          <cell r="J488">
            <v>70272.007038469397</v>
          </cell>
          <cell r="K488">
            <v>95570</v>
          </cell>
          <cell r="L488">
            <v>10200</v>
          </cell>
          <cell r="M488">
            <v>45932.04</v>
          </cell>
          <cell r="N488">
            <v>0.24900414928209891</v>
          </cell>
          <cell r="O488" t="str">
            <v>ANDEN B</v>
          </cell>
        </row>
        <row r="489">
          <cell r="A489" t="str">
            <v>UML350x300x150</v>
          </cell>
          <cell r="B489" t="str">
            <v>MONO-0018</v>
          </cell>
          <cell r="C489" t="str">
            <v>UNION MURO LOSA 350X300X150</v>
          </cell>
          <cell r="D489">
            <v>6.85</v>
          </cell>
          <cell r="E489">
            <v>0.16</v>
          </cell>
          <cell r="F489">
            <v>9.1874999999999978E-3</v>
          </cell>
          <cell r="G489">
            <v>0</v>
          </cell>
          <cell r="H489">
            <v>133806</v>
          </cell>
          <cell r="I489">
            <v>133806</v>
          </cell>
          <cell r="J489">
            <v>67551.313262142852</v>
          </cell>
          <cell r="K489">
            <v>91870</v>
          </cell>
          <cell r="L489">
            <v>9600</v>
          </cell>
          <cell r="M489">
            <v>44155.98</v>
          </cell>
          <cell r="N489">
            <v>0.24904280467664017</v>
          </cell>
          <cell r="O489" t="str">
            <v>ANDEN B</v>
          </cell>
        </row>
        <row r="490">
          <cell r="A490" t="str">
            <v>UML300x300x150</v>
          </cell>
          <cell r="B490" t="str">
            <v>MONO-0019</v>
          </cell>
          <cell r="C490" t="str">
            <v>UNION MURO LOSA 300X300X150</v>
          </cell>
          <cell r="D490">
            <v>6.25</v>
          </cell>
          <cell r="E490">
            <v>0.14000000000000001</v>
          </cell>
          <cell r="F490">
            <v>7.8750000000000001E-3</v>
          </cell>
          <cell r="G490">
            <v>0</v>
          </cell>
          <cell r="H490">
            <v>124607</v>
          </cell>
          <cell r="I490">
            <v>124607</v>
          </cell>
          <cell r="J490">
            <v>62901.656968265313</v>
          </cell>
          <cell r="K490">
            <v>85547</v>
          </cell>
          <cell r="L490">
            <v>8400</v>
          </cell>
          <cell r="M490">
            <v>41120.310000000005</v>
          </cell>
          <cell r="N490">
            <v>0.24910948228996246</v>
          </cell>
          <cell r="O490" t="str">
            <v>ANDEN B</v>
          </cell>
        </row>
        <row r="491">
          <cell r="A491" t="str">
            <v>UML270x300x150</v>
          </cell>
          <cell r="B491" t="str">
            <v>MONO-0020</v>
          </cell>
          <cell r="C491" t="str">
            <v>UNION MURO LOSA 270X300X150</v>
          </cell>
          <cell r="D491">
            <v>5.8</v>
          </cell>
          <cell r="E491">
            <v>0.12</v>
          </cell>
          <cell r="F491">
            <v>7.0875E-3</v>
          </cell>
          <cell r="G491">
            <v>0</v>
          </cell>
          <cell r="H491">
            <v>119183</v>
          </cell>
          <cell r="I491">
            <v>119183</v>
          </cell>
          <cell r="J491">
            <v>60160.213191938776</v>
          </cell>
          <cell r="K491">
            <v>81818</v>
          </cell>
          <cell r="L491">
            <v>7200</v>
          </cell>
          <cell r="M491">
            <v>39330.39</v>
          </cell>
          <cell r="N491">
            <v>0.24915200051174313</v>
          </cell>
          <cell r="O491" t="str">
            <v>ANDEN B</v>
          </cell>
        </row>
        <row r="492">
          <cell r="A492" t="str">
            <v>UML250x300x150</v>
          </cell>
          <cell r="B492" t="str">
            <v>MONO-0021</v>
          </cell>
          <cell r="C492" t="str">
            <v>UNION MURO LOSA 250X300X150</v>
          </cell>
          <cell r="D492">
            <v>5.55</v>
          </cell>
          <cell r="E492">
            <v>0.11</v>
          </cell>
          <cell r="F492">
            <v>6.5624999999999998E-3</v>
          </cell>
          <cell r="G492">
            <v>0</v>
          </cell>
          <cell r="H492">
            <v>115594</v>
          </cell>
          <cell r="I492">
            <v>115594</v>
          </cell>
          <cell r="J492">
            <v>58345.75067438776</v>
          </cell>
          <cell r="K492">
            <v>79351</v>
          </cell>
          <cell r="L492">
            <v>6600</v>
          </cell>
          <cell r="M492">
            <v>38146.020000000004</v>
          </cell>
          <cell r="N492">
            <v>0.24918850348502716</v>
          </cell>
          <cell r="O492" t="str">
            <v>ANDEN B</v>
          </cell>
        </row>
        <row r="493">
          <cell r="A493" t="str">
            <v>UML230x300x150</v>
          </cell>
          <cell r="B493" t="str">
            <v>MONO-0022</v>
          </cell>
          <cell r="C493" t="str">
            <v>UNION MURO LOSA 230X300X150</v>
          </cell>
          <cell r="D493">
            <v>5.3</v>
          </cell>
          <cell r="E493">
            <v>0.1</v>
          </cell>
          <cell r="F493">
            <v>6.0375000000000003E-3</v>
          </cell>
          <cell r="G493">
            <v>0</v>
          </cell>
          <cell r="H493">
            <v>112004</v>
          </cell>
          <cell r="I493">
            <v>112004</v>
          </cell>
          <cell r="J493">
            <v>56531.28815683673</v>
          </cell>
          <cell r="K493">
            <v>76883</v>
          </cell>
          <cell r="L493">
            <v>6000</v>
          </cell>
          <cell r="M493">
            <v>36961.32</v>
          </cell>
          <cell r="N493">
            <v>0.24922064271548672</v>
          </cell>
          <cell r="O493" t="str">
            <v>ANDEN B</v>
          </cell>
        </row>
        <row r="494">
          <cell r="A494" t="str">
            <v>UML200x300x150</v>
          </cell>
          <cell r="B494" t="str">
            <v>MONO-0023</v>
          </cell>
          <cell r="C494" t="str">
            <v>UNION MURO LOSA 200X300X150</v>
          </cell>
          <cell r="D494">
            <v>4.95</v>
          </cell>
          <cell r="E494">
            <v>0.09</v>
          </cell>
          <cell r="F494">
            <v>5.2499999999999995E-3</v>
          </cell>
          <cell r="G494">
            <v>0</v>
          </cell>
          <cell r="H494">
            <v>106544</v>
          </cell>
          <cell r="I494">
            <v>106544</v>
          </cell>
          <cell r="J494">
            <v>53771.094380510207</v>
          </cell>
          <cell r="K494">
            <v>73129</v>
          </cell>
          <cell r="L494">
            <v>5400</v>
          </cell>
          <cell r="M494">
            <v>35159.520000000004</v>
          </cell>
          <cell r="N494">
            <v>0.24928195965038938</v>
          </cell>
          <cell r="O494" t="str">
            <v>ANDEN B</v>
          </cell>
        </row>
        <row r="495">
          <cell r="A495" t="str">
            <v>UML150x300x150</v>
          </cell>
          <cell r="B495" t="str">
            <v>MONO-0024</v>
          </cell>
          <cell r="C495" t="str">
            <v>UNION MURO LOSA 150X300X150</v>
          </cell>
          <cell r="D495">
            <v>3.1</v>
          </cell>
          <cell r="E495">
            <v>7.0000000000000007E-2</v>
          </cell>
          <cell r="F495">
            <v>3.9375E-3</v>
          </cell>
          <cell r="G495">
            <v>0</v>
          </cell>
          <cell r="H495">
            <v>69478</v>
          </cell>
          <cell r="I495">
            <v>69478</v>
          </cell>
          <cell r="J495">
            <v>35068.813086632654</v>
          </cell>
          <cell r="K495">
            <v>47694</v>
          </cell>
          <cell r="L495">
            <v>4200</v>
          </cell>
          <cell r="M495">
            <v>22927.74</v>
          </cell>
          <cell r="N495">
            <v>0.24918881564860715</v>
          </cell>
          <cell r="O495" t="str">
            <v>ANDEN B</v>
          </cell>
        </row>
        <row r="496">
          <cell r="A496" t="str">
            <v>UML120x300x150</v>
          </cell>
          <cell r="B496" t="str">
            <v>MONO-0032</v>
          </cell>
          <cell r="C496" t="str">
            <v>UNION MURO LOSA 120X300X150</v>
          </cell>
          <cell r="D496">
            <v>2.65</v>
          </cell>
          <cell r="E496">
            <v>5.3999999999999999E-2</v>
          </cell>
          <cell r="F496">
            <v>3.1499999999999996E-3</v>
          </cell>
          <cell r="G496">
            <v>0</v>
          </cell>
          <cell r="H496">
            <v>67394</v>
          </cell>
          <cell r="I496">
            <v>67394</v>
          </cell>
          <cell r="J496">
            <v>34016.748694033675</v>
          </cell>
          <cell r="K496">
            <v>46263</v>
          </cell>
          <cell r="L496">
            <v>3240</v>
          </cell>
          <cell r="M496">
            <v>22240.02</v>
          </cell>
          <cell r="N496">
            <v>0.24919260346061839</v>
          </cell>
          <cell r="O496" t="str">
            <v>ANDEN B</v>
          </cell>
        </row>
        <row r="497">
          <cell r="A497" t="str">
            <v>UML100x300x150</v>
          </cell>
          <cell r="B497" t="str">
            <v>MONO-0025</v>
          </cell>
          <cell r="C497" t="str">
            <v>UNION MURO LOSA 100X300X150</v>
          </cell>
          <cell r="D497">
            <v>2.35</v>
          </cell>
          <cell r="E497">
            <v>7.0000000000000007E-2</v>
          </cell>
          <cell r="F497">
            <v>2.6249999999999997E-3</v>
          </cell>
          <cell r="G497">
            <v>0</v>
          </cell>
          <cell r="H497">
            <v>60446</v>
          </cell>
          <cell r="I497">
            <v>60446</v>
          </cell>
          <cell r="J497">
            <v>30503.531792755104</v>
          </cell>
          <cell r="K497">
            <v>41485</v>
          </cell>
          <cell r="L497">
            <v>4200</v>
          </cell>
          <cell r="M497">
            <v>19947.18</v>
          </cell>
          <cell r="N497">
            <v>0.24934646557715623</v>
          </cell>
          <cell r="O497" t="str">
            <v>ANDEN B</v>
          </cell>
        </row>
        <row r="498">
          <cell r="A498" t="str">
            <v>UML80x300x150</v>
          </cell>
          <cell r="B498" t="str">
            <v>MONO-0026</v>
          </cell>
          <cell r="C498" t="str">
            <v>UNION MURO LOSA 80X300X150</v>
          </cell>
          <cell r="D498">
            <v>2.15</v>
          </cell>
          <cell r="E498">
            <v>0.04</v>
          </cell>
          <cell r="F498">
            <v>2.0999999999999999E-3</v>
          </cell>
          <cell r="G498">
            <v>0</v>
          </cell>
          <cell r="H498">
            <v>56857</v>
          </cell>
          <cell r="I498">
            <v>56857</v>
          </cell>
          <cell r="J498">
            <v>28689.069275204085</v>
          </cell>
          <cell r="K498">
            <v>39018</v>
          </cell>
          <cell r="L498">
            <v>2400</v>
          </cell>
          <cell r="M498">
            <v>18762.810000000001</v>
          </cell>
          <cell r="N498">
            <v>0.24943295378113389</v>
          </cell>
          <cell r="O498" t="str">
            <v>ANDEN B</v>
          </cell>
        </row>
        <row r="499">
          <cell r="A499" t="str">
            <v>UMLI150x250x150</v>
          </cell>
          <cell r="B499" t="str">
            <v>MONO-0145</v>
          </cell>
          <cell r="C499" t="str">
            <v>UNION MURO LOSA INTERNO 150x250x150</v>
          </cell>
          <cell r="D499">
            <v>3.41</v>
          </cell>
          <cell r="E499">
            <v>0.06</v>
          </cell>
          <cell r="F499">
            <v>3.375E-3</v>
          </cell>
          <cell r="G499">
            <v>0</v>
          </cell>
          <cell r="H499">
            <v>64268</v>
          </cell>
          <cell r="I499">
            <v>64268</v>
          </cell>
          <cell r="J499">
            <v>32437.64678367347</v>
          </cell>
          <cell r="K499">
            <v>44116</v>
          </cell>
          <cell r="L499">
            <v>3600</v>
          </cell>
          <cell r="M499">
            <v>21208.440000000002</v>
          </cell>
          <cell r="N499">
            <v>0.24922201421058249</v>
          </cell>
          <cell r="O499" t="str">
            <v>ANDEN B</v>
          </cell>
        </row>
        <row r="500">
          <cell r="A500" t="str">
            <v>UMLI120x250x150</v>
          </cell>
          <cell r="B500" t="str">
            <v>MONO-0146</v>
          </cell>
          <cell r="C500" t="str">
            <v>UNION MURO LOSA INTERNO 120x250x150</v>
          </cell>
          <cell r="D500">
            <v>2.84</v>
          </cell>
          <cell r="E500">
            <v>4.8000000000000001E-2</v>
          </cell>
          <cell r="F500">
            <v>2.6999999999999997E-3</v>
          </cell>
          <cell r="G500">
            <v>0</v>
          </cell>
          <cell r="H500">
            <v>59264</v>
          </cell>
          <cell r="I500">
            <v>59264</v>
          </cell>
          <cell r="J500">
            <v>29908.763426938778</v>
          </cell>
          <cell r="K500">
            <v>40676</v>
          </cell>
          <cell r="L500">
            <v>2880</v>
          </cell>
          <cell r="M500">
            <v>19557.120000000003</v>
          </cell>
          <cell r="N500">
            <v>0.24930336127208039</v>
          </cell>
          <cell r="O500" t="str">
            <v>ANDEN B</v>
          </cell>
        </row>
        <row r="501">
          <cell r="A501" t="str">
            <v>UMLI100x250x150</v>
          </cell>
          <cell r="B501" t="str">
            <v>MONO-0147</v>
          </cell>
          <cell r="C501" t="str">
            <v>UNION MURO LOSA INTERNO 100x250x150</v>
          </cell>
          <cell r="D501">
            <v>2.2599999999999998</v>
          </cell>
          <cell r="E501">
            <v>0.04</v>
          </cell>
          <cell r="F501">
            <v>2.2499999999999998E-3</v>
          </cell>
          <cell r="G501">
            <v>0</v>
          </cell>
          <cell r="H501">
            <v>55929</v>
          </cell>
          <cell r="I501">
            <v>55929</v>
          </cell>
          <cell r="J501">
            <v>28222.841189115647</v>
          </cell>
          <cell r="K501">
            <v>38384</v>
          </cell>
          <cell r="L501">
            <v>2400</v>
          </cell>
          <cell r="M501">
            <v>18456.57</v>
          </cell>
          <cell r="N501">
            <v>0.24937910084554499</v>
          </cell>
          <cell r="O501" t="str">
            <v>ANDEN B</v>
          </cell>
        </row>
        <row r="502">
          <cell r="A502" t="str">
            <v>UMLI80x250x150</v>
          </cell>
          <cell r="B502" t="str">
            <v>MONO-0148</v>
          </cell>
          <cell r="C502" t="str">
            <v>UNION MURO LOSA INTERNO 80x250x150</v>
          </cell>
          <cell r="D502">
            <v>1.68</v>
          </cell>
          <cell r="E502">
            <v>3.2000000000000001E-2</v>
          </cell>
          <cell r="F502">
            <v>1.8E-3</v>
          </cell>
          <cell r="G502">
            <v>0</v>
          </cell>
          <cell r="H502">
            <v>52593</v>
          </cell>
          <cell r="I502">
            <v>52593</v>
          </cell>
          <cell r="J502">
            <v>26536.918951292515</v>
          </cell>
          <cell r="K502">
            <v>36091</v>
          </cell>
          <cell r="L502">
            <v>1920</v>
          </cell>
          <cell r="M502">
            <v>17355.690000000002</v>
          </cell>
          <cell r="N502">
            <v>0.2494501751174564</v>
          </cell>
          <cell r="O502" t="str">
            <v>ANDEN B</v>
          </cell>
        </row>
        <row r="503">
          <cell r="A503" t="str">
            <v>UMLI1200x200x150</v>
          </cell>
          <cell r="B503" t="str">
            <v>MONO-0033</v>
          </cell>
          <cell r="C503" t="str">
            <v>UNION MURO LOSA INTERNO 1200x200x150</v>
          </cell>
          <cell r="D503">
            <v>14.74</v>
          </cell>
          <cell r="E503">
            <v>0.42</v>
          </cell>
          <cell r="F503">
            <v>2.2499999999999999E-2</v>
          </cell>
          <cell r="G503">
            <v>0</v>
          </cell>
          <cell r="H503">
            <v>257412</v>
          </cell>
          <cell r="I503">
            <v>257412</v>
          </cell>
          <cell r="J503">
            <v>130009.02884571429</v>
          </cell>
          <cell r="K503">
            <v>176813</v>
          </cell>
          <cell r="L503">
            <v>25200</v>
          </cell>
          <cell r="M503">
            <v>80000</v>
          </cell>
          <cell r="N503">
            <v>0.24872022124842674</v>
          </cell>
          <cell r="O503" t="str">
            <v>ANDEN C</v>
          </cell>
        </row>
        <row r="504">
          <cell r="A504" t="str">
            <v>UMLI600x200x150</v>
          </cell>
          <cell r="B504" t="str">
            <v>MONO-0034</v>
          </cell>
          <cell r="C504" t="str">
            <v>UNION MURO LOSA INTERNO 600x200x150</v>
          </cell>
          <cell r="D504">
            <v>7.37</v>
          </cell>
          <cell r="E504">
            <v>0.21</v>
          </cell>
          <cell r="F504">
            <v>1.125E-2</v>
          </cell>
          <cell r="G504">
            <v>0</v>
          </cell>
          <cell r="H504">
            <v>143206</v>
          </cell>
          <cell r="I504">
            <v>143206</v>
          </cell>
          <cell r="J504">
            <v>72316.821232857139</v>
          </cell>
          <cell r="K504">
            <v>98351</v>
          </cell>
          <cell r="L504">
            <v>12600</v>
          </cell>
          <cell r="M504">
            <v>47257.98</v>
          </cell>
          <cell r="N504">
            <v>0.2488354427616512</v>
          </cell>
          <cell r="O504" t="str">
            <v>ANDEN B</v>
          </cell>
        </row>
        <row r="505">
          <cell r="A505" t="str">
            <v>UMLI550x200x150</v>
          </cell>
          <cell r="B505" t="str">
            <v>MONO-0035</v>
          </cell>
          <cell r="C505" t="str">
            <v>UNION MURO LOSA INTERNO 550x200x150</v>
          </cell>
          <cell r="D505">
            <v>6.76</v>
          </cell>
          <cell r="E505">
            <v>0.1925</v>
          </cell>
          <cell r="F505">
            <v>1.03125E-2</v>
          </cell>
          <cell r="G505">
            <v>0</v>
          </cell>
          <cell r="H505">
            <v>137836</v>
          </cell>
          <cell r="I505">
            <v>137836</v>
          </cell>
          <cell r="J505">
            <v>69604.940436625009</v>
          </cell>
          <cell r="K505">
            <v>94663</v>
          </cell>
          <cell r="L505">
            <v>11550</v>
          </cell>
          <cell r="M505">
            <v>45485.880000000005</v>
          </cell>
          <cell r="N505">
            <v>0.24883666894367437</v>
          </cell>
          <cell r="O505" t="str">
            <v>ANDEN B</v>
          </cell>
        </row>
        <row r="506">
          <cell r="A506" t="str">
            <v>UMLI500x200x150</v>
          </cell>
          <cell r="B506" t="str">
            <v>MONO-0036</v>
          </cell>
          <cell r="C506" t="str">
            <v>UNION MURO LOSA INTERNO 500x200x150</v>
          </cell>
          <cell r="D506">
            <v>6.14</v>
          </cell>
          <cell r="E506">
            <v>0.17499999999999999</v>
          </cell>
          <cell r="F506">
            <v>9.3749999999999997E-3</v>
          </cell>
          <cell r="G506">
            <v>0</v>
          </cell>
          <cell r="H506">
            <v>125306</v>
          </cell>
          <cell r="I506">
            <v>125306</v>
          </cell>
          <cell r="J506">
            <v>63277.218578749998</v>
          </cell>
          <cell r="K506">
            <v>86058</v>
          </cell>
          <cell r="L506">
            <v>10500</v>
          </cell>
          <cell r="M506">
            <v>41350.980000000003</v>
          </cell>
          <cell r="N506">
            <v>0.24883993874283264</v>
          </cell>
          <cell r="O506" t="str">
            <v>ANDEN B</v>
          </cell>
        </row>
        <row r="507">
          <cell r="A507" t="str">
            <v>UMLI450x200x150</v>
          </cell>
          <cell r="B507" t="str">
            <v>MONO-0037</v>
          </cell>
          <cell r="C507" t="str">
            <v>UNION MURO LOSA INTERNO 450x200x150</v>
          </cell>
          <cell r="D507">
            <v>5.61</v>
          </cell>
          <cell r="E507">
            <v>0.16</v>
          </cell>
          <cell r="F507">
            <v>8.4375000000000006E-3</v>
          </cell>
          <cell r="G507">
            <v>0</v>
          </cell>
          <cell r="H507">
            <v>106218</v>
          </cell>
          <cell r="I507">
            <v>106218</v>
          </cell>
          <cell r="J507">
            <v>53639.313262142859</v>
          </cell>
          <cell r="K507">
            <v>72950</v>
          </cell>
          <cell r="L507">
            <v>9600</v>
          </cell>
          <cell r="M507">
            <v>35051.94</v>
          </cell>
          <cell r="N507">
            <v>0.24882337760607914</v>
          </cell>
          <cell r="O507" t="str">
            <v>ANDEN B</v>
          </cell>
        </row>
        <row r="508">
          <cell r="A508" t="str">
            <v>UMLI420x200x150</v>
          </cell>
          <cell r="B508" t="str">
            <v>MONO-0038</v>
          </cell>
          <cell r="C508" t="str">
            <v>UNION MURO LOSA INTERNO 420x200x150</v>
          </cell>
          <cell r="D508">
            <v>5.16</v>
          </cell>
          <cell r="E508">
            <v>0.14699999999999999</v>
          </cell>
          <cell r="F508">
            <v>7.8750000000000001E-3</v>
          </cell>
          <cell r="G508">
            <v>0</v>
          </cell>
          <cell r="H508">
            <v>105257</v>
          </cell>
          <cell r="I508">
            <v>105257</v>
          </cell>
          <cell r="J508">
            <v>53152.86360615</v>
          </cell>
          <cell r="K508">
            <v>72288</v>
          </cell>
          <cell r="L508">
            <v>8820</v>
          </cell>
          <cell r="M508">
            <v>34734.810000000005</v>
          </cell>
          <cell r="N508">
            <v>0.2488396532853101</v>
          </cell>
          <cell r="O508" t="str">
            <v>ANDEN B</v>
          </cell>
        </row>
        <row r="509">
          <cell r="A509" t="str">
            <v>UMLI400x200x150</v>
          </cell>
          <cell r="B509" t="str">
            <v>MONO-0039</v>
          </cell>
          <cell r="C509" t="str">
            <v>UNION MURO LOSA INTERNO 400x200x150</v>
          </cell>
          <cell r="D509">
            <v>4.91</v>
          </cell>
          <cell r="E509">
            <v>0.13999999999999999</v>
          </cell>
          <cell r="F509">
            <v>7.4999999999999997E-3</v>
          </cell>
          <cell r="G509">
            <v>0</v>
          </cell>
          <cell r="H509">
            <v>100245</v>
          </cell>
          <cell r="I509">
            <v>100245</v>
          </cell>
          <cell r="J509">
            <v>50621.774862999999</v>
          </cell>
          <cell r="K509">
            <v>68846</v>
          </cell>
          <cell r="L509">
            <v>8400</v>
          </cell>
          <cell r="M509">
            <v>33080.85</v>
          </cell>
          <cell r="N509">
            <v>0.24884143739126643</v>
          </cell>
          <cell r="O509" t="str">
            <v>ANDEN B</v>
          </cell>
        </row>
        <row r="510">
          <cell r="A510" t="str">
            <v>UMLI380x200x150</v>
          </cell>
          <cell r="B510" t="str">
            <v>MONO-0040</v>
          </cell>
          <cell r="C510" t="str">
            <v>UNION MURO LOSA INTERNO 380x200x150</v>
          </cell>
          <cell r="D510">
            <v>4.67</v>
          </cell>
          <cell r="E510">
            <v>0.13299999999999998</v>
          </cell>
          <cell r="F510">
            <v>7.1249999999999994E-3</v>
          </cell>
          <cell r="G510">
            <v>0</v>
          </cell>
          <cell r="H510">
            <v>95232</v>
          </cell>
          <cell r="I510">
            <v>95232</v>
          </cell>
          <cell r="J510">
            <v>48090.686119849997</v>
          </cell>
          <cell r="K510">
            <v>65404</v>
          </cell>
          <cell r="L510">
            <v>7979.9999999999991</v>
          </cell>
          <cell r="M510">
            <v>31426.560000000001</v>
          </cell>
          <cell r="N510">
            <v>0.24883552163897782</v>
          </cell>
          <cell r="O510" t="str">
            <v>ANDEN B</v>
          </cell>
        </row>
        <row r="511">
          <cell r="A511" t="str">
            <v>UMLI350x200x150</v>
          </cell>
          <cell r="B511" t="str">
            <v>MONO-0041</v>
          </cell>
          <cell r="C511" t="str">
            <v>UNION MURO LOSA INTERNO 350x200x150</v>
          </cell>
          <cell r="D511">
            <v>4.3</v>
          </cell>
          <cell r="E511">
            <v>0.12249999999999998</v>
          </cell>
          <cell r="F511">
            <v>6.5624999999999998E-3</v>
          </cell>
          <cell r="G511">
            <v>0</v>
          </cell>
          <cell r="H511">
            <v>91891</v>
          </cell>
          <cell r="I511">
            <v>91891</v>
          </cell>
          <cell r="J511">
            <v>46403.293624416663</v>
          </cell>
          <cell r="K511">
            <v>63109</v>
          </cell>
          <cell r="L511">
            <v>7349.9999999999991</v>
          </cell>
          <cell r="M511">
            <v>30324.030000000002</v>
          </cell>
          <cell r="N511">
            <v>0.24883939377828318</v>
          </cell>
          <cell r="O511" t="str">
            <v>ANDEN B</v>
          </cell>
        </row>
        <row r="512">
          <cell r="A512" t="str">
            <v>UMLI300x200x150</v>
          </cell>
          <cell r="B512" t="str">
            <v>MONO-0042</v>
          </cell>
          <cell r="C512" t="str">
            <v>UNION MURO LOSA INTERNO 300x200x150</v>
          </cell>
          <cell r="D512">
            <v>3.68</v>
          </cell>
          <cell r="E512">
            <v>0.105</v>
          </cell>
          <cell r="F512">
            <v>5.6249999999999998E-3</v>
          </cell>
          <cell r="G512">
            <v>0</v>
          </cell>
          <cell r="H512">
            <v>82344</v>
          </cell>
          <cell r="I512">
            <v>82344</v>
          </cell>
          <cell r="J512">
            <v>41582.172208892851</v>
          </cell>
          <cell r="K512">
            <v>56552</v>
          </cell>
          <cell r="L512">
            <v>6300</v>
          </cell>
          <cell r="M512">
            <v>27173.52</v>
          </cell>
          <cell r="N512">
            <v>0.24884046001253138</v>
          </cell>
          <cell r="O512" t="str">
            <v>ANDEN B</v>
          </cell>
        </row>
        <row r="513">
          <cell r="A513" t="str">
            <v>UMLI270x200x150</v>
          </cell>
          <cell r="B513" t="str">
            <v>MONO-0043</v>
          </cell>
          <cell r="C513" t="str">
            <v>UNION MURO LOSA INTERNO 270x200x150</v>
          </cell>
          <cell r="D513">
            <v>3.32</v>
          </cell>
          <cell r="E513">
            <v>9.4500000000000001E-2</v>
          </cell>
          <cell r="F513">
            <v>5.0625000000000002E-3</v>
          </cell>
          <cell r="G513">
            <v>0</v>
          </cell>
          <cell r="H513">
            <v>80554</v>
          </cell>
          <cell r="I513">
            <v>80554</v>
          </cell>
          <cell r="J513">
            <v>40678.211943482143</v>
          </cell>
          <cell r="K513">
            <v>55323</v>
          </cell>
          <cell r="L513">
            <v>5670</v>
          </cell>
          <cell r="M513">
            <v>26582.82</v>
          </cell>
          <cell r="N513">
            <v>0.24884127087506916</v>
          </cell>
          <cell r="O513" t="str">
            <v>ANDEN B</v>
          </cell>
        </row>
        <row r="514">
          <cell r="A514" t="str">
            <v>UMLI250x200x150</v>
          </cell>
          <cell r="B514" t="str">
            <v>MONO-0044</v>
          </cell>
          <cell r="C514" t="str">
            <v>UNION MURO LOSA INTERNO 250x200x150</v>
          </cell>
          <cell r="D514">
            <v>3.07</v>
          </cell>
          <cell r="E514">
            <v>8.7499999999999994E-2</v>
          </cell>
          <cell r="F514">
            <v>4.6874999999999998E-3</v>
          </cell>
          <cell r="G514">
            <v>0</v>
          </cell>
          <cell r="H514">
            <v>74587</v>
          </cell>
          <cell r="I514">
            <v>74587</v>
          </cell>
          <cell r="J514">
            <v>37665.011058779761</v>
          </cell>
          <cell r="K514">
            <v>51225</v>
          </cell>
          <cell r="L514">
            <v>5250</v>
          </cell>
          <cell r="M514">
            <v>24613.710000000003</v>
          </cell>
          <cell r="N514">
            <v>0.24884089787851921</v>
          </cell>
          <cell r="O514" t="str">
            <v>ANDEN B</v>
          </cell>
        </row>
        <row r="515">
          <cell r="A515" t="str">
            <v>UMLI230x200x150</v>
          </cell>
          <cell r="B515" t="str">
            <v>MONO-0045</v>
          </cell>
          <cell r="C515" t="str">
            <v>UNION MURO LOSA INTERNO 230x200x150</v>
          </cell>
          <cell r="D515">
            <v>2.81</v>
          </cell>
          <cell r="E515">
            <v>8.0500000000000002E-2</v>
          </cell>
          <cell r="F515">
            <v>4.3125000000000004E-3</v>
          </cell>
          <cell r="G515">
            <v>0</v>
          </cell>
          <cell r="H515">
            <v>74110</v>
          </cell>
          <cell r="I515">
            <v>74110</v>
          </cell>
          <cell r="J515">
            <v>37423.954988003577</v>
          </cell>
          <cell r="K515">
            <v>50897</v>
          </cell>
          <cell r="L515">
            <v>4830</v>
          </cell>
          <cell r="M515">
            <v>24456.300000000003</v>
          </cell>
          <cell r="N515">
            <v>0.24884451430771393</v>
          </cell>
          <cell r="O515" t="str">
            <v>ANDEN B</v>
          </cell>
        </row>
        <row r="516">
          <cell r="A516" t="str">
            <v>UMLI200x200x150</v>
          </cell>
          <cell r="B516" t="str">
            <v>MONO-0046</v>
          </cell>
          <cell r="C516" t="str">
            <v>UNION MURO LOSA INTERNO 200x200x150</v>
          </cell>
          <cell r="D516">
            <v>2.46</v>
          </cell>
          <cell r="E516">
            <v>6.9999999999999993E-2</v>
          </cell>
          <cell r="F516">
            <v>3.7499999999999999E-3</v>
          </cell>
          <cell r="G516">
            <v>0</v>
          </cell>
          <cell r="H516">
            <v>71603</v>
          </cell>
          <cell r="I516">
            <v>71603</v>
          </cell>
          <cell r="J516">
            <v>36158.410616428569</v>
          </cell>
          <cell r="K516">
            <v>49176</v>
          </cell>
          <cell r="L516">
            <v>4200</v>
          </cell>
          <cell r="M516">
            <v>23628.99</v>
          </cell>
          <cell r="N516">
            <v>0.2488354427616512</v>
          </cell>
          <cell r="O516" t="str">
            <v>ANDEN B</v>
          </cell>
        </row>
        <row r="517">
          <cell r="A517" t="str">
            <v>UMLI150x200x150</v>
          </cell>
          <cell r="B517" t="str">
            <v>MONO-0047</v>
          </cell>
          <cell r="C517" t="str">
            <v>UNION MURO LOSA INTERNO 150x200x150</v>
          </cell>
          <cell r="D517">
            <v>1.75</v>
          </cell>
          <cell r="E517">
            <v>0.05</v>
          </cell>
          <cell r="F517">
            <v>2.8124999999999999E-3</v>
          </cell>
          <cell r="G517">
            <v>0</v>
          </cell>
          <cell r="H517">
            <v>60005</v>
          </cell>
          <cell r="I517">
            <v>60005</v>
          </cell>
          <cell r="J517">
            <v>30284.583890714286</v>
          </cell>
          <cell r="K517">
            <v>41188</v>
          </cell>
          <cell r="L517">
            <v>3000</v>
          </cell>
          <cell r="M517">
            <v>19801.650000000001</v>
          </cell>
          <cell r="N517">
            <v>0.24925725293829687</v>
          </cell>
          <cell r="O517" t="str">
            <v>ANDEN B</v>
          </cell>
        </row>
        <row r="518">
          <cell r="A518" t="str">
            <v>UMLI120x200x150</v>
          </cell>
          <cell r="B518" t="str">
            <v>MONO-0050</v>
          </cell>
          <cell r="C518" t="str">
            <v>UNION MURO LOSA INTERNO 120x200x150</v>
          </cell>
          <cell r="D518">
            <v>1.47</v>
          </cell>
          <cell r="E518">
            <v>4.1999999999999996E-2</v>
          </cell>
          <cell r="F518">
            <v>2.2499999999999998E-3</v>
          </cell>
          <cell r="G518">
            <v>0</v>
          </cell>
          <cell r="H518">
            <v>57283</v>
          </cell>
          <cell r="I518">
            <v>57283</v>
          </cell>
          <cell r="J518">
            <v>28926.728493142855</v>
          </cell>
          <cell r="K518">
            <v>39341</v>
          </cell>
          <cell r="L518">
            <v>2519.9999999999995</v>
          </cell>
          <cell r="M518">
            <v>18903.39</v>
          </cell>
          <cell r="N518">
            <v>0.24884331069339949</v>
          </cell>
          <cell r="O518" t="str">
            <v>ANDEN B</v>
          </cell>
        </row>
        <row r="519">
          <cell r="A519" t="str">
            <v>UMLI100x200x150</v>
          </cell>
          <cell r="B519" t="str">
            <v>MONO-0048</v>
          </cell>
          <cell r="C519" t="str">
            <v>UNION MURO LOSA INTERNO 100x200x150</v>
          </cell>
          <cell r="D519">
            <v>1.23</v>
          </cell>
          <cell r="E519">
            <v>3.4999999999999996E-2</v>
          </cell>
          <cell r="F519">
            <v>1.8749999999999999E-3</v>
          </cell>
          <cell r="G519">
            <v>0</v>
          </cell>
          <cell r="H519">
            <v>57283</v>
          </cell>
          <cell r="I519">
            <v>57283</v>
          </cell>
          <cell r="J519">
            <v>28926.728493142855</v>
          </cell>
          <cell r="K519">
            <v>39341</v>
          </cell>
          <cell r="L519">
            <v>2100</v>
          </cell>
          <cell r="M519">
            <v>18903.39</v>
          </cell>
          <cell r="N519">
            <v>0.24884331069339949</v>
          </cell>
          <cell r="O519" t="str">
            <v>ANDEN B</v>
          </cell>
        </row>
        <row r="520">
          <cell r="A520" t="str">
            <v>UMLI80x200x150</v>
          </cell>
          <cell r="B520" t="str">
            <v>MONO-0049</v>
          </cell>
          <cell r="C520" t="str">
            <v>UNION MURO LOSA INTERNO 80x200x150</v>
          </cell>
          <cell r="D520">
            <v>0.98</v>
          </cell>
          <cell r="E520">
            <v>2.7999999999999997E-2</v>
          </cell>
          <cell r="F520">
            <v>1.5E-3</v>
          </cell>
          <cell r="G520">
            <v>0</v>
          </cell>
          <cell r="H520">
            <v>55373</v>
          </cell>
          <cell r="I520">
            <v>55373</v>
          </cell>
          <cell r="J520">
            <v>27962.504210038092</v>
          </cell>
          <cell r="K520">
            <v>38030</v>
          </cell>
          <cell r="L520">
            <v>1679.9999999999998</v>
          </cell>
          <cell r="M520">
            <v>18273.09</v>
          </cell>
          <cell r="N520">
            <v>0.24883562363549638</v>
          </cell>
          <cell r="O520" t="str">
            <v>ANDEN B</v>
          </cell>
        </row>
        <row r="521">
          <cell r="A521" t="str">
            <v>CAP1200x550</v>
          </cell>
          <cell r="B521" t="str">
            <v>MONO-0051</v>
          </cell>
          <cell r="C521" t="str">
            <v>PANEL CAPS 1200x550</v>
          </cell>
          <cell r="D521">
            <v>24.195599999999999</v>
          </cell>
          <cell r="E521">
            <v>0.66</v>
          </cell>
          <cell r="F521">
            <v>3.3000000000000002E-2</v>
          </cell>
          <cell r="G521">
            <v>0</v>
          </cell>
          <cell r="H521">
            <v>402464</v>
          </cell>
          <cell r="I521">
            <v>402464</v>
          </cell>
          <cell r="J521">
            <v>203271.16471040816</v>
          </cell>
          <cell r="K521">
            <v>276449</v>
          </cell>
          <cell r="L521">
            <v>39600</v>
          </cell>
          <cell r="M521">
            <v>80000</v>
          </cell>
          <cell r="N521">
            <v>0.24871328241350255</v>
          </cell>
          <cell r="O521">
            <v>0</v>
          </cell>
        </row>
        <row r="522">
          <cell r="A522" t="str">
            <v>CAP1200x520</v>
          </cell>
          <cell r="B522" t="str">
            <v>MONO-0052</v>
          </cell>
          <cell r="C522" t="str">
            <v>PANEL CAPS 1200x520</v>
          </cell>
          <cell r="D522">
            <v>22.729199999999999</v>
          </cell>
          <cell r="E522">
            <v>0.62</v>
          </cell>
          <cell r="F522">
            <v>3.1200000000000002E-2</v>
          </cell>
          <cell r="G522">
            <v>0</v>
          </cell>
          <cell r="H522">
            <v>387786</v>
          </cell>
          <cell r="I522">
            <v>387786</v>
          </cell>
          <cell r="J522">
            <v>195852.11464020406</v>
          </cell>
          <cell r="K522">
            <v>266359</v>
          </cell>
          <cell r="L522">
            <v>37200</v>
          </cell>
          <cell r="M522">
            <v>80000</v>
          </cell>
          <cell r="N522">
            <v>0.24873507417157006</v>
          </cell>
          <cell r="O522">
            <v>0</v>
          </cell>
        </row>
        <row r="523">
          <cell r="A523" t="str">
            <v>CAP1200x500</v>
          </cell>
          <cell r="B523" t="str">
            <v>MONO-0053</v>
          </cell>
          <cell r="C523" t="str">
            <v>PANEL CAPS 1200x500</v>
          </cell>
          <cell r="D523">
            <v>21.995999999999999</v>
          </cell>
          <cell r="E523">
            <v>0.6</v>
          </cell>
          <cell r="F523">
            <v>0.03</v>
          </cell>
          <cell r="G523">
            <v>0</v>
          </cell>
          <cell r="H523">
            <v>378002</v>
          </cell>
          <cell r="I523">
            <v>378002</v>
          </cell>
          <cell r="J523">
            <v>190906.74792673471</v>
          </cell>
          <cell r="K523">
            <v>259634</v>
          </cell>
          <cell r="L523">
            <v>36000</v>
          </cell>
          <cell r="M523">
            <v>80000</v>
          </cell>
          <cell r="N523">
            <v>0.24875056867154713</v>
          </cell>
          <cell r="O523">
            <v>0</v>
          </cell>
        </row>
        <row r="524">
          <cell r="A524" t="str">
            <v>CAP1200x450</v>
          </cell>
          <cell r="B524" t="str">
            <v>MONO-0054</v>
          </cell>
          <cell r="C524" t="str">
            <v>PANEL CAPS 1200x450</v>
          </cell>
          <cell r="D524">
            <v>19.796399999999998</v>
          </cell>
          <cell r="E524">
            <v>0.54</v>
          </cell>
          <cell r="F524">
            <v>2.7000000000000003E-2</v>
          </cell>
          <cell r="G524">
            <v>0</v>
          </cell>
          <cell r="H524">
            <v>353406</v>
          </cell>
          <cell r="I524">
            <v>353406</v>
          </cell>
          <cell r="J524">
            <v>178474.83114306122</v>
          </cell>
          <cell r="K524">
            <v>242726</v>
          </cell>
          <cell r="L524">
            <v>32400.000000000004</v>
          </cell>
          <cell r="M524">
            <v>80000</v>
          </cell>
          <cell r="N524">
            <v>0.24879229179667703</v>
          </cell>
          <cell r="O524">
            <v>0</v>
          </cell>
        </row>
        <row r="525">
          <cell r="A525" t="str">
            <v>CAP1200x420</v>
          </cell>
          <cell r="B525" t="str">
            <v>MONO-0055</v>
          </cell>
          <cell r="C525" t="str">
            <v>PANEL CAPS 1200x420</v>
          </cell>
          <cell r="D525">
            <v>19.796399999999998</v>
          </cell>
          <cell r="E525">
            <v>0.54</v>
          </cell>
          <cell r="F525">
            <v>2.52E-2</v>
          </cell>
          <cell r="G525">
            <v>0</v>
          </cell>
          <cell r="H525">
            <v>338732</v>
          </cell>
          <cell r="I525">
            <v>338732</v>
          </cell>
          <cell r="J525">
            <v>171057.78107285712</v>
          </cell>
          <cell r="K525">
            <v>232639</v>
          </cell>
          <cell r="L525">
            <v>32400.000000000004</v>
          </cell>
          <cell r="M525">
            <v>80000</v>
          </cell>
          <cell r="N525">
            <v>0.24882075107791726</v>
          </cell>
          <cell r="O525">
            <v>0</v>
          </cell>
        </row>
        <row r="526">
          <cell r="A526" t="str">
            <v>CAP1200x400</v>
          </cell>
          <cell r="B526" t="str">
            <v>MONO-0056</v>
          </cell>
          <cell r="C526" t="str">
            <v>PANEL CAPS 1200x400</v>
          </cell>
          <cell r="D526">
            <v>17.596799999999998</v>
          </cell>
          <cell r="E526">
            <v>0.48</v>
          </cell>
          <cell r="F526">
            <v>2.4E-2</v>
          </cell>
          <cell r="G526">
            <v>0</v>
          </cell>
          <cell r="H526">
            <v>327962</v>
          </cell>
          <cell r="I526">
            <v>327962</v>
          </cell>
          <cell r="J526">
            <v>165615.41435938777</v>
          </cell>
          <cell r="K526">
            <v>225237</v>
          </cell>
          <cell r="L526">
            <v>28800</v>
          </cell>
          <cell r="M526">
            <v>80000</v>
          </cell>
          <cell r="N526">
            <v>0.24883697239439553</v>
          </cell>
          <cell r="O526">
            <v>0</v>
          </cell>
        </row>
        <row r="527">
          <cell r="A527" t="str">
            <v>CAP600x550</v>
          </cell>
          <cell r="B527" t="str">
            <v>MONO-0057</v>
          </cell>
          <cell r="C527" t="str">
            <v>PANEL CAPS 600x550</v>
          </cell>
          <cell r="D527">
            <v>12.097799999999999</v>
          </cell>
          <cell r="E527">
            <v>0.33</v>
          </cell>
          <cell r="F527">
            <v>1.6500000000000001E-2</v>
          </cell>
          <cell r="G527">
            <v>0</v>
          </cell>
          <cell r="H527">
            <v>222326</v>
          </cell>
          <cell r="I527">
            <v>222326</v>
          </cell>
          <cell r="J527">
            <v>112273.21400020408</v>
          </cell>
          <cell r="K527">
            <v>152692</v>
          </cell>
          <cell r="L527">
            <v>19800</v>
          </cell>
          <cell r="M527">
            <v>73367.58</v>
          </cell>
          <cell r="N527">
            <v>0.24882197392431135</v>
          </cell>
          <cell r="O527">
            <v>0</v>
          </cell>
        </row>
        <row r="528">
          <cell r="A528" t="str">
            <v>CAP600x520</v>
          </cell>
          <cell r="B528" t="str">
            <v>MONO-0058</v>
          </cell>
          <cell r="C528" t="str">
            <v>PANEL CAPS 600x520</v>
          </cell>
          <cell r="D528">
            <v>11.364599999999999</v>
          </cell>
          <cell r="E528">
            <v>0.31</v>
          </cell>
          <cell r="F528">
            <v>1.5600000000000001E-2</v>
          </cell>
          <cell r="G528">
            <v>0</v>
          </cell>
          <cell r="H528">
            <v>214014</v>
          </cell>
          <cell r="I528">
            <v>214014</v>
          </cell>
          <cell r="J528">
            <v>108072.68896510203</v>
          </cell>
          <cell r="K528">
            <v>146979</v>
          </cell>
          <cell r="L528">
            <v>18600</v>
          </cell>
          <cell r="M528">
            <v>70624.62000000001</v>
          </cell>
          <cell r="N528">
            <v>0.24884295029489081</v>
          </cell>
          <cell r="O528">
            <v>0</v>
          </cell>
        </row>
        <row r="529">
          <cell r="A529" t="str">
            <v>CAP600x500</v>
          </cell>
          <cell r="B529" t="str">
            <v>MONO-0059</v>
          </cell>
          <cell r="C529" t="str">
            <v>PANEL CAPS 600x500</v>
          </cell>
          <cell r="D529">
            <v>10.997999999999999</v>
          </cell>
          <cell r="E529">
            <v>0.3</v>
          </cell>
          <cell r="F529">
            <v>1.4999999999999999E-2</v>
          </cell>
          <cell r="G529">
            <v>0</v>
          </cell>
          <cell r="H529">
            <v>208473</v>
          </cell>
          <cell r="I529">
            <v>208473</v>
          </cell>
          <cell r="J529">
            <v>105273.00560836736</v>
          </cell>
          <cell r="K529">
            <v>143172</v>
          </cell>
          <cell r="L529">
            <v>18000</v>
          </cell>
          <cell r="M529">
            <v>68796.09</v>
          </cell>
          <cell r="N529">
            <v>0.24885430802815517</v>
          </cell>
          <cell r="O529">
            <v>0</v>
          </cell>
        </row>
        <row r="530">
          <cell r="A530" t="str">
            <v>CAP600x450</v>
          </cell>
          <cell r="B530" t="str">
            <v>MONO-0060</v>
          </cell>
          <cell r="C530" t="str">
            <v>PANEL CAPS 600x450</v>
          </cell>
          <cell r="D530">
            <v>9.8981999999999992</v>
          </cell>
          <cell r="E530">
            <v>0.27</v>
          </cell>
          <cell r="F530">
            <v>1.3500000000000002E-2</v>
          </cell>
          <cell r="G530">
            <v>0</v>
          </cell>
          <cell r="H530">
            <v>194620</v>
          </cell>
          <cell r="I530">
            <v>194620</v>
          </cell>
          <cell r="J530">
            <v>98272.797216530613</v>
          </cell>
          <cell r="K530">
            <v>133652</v>
          </cell>
          <cell r="L530">
            <v>16200.000000000002</v>
          </cell>
          <cell r="M530">
            <v>64224.600000000006</v>
          </cell>
          <cell r="N530">
            <v>0.24889124519787648</v>
          </cell>
          <cell r="O530">
            <v>0</v>
          </cell>
        </row>
        <row r="531">
          <cell r="A531" t="str">
            <v>CAP600x420</v>
          </cell>
          <cell r="B531" t="str">
            <v>MONO-0061</v>
          </cell>
          <cell r="C531" t="str">
            <v>PANEL CAPS 600x420</v>
          </cell>
          <cell r="D531">
            <v>9.1649999999999991</v>
          </cell>
          <cell r="E531">
            <v>0.25</v>
          </cell>
          <cell r="F531">
            <v>1.26E-2</v>
          </cell>
          <cell r="G531">
            <v>0</v>
          </cell>
          <cell r="H531">
            <v>186312</v>
          </cell>
          <cell r="I531">
            <v>186312</v>
          </cell>
          <cell r="J531">
            <v>94074.272181428561</v>
          </cell>
          <cell r="K531">
            <v>127942</v>
          </cell>
          <cell r="L531">
            <v>15000</v>
          </cell>
          <cell r="M531">
            <v>61482.960000000006</v>
          </cell>
          <cell r="N531">
            <v>0.24891858887310012</v>
          </cell>
          <cell r="O531">
            <v>0</v>
          </cell>
        </row>
        <row r="532">
          <cell r="A532" t="str">
            <v>CAP600x400</v>
          </cell>
          <cell r="B532" t="str">
            <v>MONO-0062</v>
          </cell>
          <cell r="C532" t="str">
            <v>PANEL CAPS 600x400</v>
          </cell>
          <cell r="D532">
            <v>8.7983999999999991</v>
          </cell>
          <cell r="E532">
            <v>0.24</v>
          </cell>
          <cell r="F532">
            <v>1.2E-2</v>
          </cell>
          <cell r="G532">
            <v>0</v>
          </cell>
          <cell r="H532">
            <v>180321</v>
          </cell>
          <cell r="I532">
            <v>180321</v>
          </cell>
          <cell r="J532">
            <v>91047.588824693885</v>
          </cell>
          <cell r="K532">
            <v>123825</v>
          </cell>
          <cell r="L532">
            <v>14400</v>
          </cell>
          <cell r="M532">
            <v>59505.93</v>
          </cell>
          <cell r="N532">
            <v>0.24893224651187526</v>
          </cell>
          <cell r="O532">
            <v>0</v>
          </cell>
        </row>
        <row r="533">
          <cell r="A533" t="str">
            <v>CAP200x550</v>
          </cell>
          <cell r="B533" t="str">
            <v>MONO-0063</v>
          </cell>
          <cell r="C533" t="str">
            <v>PANEL CAPS 200x550</v>
          </cell>
          <cell r="D533">
            <v>4.0325999999999995</v>
          </cell>
          <cell r="E533">
            <v>0.11</v>
          </cell>
          <cell r="F533">
            <v>5.5000000000000014E-3</v>
          </cell>
          <cell r="G533">
            <v>0</v>
          </cell>
          <cell r="H533">
            <v>139947</v>
          </cell>
          <cell r="I533">
            <v>139947</v>
          </cell>
          <cell r="J533">
            <v>70625.495317210894</v>
          </cell>
          <cell r="K533">
            <v>96051</v>
          </cell>
          <cell r="L533">
            <v>6600</v>
          </cell>
          <cell r="M533">
            <v>46182.51</v>
          </cell>
          <cell r="N533">
            <v>0.24931992622670579</v>
          </cell>
          <cell r="O533">
            <v>0</v>
          </cell>
        </row>
        <row r="534">
          <cell r="A534" t="str">
            <v>CAP200x520</v>
          </cell>
          <cell r="B534" t="str">
            <v>MONO-0064</v>
          </cell>
          <cell r="C534" t="str">
            <v>PANEL CAPS 200x520</v>
          </cell>
          <cell r="D534">
            <v>3.6659999999999999</v>
          </cell>
          <cell r="E534">
            <v>0.1</v>
          </cell>
          <cell r="F534">
            <v>5.2000000000000006E-3</v>
          </cell>
          <cell r="G534">
            <v>0</v>
          </cell>
          <cell r="H534">
            <v>134691</v>
          </cell>
          <cell r="I534">
            <v>134691</v>
          </cell>
          <cell r="J534">
            <v>67972.253638843526</v>
          </cell>
          <cell r="K534">
            <v>92443</v>
          </cell>
          <cell r="L534">
            <v>6000</v>
          </cell>
          <cell r="M534">
            <v>44448.03</v>
          </cell>
          <cell r="N534">
            <v>0.24932826033083327</v>
          </cell>
          <cell r="O534">
            <v>0</v>
          </cell>
        </row>
        <row r="535">
          <cell r="A535" t="str">
            <v>CAP200x500</v>
          </cell>
          <cell r="B535" t="str">
            <v>MONO-0065</v>
          </cell>
          <cell r="C535" t="str">
            <v>PANEL CAPS 200x500</v>
          </cell>
          <cell r="D535">
            <v>3.6659999999999999</v>
          </cell>
          <cell r="E535">
            <v>0.1</v>
          </cell>
          <cell r="F535">
            <v>5.000000000000001E-3</v>
          </cell>
          <cell r="G535">
            <v>0</v>
          </cell>
          <cell r="H535">
            <v>131189</v>
          </cell>
          <cell r="I535">
            <v>131189</v>
          </cell>
          <cell r="J535">
            <v>66204.092519931975</v>
          </cell>
          <cell r="K535">
            <v>90038</v>
          </cell>
          <cell r="L535">
            <v>6000</v>
          </cell>
          <cell r="M535">
            <v>43292.37</v>
          </cell>
          <cell r="N535">
            <v>0.24933807237345507</v>
          </cell>
          <cell r="O535">
            <v>0</v>
          </cell>
        </row>
        <row r="536">
          <cell r="A536" t="str">
            <v>CAP200x450</v>
          </cell>
          <cell r="B536" t="str">
            <v>MONO-0066</v>
          </cell>
          <cell r="C536" t="str">
            <v>PANEL CAPS 200x450</v>
          </cell>
          <cell r="D536">
            <v>3.2993999999999994</v>
          </cell>
          <cell r="E536">
            <v>0.09</v>
          </cell>
          <cell r="F536">
            <v>4.5000000000000005E-3</v>
          </cell>
          <cell r="G536">
            <v>0</v>
          </cell>
          <cell r="H536">
            <v>122431</v>
          </cell>
          <cell r="I536">
            <v>122431</v>
          </cell>
          <cell r="J536">
            <v>61782.689722653064</v>
          </cell>
          <cell r="K536">
            <v>84025</v>
          </cell>
          <cell r="L536">
            <v>5400</v>
          </cell>
          <cell r="M536">
            <v>40402.230000000003</v>
          </cell>
          <cell r="N536">
            <v>0.24935881465930665</v>
          </cell>
          <cell r="O536">
            <v>0</v>
          </cell>
        </row>
        <row r="537">
          <cell r="A537" t="str">
            <v>CAP200x420</v>
          </cell>
          <cell r="B537" t="str">
            <v>MONO-0067</v>
          </cell>
          <cell r="C537" t="str">
            <v>PANEL CAPS 200x420</v>
          </cell>
          <cell r="D537">
            <v>2.9327999999999999</v>
          </cell>
          <cell r="E537">
            <v>0.08</v>
          </cell>
          <cell r="F537">
            <v>4.2000000000000006E-3</v>
          </cell>
          <cell r="G537">
            <v>0</v>
          </cell>
          <cell r="H537">
            <v>117179</v>
          </cell>
          <cell r="I537">
            <v>117179</v>
          </cell>
          <cell r="J537">
            <v>59131.448044285709</v>
          </cell>
          <cell r="K537">
            <v>80419</v>
          </cell>
          <cell r="L537">
            <v>4800</v>
          </cell>
          <cell r="M537">
            <v>38669.07</v>
          </cell>
          <cell r="N537">
            <v>0.24937037382231478</v>
          </cell>
          <cell r="O537">
            <v>0</v>
          </cell>
        </row>
        <row r="538">
          <cell r="A538" t="str">
            <v>CAP200x400</v>
          </cell>
          <cell r="B538" t="str">
            <v>MONO-0068</v>
          </cell>
          <cell r="C538" t="str">
            <v>PANEL CAPS 200x400</v>
          </cell>
          <cell r="D538">
            <v>2.9327999999999999</v>
          </cell>
          <cell r="E538">
            <v>0.08</v>
          </cell>
          <cell r="F538">
            <v>4.000000000000001E-3</v>
          </cell>
          <cell r="G538">
            <v>0</v>
          </cell>
          <cell r="H538">
            <v>113672</v>
          </cell>
          <cell r="I538">
            <v>113672</v>
          </cell>
          <cell r="J538">
            <v>57361.286925374145</v>
          </cell>
          <cell r="K538">
            <v>78012</v>
          </cell>
          <cell r="L538">
            <v>4800</v>
          </cell>
          <cell r="M538">
            <v>37511.760000000002</v>
          </cell>
          <cell r="N538">
            <v>0.24937614978627953</v>
          </cell>
          <cell r="O538">
            <v>0</v>
          </cell>
        </row>
        <row r="539">
          <cell r="A539" t="str">
            <v>SAC</v>
          </cell>
          <cell r="B539" t="str">
            <v>MONO-0149</v>
          </cell>
          <cell r="C539" t="str">
            <v>SOPORTE ANTICABECEO UML 200 A 300MM</v>
          </cell>
          <cell r="D539">
            <v>2.21</v>
          </cell>
          <cell r="E539">
            <v>0.02</v>
          </cell>
          <cell r="F539">
            <v>4.1353581250000004E-4</v>
          </cell>
          <cell r="G539">
            <v>0</v>
          </cell>
          <cell r="H539">
            <v>87238</v>
          </cell>
          <cell r="I539">
            <v>87238</v>
          </cell>
          <cell r="J539">
            <v>43993</v>
          </cell>
          <cell r="K539">
            <v>59831</v>
          </cell>
          <cell r="L539">
            <v>1200</v>
          </cell>
          <cell r="M539">
            <v>28788.54</v>
          </cell>
          <cell r="N539">
            <v>0.24987290515601013</v>
          </cell>
          <cell r="O539" t="str">
            <v>RACK R1B</v>
          </cell>
        </row>
        <row r="540">
          <cell r="A540" t="str">
            <v>PL2400X100</v>
          </cell>
          <cell r="B540" t="str">
            <v>PANL-0175</v>
          </cell>
          <cell r="C540" t="str">
            <v>PANEL DE LOSA 2400X100</v>
          </cell>
          <cell r="D540">
            <v>11.75</v>
          </cell>
          <cell r="E540">
            <v>0.24</v>
          </cell>
          <cell r="F540">
            <v>1.2E-2</v>
          </cell>
          <cell r="G540">
            <v>0</v>
          </cell>
          <cell r="H540">
            <v>240397</v>
          </cell>
          <cell r="I540">
            <v>240397</v>
          </cell>
          <cell r="J540">
            <v>121343.04149479592</v>
          </cell>
          <cell r="K540">
            <v>165027</v>
          </cell>
          <cell r="L540">
            <v>14400</v>
          </cell>
          <cell r="M540">
            <v>79331.010000000009</v>
          </cell>
          <cell r="N540">
            <v>0.249167942097826</v>
          </cell>
          <cell r="O540" t="str">
            <v>ANDEN D</v>
          </cell>
        </row>
        <row r="541">
          <cell r="A541" t="str">
            <v>PL2400X120</v>
          </cell>
          <cell r="B541" t="str">
            <v>PANL-0210</v>
          </cell>
          <cell r="C541" t="str">
            <v>PANEL DE LOSA 2400X120</v>
          </cell>
          <cell r="D541">
            <v>12.75</v>
          </cell>
          <cell r="E541">
            <v>0.28799999999999998</v>
          </cell>
          <cell r="F541">
            <v>1.44E-2</v>
          </cell>
          <cell r="G541">
            <v>0</v>
          </cell>
          <cell r="H541">
            <v>251332</v>
          </cell>
          <cell r="I541">
            <v>251332</v>
          </cell>
          <cell r="J541">
            <v>126880.45247275509</v>
          </cell>
          <cell r="K541">
            <v>172558</v>
          </cell>
          <cell r="L541">
            <v>17280</v>
          </cell>
          <cell r="M541">
            <v>80000</v>
          </cell>
          <cell r="N541">
            <v>0.24906230383228889</v>
          </cell>
          <cell r="O541" t="str">
            <v>ANDEN D</v>
          </cell>
        </row>
        <row r="542">
          <cell r="A542" t="str">
            <v>PL2400X80</v>
          </cell>
          <cell r="B542" t="str">
            <v>PANL-0156</v>
          </cell>
          <cell r="C542" t="str">
            <v>PANEL DE LOSA 2400X80</v>
          </cell>
          <cell r="D542">
            <v>11.4</v>
          </cell>
          <cell r="E542">
            <v>0.192</v>
          </cell>
          <cell r="F542">
            <v>9.6000000000000009E-3</v>
          </cell>
          <cell r="G542">
            <v>0</v>
          </cell>
          <cell r="H542">
            <v>219545</v>
          </cell>
          <cell r="I542">
            <v>219545</v>
          </cell>
          <cell r="J542">
            <v>110804.98558183674</v>
          </cell>
          <cell r="K542">
            <v>150695</v>
          </cell>
          <cell r="L542">
            <v>11520</v>
          </cell>
          <cell r="M542">
            <v>72449.850000000006</v>
          </cell>
          <cell r="N542">
            <v>0.24925452161068509</v>
          </cell>
          <cell r="O542" t="str">
            <v>ANDEN D</v>
          </cell>
        </row>
        <row r="543">
          <cell r="A543" t="str">
            <v>PL1200X100</v>
          </cell>
          <cell r="B543" t="str">
            <v>PANL-0011</v>
          </cell>
          <cell r="C543" t="str">
            <v>PANEL DE LOSA 1200X100</v>
          </cell>
          <cell r="D543">
            <v>6.4</v>
          </cell>
          <cell r="E543">
            <v>0.12</v>
          </cell>
          <cell r="F543">
            <v>6.0000000000000001E-3</v>
          </cell>
          <cell r="G543">
            <v>0</v>
          </cell>
          <cell r="H543">
            <v>127143</v>
          </cell>
          <cell r="I543">
            <v>127143</v>
          </cell>
          <cell r="J543">
            <v>64173.369114897963</v>
          </cell>
          <cell r="K543">
            <v>87276</v>
          </cell>
          <cell r="L543">
            <v>7200</v>
          </cell>
          <cell r="M543">
            <v>41957.19</v>
          </cell>
          <cell r="N543">
            <v>0.24920847739623331</v>
          </cell>
          <cell r="O543" t="str">
            <v>ANDEN C</v>
          </cell>
        </row>
        <row r="544">
          <cell r="A544" t="str">
            <v>PL1200X120</v>
          </cell>
          <cell r="B544" t="str">
            <v>PANL-0152</v>
          </cell>
          <cell r="C544" t="str">
            <v>PANEL DE LOSA 1200X120</v>
          </cell>
          <cell r="D544">
            <v>7.95</v>
          </cell>
          <cell r="E544">
            <v>0.14399999999999999</v>
          </cell>
          <cell r="F544">
            <v>7.1999999999999998E-3</v>
          </cell>
          <cell r="G544">
            <v>0</v>
          </cell>
          <cell r="H544">
            <v>134509</v>
          </cell>
          <cell r="I544">
            <v>134509</v>
          </cell>
          <cell r="J544">
            <v>67899.274603877551</v>
          </cell>
          <cell r="K544">
            <v>92344</v>
          </cell>
          <cell r="L544">
            <v>8640</v>
          </cell>
          <cell r="M544">
            <v>44387.97</v>
          </cell>
          <cell r="N544">
            <v>0.24911960557830451</v>
          </cell>
          <cell r="O544" t="str">
            <v>ANDEN C</v>
          </cell>
        </row>
        <row r="545">
          <cell r="A545" t="str">
            <v>PL1200X150</v>
          </cell>
          <cell r="B545" t="str">
            <v>PANL-0010</v>
          </cell>
          <cell r="C545" t="str">
            <v>PANEL DE LOSA 1200X150</v>
          </cell>
          <cell r="D545">
            <v>8.5</v>
          </cell>
          <cell r="E545">
            <v>0.18</v>
          </cell>
          <cell r="F545">
            <v>8.9999999999999993E-3</v>
          </cell>
          <cell r="G545">
            <v>0</v>
          </cell>
          <cell r="H545">
            <v>142546</v>
          </cell>
          <cell r="I545">
            <v>142546</v>
          </cell>
          <cell r="J545">
            <v>71969.38283734693</v>
          </cell>
          <cell r="K545">
            <v>97879</v>
          </cell>
          <cell r="L545">
            <v>10800</v>
          </cell>
          <cell r="M545">
            <v>47040.18</v>
          </cell>
          <cell r="N545">
            <v>0.24898308636823521</v>
          </cell>
          <cell r="O545" t="str">
            <v>ANDEN C</v>
          </cell>
        </row>
        <row r="546">
          <cell r="A546" t="str">
            <v>PL1200X200</v>
          </cell>
          <cell r="B546" t="str">
            <v>PANL-0009</v>
          </cell>
          <cell r="C546" t="str">
            <v>PANEL DE LOSA 1200X200</v>
          </cell>
          <cell r="D546">
            <v>9.8000000000000007</v>
          </cell>
          <cell r="E546">
            <v>0.24</v>
          </cell>
          <cell r="F546">
            <v>1.2E-2</v>
          </cell>
          <cell r="G546">
            <v>0</v>
          </cell>
          <cell r="H546">
            <v>192826</v>
          </cell>
          <cell r="I546">
            <v>192826</v>
          </cell>
          <cell r="J546">
            <v>97353.525494795918</v>
          </cell>
          <cell r="K546">
            <v>132401</v>
          </cell>
          <cell r="L546">
            <v>14400</v>
          </cell>
          <cell r="M546">
            <v>63632.58</v>
          </cell>
          <cell r="N546">
            <v>0.24899459007857394</v>
          </cell>
          <cell r="O546" t="str">
            <v>ANDEN C</v>
          </cell>
        </row>
        <row r="547">
          <cell r="A547" t="str">
            <v>PL1200X230</v>
          </cell>
          <cell r="B547" t="str">
            <v>PANL-0206</v>
          </cell>
          <cell r="C547" t="str">
            <v>PANEL DE LOSA 1200X230</v>
          </cell>
          <cell r="D547">
            <v>11</v>
          </cell>
          <cell r="E547">
            <v>0.27600000000000002</v>
          </cell>
          <cell r="F547">
            <v>1.3800000000000002E-2</v>
          </cell>
          <cell r="G547">
            <v>0</v>
          </cell>
          <cell r="H547">
            <v>202001</v>
          </cell>
          <cell r="I547">
            <v>202001</v>
          </cell>
          <cell r="J547">
            <v>101997.38372826531</v>
          </cell>
          <cell r="K547">
            <v>138717</v>
          </cell>
          <cell r="L547">
            <v>16560</v>
          </cell>
          <cell r="M547">
            <v>66660.33</v>
          </cell>
          <cell r="N547">
            <v>0.24890912274793386</v>
          </cell>
          <cell r="O547" t="str">
            <v>ANDEN C</v>
          </cell>
        </row>
        <row r="548">
          <cell r="A548" t="str">
            <v>PL1200X250</v>
          </cell>
          <cell r="B548" t="str">
            <v>PANL-0008</v>
          </cell>
          <cell r="C548" t="str">
            <v>PANEL DE LOSA 1200X250</v>
          </cell>
          <cell r="D548">
            <v>12</v>
          </cell>
          <cell r="E548">
            <v>0.3</v>
          </cell>
          <cell r="F548">
            <v>1.4999999999999999E-2</v>
          </cell>
          <cell r="G548">
            <v>0</v>
          </cell>
          <cell r="H548">
            <v>208147</v>
          </cell>
          <cell r="I548">
            <v>208147</v>
          </cell>
          <cell r="J548">
            <v>105108.28921724489</v>
          </cell>
          <cell r="K548">
            <v>142948</v>
          </cell>
          <cell r="L548">
            <v>18000</v>
          </cell>
          <cell r="M548">
            <v>68688.510000000009</v>
          </cell>
          <cell r="N548">
            <v>0.24885499089272595</v>
          </cell>
          <cell r="O548" t="str">
            <v>ANDEN C</v>
          </cell>
        </row>
        <row r="549">
          <cell r="A549" t="str">
            <v>PL1200X270</v>
          </cell>
          <cell r="B549" t="str">
            <v>PANL-0207</v>
          </cell>
          <cell r="C549" t="str">
            <v>PANEL DE LOSA 1200X270</v>
          </cell>
          <cell r="D549">
            <v>13.05</v>
          </cell>
          <cell r="E549">
            <v>0.32400000000000001</v>
          </cell>
          <cell r="F549">
            <v>1.6200000000000003E-2</v>
          </cell>
          <cell r="G549">
            <v>0</v>
          </cell>
          <cell r="H549">
            <v>213297</v>
          </cell>
          <cell r="I549">
            <v>213297</v>
          </cell>
          <cell r="J549">
            <v>107716.69470622449</v>
          </cell>
          <cell r="K549">
            <v>146495</v>
          </cell>
          <cell r="L549">
            <v>19440</v>
          </cell>
          <cell r="M549">
            <v>70388.010000000009</v>
          </cell>
          <cell r="N549">
            <v>0.24880057677553408</v>
          </cell>
          <cell r="O549" t="str">
            <v>ANDEN C</v>
          </cell>
        </row>
        <row r="550">
          <cell r="A550" t="str">
            <v>PL1200X300</v>
          </cell>
          <cell r="B550" t="str">
            <v>PANL-0007</v>
          </cell>
          <cell r="C550" t="str">
            <v>PANEL DE LOSA 1200X300</v>
          </cell>
          <cell r="D550">
            <v>13.65</v>
          </cell>
          <cell r="E550">
            <v>0.36</v>
          </cell>
          <cell r="F550">
            <v>1.7999999999999999E-2</v>
          </cell>
          <cell r="G550">
            <v>0</v>
          </cell>
          <cell r="H550">
            <v>225346</v>
          </cell>
          <cell r="I550">
            <v>225346</v>
          </cell>
          <cell r="J550">
            <v>113810.01523969386</v>
          </cell>
          <cell r="K550">
            <v>154782</v>
          </cell>
          <cell r="L550">
            <v>21600</v>
          </cell>
          <cell r="M550">
            <v>74364.180000000008</v>
          </cell>
          <cell r="N550">
            <v>0.24874460754109406</v>
          </cell>
          <cell r="O550" t="str">
            <v>ANDEN C</v>
          </cell>
        </row>
        <row r="551">
          <cell r="A551" t="str">
            <v>PL1200X350</v>
          </cell>
          <cell r="B551" t="str">
            <v>PANL-0006</v>
          </cell>
          <cell r="C551" t="str">
            <v>PANEL DE LOSA 1200X350</v>
          </cell>
          <cell r="D551">
            <v>14.65</v>
          </cell>
          <cell r="E551">
            <v>0.42</v>
          </cell>
          <cell r="F551">
            <v>2.1000000000000001E-2</v>
          </cell>
          <cell r="G551">
            <v>0</v>
          </cell>
          <cell r="H551">
            <v>241752</v>
          </cell>
          <cell r="I551">
            <v>241752</v>
          </cell>
          <cell r="J551">
            <v>122112.27896214285</v>
          </cell>
          <cell r="K551">
            <v>166073</v>
          </cell>
          <cell r="L551">
            <v>25200</v>
          </cell>
          <cell r="M551">
            <v>79778.16</v>
          </cell>
          <cell r="N551">
            <v>0.2486431758323096</v>
          </cell>
          <cell r="O551" t="str">
            <v>ANDEN C</v>
          </cell>
        </row>
        <row r="552">
          <cell r="A552" t="str">
            <v>PL1200X380</v>
          </cell>
          <cell r="B552" t="str">
            <v>PANL-0208</v>
          </cell>
          <cell r="C552" t="str">
            <v>PANEL DE LOSA 1200X380</v>
          </cell>
          <cell r="D552">
            <v>15.2</v>
          </cell>
          <cell r="E552">
            <v>0.45600000000000002</v>
          </cell>
          <cell r="F552">
            <v>2.2800000000000001E-2</v>
          </cell>
          <cell r="G552">
            <v>0</v>
          </cell>
          <cell r="H552">
            <v>260843</v>
          </cell>
          <cell r="I552">
            <v>260843</v>
          </cell>
          <cell r="J552">
            <v>131756.78213061224</v>
          </cell>
          <cell r="K552">
            <v>179190</v>
          </cell>
          <cell r="L552">
            <v>27360</v>
          </cell>
          <cell r="M552">
            <v>80000</v>
          </cell>
          <cell r="N552">
            <v>0.24863533459097747</v>
          </cell>
          <cell r="O552" t="str">
            <v>ANDEN C</v>
          </cell>
        </row>
        <row r="553">
          <cell r="A553" t="str">
            <v>PL1200X400</v>
          </cell>
          <cell r="B553" t="str">
            <v>PANL-0005</v>
          </cell>
          <cell r="C553" t="str">
            <v>PANEL DE LOSA 1200X400</v>
          </cell>
          <cell r="D553">
            <v>15.6</v>
          </cell>
          <cell r="E553">
            <v>0.48</v>
          </cell>
          <cell r="F553">
            <v>2.4E-2</v>
          </cell>
          <cell r="G553">
            <v>0</v>
          </cell>
          <cell r="H553">
            <v>267495</v>
          </cell>
          <cell r="I553">
            <v>267495</v>
          </cell>
          <cell r="J553">
            <v>135122.68761959186</v>
          </cell>
          <cell r="K553">
            <v>183767</v>
          </cell>
          <cell r="L553">
            <v>28800</v>
          </cell>
          <cell r="M553">
            <v>80000</v>
          </cell>
          <cell r="N553">
            <v>0.24860278571882516</v>
          </cell>
          <cell r="O553" t="str">
            <v>ANDEN C</v>
          </cell>
        </row>
        <row r="554">
          <cell r="A554" t="str">
            <v>PL1200X420</v>
          </cell>
          <cell r="B554" t="str">
            <v>PANL-0209</v>
          </cell>
          <cell r="C554" t="str">
            <v>PANEL DE LOSA 1200X420</v>
          </cell>
          <cell r="D554">
            <v>16.3</v>
          </cell>
          <cell r="E554">
            <v>0.504</v>
          </cell>
          <cell r="F554">
            <v>2.52E-2</v>
          </cell>
          <cell r="G554">
            <v>0</v>
          </cell>
          <cell r="H554">
            <v>298394</v>
          </cell>
          <cell r="I554">
            <v>298394</v>
          </cell>
          <cell r="J554">
            <v>150716.07710857142</v>
          </cell>
          <cell r="K554">
            <v>204974</v>
          </cell>
          <cell r="L554">
            <v>30240</v>
          </cell>
          <cell r="M554">
            <v>80000</v>
          </cell>
          <cell r="N554">
            <v>0.24867737052688738</v>
          </cell>
          <cell r="O554" t="str">
            <v>ANDEN C</v>
          </cell>
        </row>
        <row r="555">
          <cell r="A555" t="str">
            <v>PL1200X450</v>
          </cell>
          <cell r="B555" t="str">
            <v>PANL-0004</v>
          </cell>
          <cell r="C555" t="str">
            <v>PANEL DE LOSA 1200X450</v>
          </cell>
          <cell r="D555">
            <v>16.8</v>
          </cell>
          <cell r="E555">
            <v>0.54</v>
          </cell>
          <cell r="F555">
            <v>2.7000000000000003E-2</v>
          </cell>
          <cell r="G555">
            <v>0</v>
          </cell>
          <cell r="H555">
            <v>307252</v>
          </cell>
          <cell r="I555">
            <v>307252</v>
          </cell>
          <cell r="J555">
            <v>155199.93534204082</v>
          </cell>
          <cell r="K555">
            <v>211072</v>
          </cell>
          <cell r="L555">
            <v>32400.000000000004</v>
          </cell>
          <cell r="M555">
            <v>80000</v>
          </cell>
          <cell r="N555">
            <v>0.24863010225715151</v>
          </cell>
          <cell r="O555" t="str">
            <v>ANDEN C</v>
          </cell>
        </row>
        <row r="556">
          <cell r="A556" t="str">
            <v>PL1200X500</v>
          </cell>
          <cell r="B556" t="str">
            <v>PANL-0003</v>
          </cell>
          <cell r="C556" t="str">
            <v>PANEL DE LOSA 1200X500</v>
          </cell>
          <cell r="D556">
            <v>17.3</v>
          </cell>
          <cell r="E556">
            <v>0.6</v>
          </cell>
          <cell r="F556">
            <v>0.03</v>
          </cell>
          <cell r="G556">
            <v>0</v>
          </cell>
          <cell r="H556">
            <v>322677</v>
          </cell>
          <cell r="I556">
            <v>322677</v>
          </cell>
          <cell r="J556">
            <v>163007.19906448977</v>
          </cell>
          <cell r="K556">
            <v>221690</v>
          </cell>
          <cell r="L556">
            <v>36000</v>
          </cell>
          <cell r="M556">
            <v>80000</v>
          </cell>
          <cell r="N556">
            <v>0.24855750918587771</v>
          </cell>
          <cell r="O556" t="str">
            <v>ANDEN C</v>
          </cell>
        </row>
        <row r="557">
          <cell r="A557" t="str">
            <v>PL1200X550</v>
          </cell>
          <cell r="B557" t="str">
            <v>PANL-0002</v>
          </cell>
          <cell r="C557" t="str">
            <v>PANEL DE LOSA 1200X550</v>
          </cell>
          <cell r="D557">
            <v>21.4</v>
          </cell>
          <cell r="E557">
            <v>0.66</v>
          </cell>
          <cell r="F557">
            <v>3.3000000000000002E-2</v>
          </cell>
          <cell r="G557">
            <v>0</v>
          </cell>
          <cell r="H557">
            <v>337968</v>
          </cell>
          <cell r="I557">
            <v>337968</v>
          </cell>
          <cell r="J557">
            <v>170746.96278693879</v>
          </cell>
          <cell r="K557">
            <v>232216</v>
          </cell>
          <cell r="L557">
            <v>39600</v>
          </cell>
          <cell r="M557">
            <v>80000</v>
          </cell>
          <cell r="N557">
            <v>0.24849066436594164</v>
          </cell>
          <cell r="O557" t="str">
            <v>ANDEN C</v>
          </cell>
        </row>
        <row r="558">
          <cell r="A558" t="str">
            <v>PL1200X600</v>
          </cell>
          <cell r="B558" t="str">
            <v>PANL-0001</v>
          </cell>
          <cell r="C558" t="str">
            <v>PANEL DE LOSA 1200X600</v>
          </cell>
          <cell r="D558">
            <v>22.55</v>
          </cell>
          <cell r="E558">
            <v>0.72</v>
          </cell>
          <cell r="F558">
            <v>3.5999999999999997E-2</v>
          </cell>
          <cell r="G558">
            <v>0</v>
          </cell>
          <cell r="H558">
            <v>352959</v>
          </cell>
          <cell r="I558">
            <v>352959</v>
          </cell>
          <cell r="J558">
            <v>178335.22650938772</v>
          </cell>
          <cell r="K558">
            <v>242536</v>
          </cell>
          <cell r="L558">
            <v>43200</v>
          </cell>
          <cell r="M558">
            <v>80000</v>
          </cell>
          <cell r="N558">
            <v>0.24842928092862285</v>
          </cell>
          <cell r="O558" t="str">
            <v>ANDEN C</v>
          </cell>
        </row>
        <row r="559">
          <cell r="A559" t="str">
            <v>PL1200X80</v>
          </cell>
          <cell r="B559" t="str">
            <v>PANL-0185</v>
          </cell>
          <cell r="C559" t="str">
            <v>PANEL DE LOSA 1200X80</v>
          </cell>
          <cell r="D559">
            <v>5.9</v>
          </cell>
          <cell r="E559">
            <v>9.6000000000000002E-2</v>
          </cell>
          <cell r="F559">
            <v>4.8000000000000004E-3</v>
          </cell>
          <cell r="G559">
            <v>0</v>
          </cell>
          <cell r="H559">
            <v>120982</v>
          </cell>
          <cell r="I559">
            <v>120982</v>
          </cell>
          <cell r="J559">
            <v>61054.963625918368</v>
          </cell>
          <cell r="K559">
            <v>83035</v>
          </cell>
          <cell r="L559">
            <v>5760</v>
          </cell>
          <cell r="M559">
            <v>39924.060000000005</v>
          </cell>
          <cell r="N559">
            <v>0.2493159445739567</v>
          </cell>
          <cell r="O559" t="str">
            <v>ANDEN C</v>
          </cell>
        </row>
        <row r="560">
          <cell r="A560" t="str">
            <v>PL900X100</v>
          </cell>
          <cell r="B560" t="str">
            <v>PANL-0034</v>
          </cell>
          <cell r="C560" t="str">
            <v>PANEL DE LOSA 900X100</v>
          </cell>
          <cell r="D560">
            <v>4.8</v>
          </cell>
          <cell r="E560">
            <v>0.09</v>
          </cell>
          <cell r="F560">
            <v>4.5000000000000005E-3</v>
          </cell>
          <cell r="G560">
            <v>0</v>
          </cell>
          <cell r="H560">
            <v>99717</v>
          </cell>
          <cell r="I560">
            <v>99717</v>
          </cell>
          <cell r="J560">
            <v>50328.52495367347</v>
          </cell>
          <cell r="K560">
            <v>68447</v>
          </cell>
          <cell r="L560">
            <v>5400</v>
          </cell>
          <cell r="M560">
            <v>32906.61</v>
          </cell>
          <cell r="N560">
            <v>0.24923853637204002</v>
          </cell>
          <cell r="O560" t="str">
            <v>ANDEN B</v>
          </cell>
        </row>
        <row r="561">
          <cell r="A561" t="str">
            <v>PL900X120</v>
          </cell>
          <cell r="B561" t="str">
            <v>PANL-0153</v>
          </cell>
          <cell r="C561" t="str">
            <v>PANEL DE LOSA 900X120</v>
          </cell>
          <cell r="D561">
            <v>5.2</v>
          </cell>
          <cell r="E561">
            <v>0.108</v>
          </cell>
          <cell r="F561">
            <v>5.4000000000000003E-3</v>
          </cell>
          <cell r="G561">
            <v>0</v>
          </cell>
          <cell r="H561">
            <v>104058</v>
          </cell>
          <cell r="I561">
            <v>104058</v>
          </cell>
          <cell r="J561">
            <v>52526.054070408172</v>
          </cell>
          <cell r="K561">
            <v>71436</v>
          </cell>
          <cell r="L561">
            <v>6480</v>
          </cell>
          <cell r="M561">
            <v>34339.14</v>
          </cell>
          <cell r="N561">
            <v>0.24914465557927176</v>
          </cell>
          <cell r="O561" t="str">
            <v>ANDEN B</v>
          </cell>
        </row>
        <row r="562">
          <cell r="A562" t="str">
            <v>PL900X150</v>
          </cell>
          <cell r="B562" t="str">
            <v>PANL-0033</v>
          </cell>
          <cell r="C562" t="str">
            <v>PANEL DE LOSA 900X150</v>
          </cell>
          <cell r="D562">
            <v>6</v>
          </cell>
          <cell r="E562">
            <v>0.13500000000000001</v>
          </cell>
          <cell r="F562">
            <v>6.7500000000000008E-3</v>
          </cell>
          <cell r="G562">
            <v>0</v>
          </cell>
          <cell r="H562">
            <v>112041</v>
          </cell>
          <cell r="I562">
            <v>112041</v>
          </cell>
          <cell r="J562">
            <v>56564.847745510211</v>
          </cell>
          <cell r="K562">
            <v>76929</v>
          </cell>
          <cell r="L562">
            <v>8100.0000000000009</v>
          </cell>
          <cell r="M562">
            <v>36973.53</v>
          </cell>
          <cell r="N562">
            <v>0.24902302709323873</v>
          </cell>
          <cell r="O562" t="str">
            <v>ANDEN B</v>
          </cell>
        </row>
        <row r="563">
          <cell r="A563" t="str">
            <v>PL900X200</v>
          </cell>
          <cell r="B563" t="str">
            <v>PANL-0032</v>
          </cell>
          <cell r="C563" t="str">
            <v>PANEL DE LOSA 900X200</v>
          </cell>
          <cell r="D563">
            <v>7.05</v>
          </cell>
          <cell r="E563">
            <v>0.18</v>
          </cell>
          <cell r="F563">
            <v>9.0000000000000011E-3</v>
          </cell>
          <cell r="G563">
            <v>0</v>
          </cell>
          <cell r="H563">
            <v>150790</v>
          </cell>
          <cell r="I563">
            <v>150790</v>
          </cell>
          <cell r="J563">
            <v>76126.668322346944</v>
          </cell>
          <cell r="K563">
            <v>103533</v>
          </cell>
          <cell r="L563">
            <v>10800</v>
          </cell>
          <cell r="M563">
            <v>49760.700000000004</v>
          </cell>
          <cell r="N563">
            <v>0.24903230234437912</v>
          </cell>
          <cell r="O563" t="str">
            <v>ANDEN B</v>
          </cell>
        </row>
        <row r="564">
          <cell r="A564" t="str">
            <v>PL900X230</v>
          </cell>
          <cell r="B564" t="str">
            <v>PANL-0219</v>
          </cell>
          <cell r="C564" t="str">
            <v>PANEL DE LOSA 900X230</v>
          </cell>
          <cell r="D564">
            <v>8.5500000000000007</v>
          </cell>
          <cell r="E564">
            <v>0.20699999999999999</v>
          </cell>
          <cell r="F564">
            <v>1.0350000000000002E-2</v>
          </cell>
          <cell r="G564">
            <v>0</v>
          </cell>
          <cell r="H564">
            <v>158247</v>
          </cell>
          <cell r="I564">
            <v>158247</v>
          </cell>
          <cell r="J564">
            <v>79899.961997448991</v>
          </cell>
          <cell r="K564">
            <v>108664</v>
          </cell>
          <cell r="L564">
            <v>12420</v>
          </cell>
          <cell r="M564">
            <v>52221.51</v>
          </cell>
          <cell r="N564">
            <v>0.24895136418886074</v>
          </cell>
          <cell r="O564" t="str">
            <v>ANDEN B</v>
          </cell>
        </row>
        <row r="565">
          <cell r="A565" t="str">
            <v>PL900X250</v>
          </cell>
          <cell r="B565" t="str">
            <v>PANL-0031</v>
          </cell>
          <cell r="C565" t="str">
            <v>PANEL DE LOSA 900X250</v>
          </cell>
          <cell r="D565">
            <v>9.0500000000000007</v>
          </cell>
          <cell r="E565">
            <v>0.23</v>
          </cell>
          <cell r="F565">
            <v>1.1250000000000001E-2</v>
          </cell>
          <cell r="G565">
            <v>0</v>
          </cell>
          <cell r="H565">
            <v>164091</v>
          </cell>
          <cell r="I565">
            <v>164091</v>
          </cell>
          <cell r="J565">
            <v>82855.945659638222</v>
          </cell>
          <cell r="K565">
            <v>112685</v>
          </cell>
          <cell r="L565">
            <v>13800</v>
          </cell>
          <cell r="M565">
            <v>54150.030000000006</v>
          </cell>
          <cell r="N565">
            <v>0.24890323559054525</v>
          </cell>
          <cell r="O565" t="str">
            <v>ANDEN B</v>
          </cell>
        </row>
        <row r="566">
          <cell r="A566" t="str">
            <v>PL900X270</v>
          </cell>
          <cell r="B566" t="str">
            <v>PANL-0220</v>
          </cell>
          <cell r="C566" t="str">
            <v>PANEL DE LOSA 900X270</v>
          </cell>
          <cell r="D566">
            <v>9.3000000000000007</v>
          </cell>
          <cell r="E566">
            <v>0.24299999999999999</v>
          </cell>
          <cell r="F566">
            <v>1.2150000000000001E-2</v>
          </cell>
          <cell r="G566">
            <v>0</v>
          </cell>
          <cell r="H566">
            <v>168249</v>
          </cell>
          <cell r="I566">
            <v>168249</v>
          </cell>
          <cell r="J566">
            <v>84961.020230918366</v>
          </cell>
          <cell r="K566">
            <v>115547</v>
          </cell>
          <cell r="L566">
            <v>14580</v>
          </cell>
          <cell r="M566">
            <v>55522.170000000006</v>
          </cell>
          <cell r="N566">
            <v>0.24885427198086738</v>
          </cell>
          <cell r="O566" t="str">
            <v>ANDEN B</v>
          </cell>
        </row>
        <row r="567">
          <cell r="A567" t="str">
            <v>PL900X300</v>
          </cell>
          <cell r="B567" t="str">
            <v>PANL-0030</v>
          </cell>
          <cell r="C567" t="str">
            <v>PANEL DE LOSA 900X300</v>
          </cell>
          <cell r="D567">
            <v>10.75</v>
          </cell>
          <cell r="E567">
            <v>0.27</v>
          </cell>
          <cell r="F567">
            <v>1.3500000000000002E-2</v>
          </cell>
          <cell r="G567">
            <v>0</v>
          </cell>
          <cell r="H567">
            <v>178758</v>
          </cell>
          <cell r="I567">
            <v>178758</v>
          </cell>
          <cell r="J567">
            <v>90273.776206020426</v>
          </cell>
          <cell r="K567">
            <v>122773</v>
          </cell>
          <cell r="L567">
            <v>16200.000000000002</v>
          </cell>
          <cell r="M567">
            <v>58990.14</v>
          </cell>
          <cell r="N567">
            <v>0.24880429347802399</v>
          </cell>
          <cell r="O567" t="str">
            <v>ANDEN B</v>
          </cell>
        </row>
        <row r="568">
          <cell r="A568" t="str">
            <v>PL900X350</v>
          </cell>
          <cell r="B568" t="str">
            <v>PANL-0029</v>
          </cell>
          <cell r="C568" t="str">
            <v>PANEL DE LOSA 900X350</v>
          </cell>
          <cell r="D568">
            <v>11.8</v>
          </cell>
          <cell r="E568">
            <v>0.32</v>
          </cell>
          <cell r="F568">
            <v>1.575E-2</v>
          </cell>
          <cell r="G568">
            <v>0</v>
          </cell>
          <cell r="H568">
            <v>191803</v>
          </cell>
          <cell r="I568">
            <v>191803</v>
          </cell>
          <cell r="J568">
            <v>96873.313283571435</v>
          </cell>
          <cell r="K568">
            <v>131748</v>
          </cell>
          <cell r="L568">
            <v>19200</v>
          </cell>
          <cell r="M568">
            <v>63294.990000000005</v>
          </cell>
          <cell r="N568">
            <v>0.24871324479120502</v>
          </cell>
          <cell r="O568" t="str">
            <v>ANDEN B</v>
          </cell>
        </row>
        <row r="569">
          <cell r="A569" t="str">
            <v>PL900X380</v>
          </cell>
          <cell r="B569" t="str">
            <v>PANL-0221</v>
          </cell>
          <cell r="C569" t="str">
            <v>PANEL DE LOSA 900X380</v>
          </cell>
          <cell r="D569">
            <v>12.82</v>
          </cell>
          <cell r="E569">
            <v>0.34200000000000003</v>
          </cell>
          <cell r="F569">
            <v>1.7100000000000001E-2</v>
          </cell>
          <cell r="G569">
            <v>0</v>
          </cell>
          <cell r="H569">
            <v>206885</v>
          </cell>
          <cell r="I569">
            <v>206885</v>
          </cell>
          <cell r="J569">
            <v>104491.8064579592</v>
          </cell>
          <cell r="K569">
            <v>142109</v>
          </cell>
          <cell r="L569">
            <v>20520</v>
          </cell>
          <cell r="M569">
            <v>68272.05</v>
          </cell>
          <cell r="N569">
            <v>0.24870550254385621</v>
          </cell>
          <cell r="O569" t="str">
            <v>ANDEN B</v>
          </cell>
        </row>
        <row r="570">
          <cell r="A570" t="str">
            <v>PL900X400</v>
          </cell>
          <cell r="B570" t="str">
            <v>PANL-0028</v>
          </cell>
          <cell r="C570" t="str">
            <v>PANEL DE LOSA 900X400</v>
          </cell>
          <cell r="D570">
            <v>13.5</v>
          </cell>
          <cell r="E570">
            <v>0.36</v>
          </cell>
          <cell r="F570">
            <v>1.8000000000000002E-2</v>
          </cell>
          <cell r="G570">
            <v>0</v>
          </cell>
          <cell r="H570">
            <v>213224</v>
          </cell>
          <cell r="I570">
            <v>213224</v>
          </cell>
          <cell r="J570">
            <v>107697.33557469388</v>
          </cell>
          <cell r="K570">
            <v>146469</v>
          </cell>
          <cell r="L570">
            <v>21600</v>
          </cell>
          <cell r="M570">
            <v>70363.92</v>
          </cell>
          <cell r="N570">
            <v>0.24867844770121034</v>
          </cell>
          <cell r="O570" t="str">
            <v>ANDEN B</v>
          </cell>
        </row>
        <row r="571">
          <cell r="A571" t="str">
            <v>PL900X420</v>
          </cell>
          <cell r="B571" t="str">
            <v>PANL-0222</v>
          </cell>
          <cell r="C571" t="str">
            <v>PANEL DE LOSA 900X420</v>
          </cell>
          <cell r="D571">
            <v>13</v>
          </cell>
          <cell r="E571">
            <v>0.378</v>
          </cell>
          <cell r="F571">
            <v>1.89E-2</v>
          </cell>
          <cell r="G571">
            <v>0</v>
          </cell>
          <cell r="H571">
            <v>237063</v>
          </cell>
          <cell r="I571">
            <v>237063</v>
          </cell>
          <cell r="J571">
            <v>119727.44869142857</v>
          </cell>
          <cell r="K571">
            <v>162830</v>
          </cell>
          <cell r="L571">
            <v>22680</v>
          </cell>
          <cell r="M571">
            <v>78230.790000000008</v>
          </cell>
          <cell r="N571">
            <v>0.24874577674078213</v>
          </cell>
          <cell r="O571" t="str">
            <v>ANDEN B</v>
          </cell>
        </row>
        <row r="572">
          <cell r="A572" t="str">
            <v>PL900X450</v>
          </cell>
          <cell r="B572" t="str">
            <v>PANL-0027</v>
          </cell>
          <cell r="C572" t="str">
            <v>PANEL DE LOSA 900X450</v>
          </cell>
          <cell r="D572">
            <v>14.1</v>
          </cell>
          <cell r="E572">
            <v>0.40500000000000003</v>
          </cell>
          <cell r="F572">
            <v>2.0250000000000004E-2</v>
          </cell>
          <cell r="G572">
            <v>0</v>
          </cell>
          <cell r="H572">
            <v>244113</v>
          </cell>
          <cell r="I572">
            <v>244113</v>
          </cell>
          <cell r="J572">
            <v>123295.74236653061</v>
          </cell>
          <cell r="K572">
            <v>167683</v>
          </cell>
          <cell r="L572">
            <v>24300</v>
          </cell>
          <cell r="M572">
            <v>80000</v>
          </cell>
          <cell r="N572">
            <v>0.24869868966333514</v>
          </cell>
          <cell r="O572" t="str">
            <v>ANDEN B</v>
          </cell>
        </row>
        <row r="573">
          <cell r="A573" t="str">
            <v>PL900X500</v>
          </cell>
          <cell r="B573" t="str">
            <v>PANL-0026</v>
          </cell>
          <cell r="C573" t="str">
            <v>PANEL DE LOSA 900X500</v>
          </cell>
          <cell r="D573">
            <v>16.5</v>
          </cell>
          <cell r="E573">
            <v>0.45</v>
          </cell>
          <cell r="F573">
            <v>2.2500000000000003E-2</v>
          </cell>
          <cell r="G573">
            <v>0</v>
          </cell>
          <cell r="H573">
            <v>256393</v>
          </cell>
          <cell r="I573">
            <v>256393</v>
          </cell>
          <cell r="J573">
            <v>129509.56515836735</v>
          </cell>
          <cell r="K573">
            <v>176134</v>
          </cell>
          <cell r="L573">
            <v>27000</v>
          </cell>
          <cell r="M573">
            <v>80000</v>
          </cell>
          <cell r="N573">
            <v>0.24863206806320221</v>
          </cell>
          <cell r="O573" t="str">
            <v>ANDEN B</v>
          </cell>
        </row>
        <row r="574">
          <cell r="A574" t="str">
            <v>PL900X550</v>
          </cell>
          <cell r="B574" t="str">
            <v>PANL-0060</v>
          </cell>
          <cell r="C574" t="str">
            <v>PANEL DE LOSA 900X550</v>
          </cell>
          <cell r="D574">
            <v>16.7</v>
          </cell>
          <cell r="E574">
            <v>0.495</v>
          </cell>
          <cell r="F574">
            <v>2.4750000000000005E-2</v>
          </cell>
          <cell r="G574">
            <v>0</v>
          </cell>
          <cell r="H574">
            <v>268672</v>
          </cell>
          <cell r="I574">
            <v>268672</v>
          </cell>
          <cell r="J574">
            <v>135723.38795020408</v>
          </cell>
          <cell r="K574">
            <v>184584</v>
          </cell>
          <cell r="L574">
            <v>29700</v>
          </cell>
          <cell r="M574">
            <v>80000</v>
          </cell>
          <cell r="N574">
            <v>0.24856873966796481</v>
          </cell>
          <cell r="O574" t="str">
            <v>ANDEN B</v>
          </cell>
        </row>
        <row r="575">
          <cell r="A575" t="str">
            <v>PL900X600</v>
          </cell>
          <cell r="B575" t="str">
            <v>PANL-0025</v>
          </cell>
          <cell r="C575" t="str">
            <v>PANEL DE LOSA 900X600</v>
          </cell>
          <cell r="D575">
            <v>17.649999999999999</v>
          </cell>
          <cell r="E575">
            <v>0.54</v>
          </cell>
          <cell r="F575">
            <v>2.7000000000000003E-2</v>
          </cell>
          <cell r="G575">
            <v>0</v>
          </cell>
          <cell r="H575">
            <v>281321</v>
          </cell>
          <cell r="I575">
            <v>281321</v>
          </cell>
          <cell r="J575">
            <v>142123.21074204083</v>
          </cell>
          <cell r="K575">
            <v>193288</v>
          </cell>
          <cell r="L575">
            <v>32400.000000000004</v>
          </cell>
          <cell r="M575">
            <v>80000</v>
          </cell>
          <cell r="N575">
            <v>0.24851583785502787</v>
          </cell>
          <cell r="O575" t="str">
            <v>ANDEN C</v>
          </cell>
        </row>
        <row r="576">
          <cell r="A576" t="str">
            <v>PL900X80</v>
          </cell>
          <cell r="B576" t="str">
            <v>PANL-0183</v>
          </cell>
          <cell r="C576" t="str">
            <v>PANEL DE LOSA 900X80</v>
          </cell>
          <cell r="D576">
            <v>4.45</v>
          </cell>
          <cell r="E576">
            <v>7.1999999999999995E-2</v>
          </cell>
          <cell r="F576">
            <v>3.6000000000000008E-3</v>
          </cell>
          <cell r="G576">
            <v>0</v>
          </cell>
          <cell r="H576">
            <v>94115</v>
          </cell>
          <cell r="I576">
            <v>94115</v>
          </cell>
          <cell r="J576">
            <v>47495.157999100942</v>
          </cell>
          <cell r="K576">
            <v>64594</v>
          </cell>
          <cell r="L576">
            <v>4320</v>
          </cell>
          <cell r="M576">
            <v>31057.95</v>
          </cell>
          <cell r="N576">
            <v>0.24933275754489029</v>
          </cell>
          <cell r="O576" t="str">
            <v>ANDEN B</v>
          </cell>
        </row>
        <row r="577">
          <cell r="A577" t="str">
            <v>PL800X100</v>
          </cell>
          <cell r="B577" t="str">
            <v>PANL-0042</v>
          </cell>
          <cell r="C577" t="str">
            <v>PANEL DE LOSA 800X100</v>
          </cell>
          <cell r="D577">
            <v>4.7</v>
          </cell>
          <cell r="E577">
            <v>0.08</v>
          </cell>
          <cell r="F577">
            <v>4.000000000000001E-3</v>
          </cell>
          <cell r="G577">
            <v>0</v>
          </cell>
          <cell r="H577">
            <v>88400</v>
          </cell>
          <cell r="I577">
            <v>88400</v>
          </cell>
          <cell r="J577">
            <v>44616.999849931977</v>
          </cell>
          <cell r="K577">
            <v>60680</v>
          </cell>
          <cell r="L577">
            <v>4800</v>
          </cell>
          <cell r="M577">
            <v>29172</v>
          </cell>
          <cell r="N577">
            <v>0.24923317560210623</v>
          </cell>
          <cell r="O577" t="str">
            <v>ANDEN B</v>
          </cell>
        </row>
        <row r="578">
          <cell r="A578" t="str">
            <v>PL800X120</v>
          </cell>
          <cell r="B578" t="str">
            <v>PANL-0012</v>
          </cell>
          <cell r="C578" t="str">
            <v>PANEL DE LOSA 800X120</v>
          </cell>
          <cell r="D578">
            <v>4.9000000000000004</v>
          </cell>
          <cell r="E578">
            <v>9.6000000000000002E-2</v>
          </cell>
          <cell r="F578">
            <v>4.8000000000000004E-3</v>
          </cell>
          <cell r="G578">
            <v>0</v>
          </cell>
          <cell r="H578">
            <v>92955</v>
          </cell>
          <cell r="I578">
            <v>92955</v>
          </cell>
          <cell r="J578">
            <v>46921.570175918372</v>
          </cell>
          <cell r="K578">
            <v>63814</v>
          </cell>
          <cell r="L578">
            <v>5760</v>
          </cell>
          <cell r="M578">
            <v>30675.15</v>
          </cell>
          <cell r="N578">
            <v>0.24914382618817088</v>
          </cell>
          <cell r="O578" t="str">
            <v>ANDEN B</v>
          </cell>
        </row>
        <row r="579">
          <cell r="A579" t="str">
            <v>PL800X150</v>
          </cell>
          <cell r="B579" t="str">
            <v>PANL-0041</v>
          </cell>
          <cell r="C579" t="str">
            <v>PANEL DE LOSA 800X150</v>
          </cell>
          <cell r="D579">
            <v>5.6</v>
          </cell>
          <cell r="E579">
            <v>0.12</v>
          </cell>
          <cell r="F579">
            <v>6.0000000000000001E-3</v>
          </cell>
          <cell r="G579">
            <v>0</v>
          </cell>
          <cell r="H579">
            <v>99788</v>
          </cell>
          <cell r="I579">
            <v>99788</v>
          </cell>
          <cell r="J579">
            <v>50378.425664897964</v>
          </cell>
          <cell r="K579">
            <v>68515</v>
          </cell>
          <cell r="L579">
            <v>7200</v>
          </cell>
          <cell r="M579">
            <v>32930.04</v>
          </cell>
          <cell r="N579">
            <v>0.24902885941660607</v>
          </cell>
          <cell r="O579" t="str">
            <v>ANDEN B</v>
          </cell>
        </row>
        <row r="580">
          <cell r="A580" t="str">
            <v>PL800X200</v>
          </cell>
          <cell r="B580" t="str">
            <v>PANL-0040</v>
          </cell>
          <cell r="C580" t="str">
            <v>PANEL DE LOSA 800X200</v>
          </cell>
          <cell r="D580">
            <v>7</v>
          </cell>
          <cell r="E580">
            <v>0.16</v>
          </cell>
          <cell r="F580">
            <v>8.0000000000000019E-3</v>
          </cell>
          <cell r="G580">
            <v>0</v>
          </cell>
          <cell r="H580">
            <v>135524</v>
          </cell>
          <cell r="I580">
            <v>135524</v>
          </cell>
          <cell r="J580">
            <v>68418.683689863945</v>
          </cell>
          <cell r="K580">
            <v>93050</v>
          </cell>
          <cell r="L580">
            <v>9600</v>
          </cell>
          <cell r="M580">
            <v>44722.920000000006</v>
          </cell>
          <cell r="N580">
            <v>0.24904229517522658</v>
          </cell>
          <cell r="O580" t="str">
            <v>ANDEN B</v>
          </cell>
        </row>
        <row r="581">
          <cell r="A581" t="str">
            <v>PL800X230</v>
          </cell>
          <cell r="B581" t="str">
            <v>PANL-0215</v>
          </cell>
          <cell r="C581" t="str">
            <v>PANEL DE LOSA 800X230</v>
          </cell>
          <cell r="D581">
            <v>9.1999999999999993</v>
          </cell>
          <cell r="E581">
            <v>0.184</v>
          </cell>
          <cell r="F581">
            <v>9.2000000000000016E-3</v>
          </cell>
          <cell r="G581">
            <v>0</v>
          </cell>
          <cell r="H581">
            <v>142378</v>
          </cell>
          <cell r="I581">
            <v>142378</v>
          </cell>
          <cell r="J581">
            <v>71886.789178843537</v>
          </cell>
          <cell r="K581">
            <v>97767</v>
          </cell>
          <cell r="L581">
            <v>11040</v>
          </cell>
          <cell r="M581">
            <v>46984.740000000005</v>
          </cell>
          <cell r="N581">
            <v>0.24895981890790889</v>
          </cell>
          <cell r="O581" t="str">
            <v>ANDEN B</v>
          </cell>
        </row>
        <row r="582">
          <cell r="A582" t="str">
            <v>PL800X250</v>
          </cell>
          <cell r="B582" t="str">
            <v>PANL-0039</v>
          </cell>
          <cell r="C582" t="str">
            <v>PANEL DE LOSA 800X250</v>
          </cell>
          <cell r="D582">
            <v>7.25</v>
          </cell>
          <cell r="E582">
            <v>0.2</v>
          </cell>
          <cell r="F582">
            <v>1.0000000000000002E-2</v>
          </cell>
          <cell r="G582">
            <v>0</v>
          </cell>
          <cell r="H582">
            <v>147022</v>
          </cell>
          <cell r="I582">
            <v>147022</v>
          </cell>
          <cell r="J582">
            <v>74236.359504829932</v>
          </cell>
          <cell r="K582">
            <v>100962</v>
          </cell>
          <cell r="L582">
            <v>12000</v>
          </cell>
          <cell r="M582">
            <v>48517.26</v>
          </cell>
          <cell r="N582">
            <v>0.24891115096084596</v>
          </cell>
          <cell r="O582" t="str">
            <v>ANDEN B</v>
          </cell>
        </row>
        <row r="583">
          <cell r="A583" t="str">
            <v>PL800X270</v>
          </cell>
          <cell r="B583" t="str">
            <v>PANL-0216</v>
          </cell>
          <cell r="C583" t="str">
            <v>PANEL DE LOSA 800X270</v>
          </cell>
          <cell r="D583">
            <v>8.4499999999999993</v>
          </cell>
          <cell r="E583">
            <v>0.216</v>
          </cell>
          <cell r="F583">
            <v>1.0800000000000002E-2</v>
          </cell>
          <cell r="G583">
            <v>0</v>
          </cell>
          <cell r="H583">
            <v>151532</v>
          </cell>
          <cell r="I583">
            <v>151532</v>
          </cell>
          <cell r="J583">
            <v>76518.429830816342</v>
          </cell>
          <cell r="K583">
            <v>104066</v>
          </cell>
          <cell r="L583">
            <v>12960</v>
          </cell>
          <cell r="M583">
            <v>50005.560000000005</v>
          </cell>
          <cell r="N583">
            <v>0.24886384147678839</v>
          </cell>
          <cell r="O583" t="str">
            <v>ANDEN B</v>
          </cell>
        </row>
        <row r="584">
          <cell r="A584" t="str">
            <v>PL800X300</v>
          </cell>
          <cell r="B584" t="str">
            <v>PANL-0038</v>
          </cell>
          <cell r="C584" t="str">
            <v>PANEL DE LOSA 800X300</v>
          </cell>
          <cell r="D584">
            <v>8.9</v>
          </cell>
          <cell r="E584">
            <v>0.24</v>
          </cell>
          <cell r="F584">
            <v>1.2E-2</v>
          </cell>
          <cell r="G584">
            <v>0</v>
          </cell>
          <cell r="H584">
            <v>161172</v>
          </cell>
          <cell r="I584">
            <v>161172</v>
          </cell>
          <cell r="J584">
            <v>81390.997619795919</v>
          </cell>
          <cell r="K584">
            <v>110692</v>
          </cell>
          <cell r="L584">
            <v>14400</v>
          </cell>
          <cell r="M584">
            <v>53186.76</v>
          </cell>
          <cell r="N584">
            <v>0.24882045914025752</v>
          </cell>
          <cell r="O584" t="str">
            <v>ANDEN B</v>
          </cell>
        </row>
        <row r="585">
          <cell r="A585" t="str">
            <v>PL800X350</v>
          </cell>
          <cell r="B585" t="str">
            <v>PANL-0049</v>
          </cell>
          <cell r="C585" t="str">
            <v>PANEL DE LOSA 800X350</v>
          </cell>
          <cell r="D585">
            <v>10.8</v>
          </cell>
          <cell r="E585">
            <v>0.28000000000000003</v>
          </cell>
          <cell r="F585">
            <v>1.3999999999999999E-2</v>
          </cell>
          <cell r="G585">
            <v>0</v>
          </cell>
          <cell r="H585">
            <v>172671</v>
          </cell>
          <cell r="I585">
            <v>172671</v>
          </cell>
          <cell r="J585">
            <v>87208.673434761906</v>
          </cell>
          <cell r="K585">
            <v>118604</v>
          </cell>
          <cell r="L585">
            <v>16800</v>
          </cell>
          <cell r="M585">
            <v>56981.43</v>
          </cell>
          <cell r="N585">
            <v>0.24872791763406532</v>
          </cell>
          <cell r="O585" t="str">
            <v>ANDEN B</v>
          </cell>
        </row>
        <row r="586">
          <cell r="A586" t="str">
            <v>PL800X380</v>
          </cell>
          <cell r="B586" t="str">
            <v>PANL-0217</v>
          </cell>
          <cell r="C586" t="str">
            <v>PANEL DE LOSA 800X380</v>
          </cell>
          <cell r="D586">
            <v>12.6</v>
          </cell>
          <cell r="E586">
            <v>0.30399999999999999</v>
          </cell>
          <cell r="F586">
            <v>1.5200000000000003E-2</v>
          </cell>
          <cell r="G586">
            <v>0</v>
          </cell>
          <cell r="H586">
            <v>187197</v>
          </cell>
          <cell r="I586">
            <v>187197</v>
          </cell>
          <cell r="J586">
            <v>94545.327133741492</v>
          </cell>
          <cell r="K586">
            <v>128582</v>
          </cell>
          <cell r="L586">
            <v>18240</v>
          </cell>
          <cell r="M586">
            <v>61775.01</v>
          </cell>
          <cell r="N586">
            <v>0.2487263465149524</v>
          </cell>
          <cell r="O586" t="str">
            <v>ANDEN B</v>
          </cell>
        </row>
        <row r="587">
          <cell r="A587" t="str">
            <v>PL800X400</v>
          </cell>
          <cell r="B587" t="str">
            <v>PANL-0048</v>
          </cell>
          <cell r="C587" t="str">
            <v>PANEL DE LOSA 800X400</v>
          </cell>
          <cell r="D587">
            <v>11.2</v>
          </cell>
          <cell r="E587">
            <v>0.32</v>
          </cell>
          <cell r="F587">
            <v>1.6000000000000004E-2</v>
          </cell>
          <cell r="G587">
            <v>0</v>
          </cell>
          <cell r="H587">
            <v>192421</v>
          </cell>
          <cell r="I587">
            <v>192421</v>
          </cell>
          <cell r="J587">
            <v>97187.397459727887</v>
          </cell>
          <cell r="K587">
            <v>132175</v>
          </cell>
          <cell r="L587">
            <v>19200</v>
          </cell>
          <cell r="M587">
            <v>63498.93</v>
          </cell>
          <cell r="N587">
            <v>0.24869814770037985</v>
          </cell>
          <cell r="O587" t="str">
            <v>ANDEN B</v>
          </cell>
        </row>
        <row r="588">
          <cell r="A588" t="str">
            <v>PL800X420</v>
          </cell>
          <cell r="B588" t="str">
            <v>PANL-0218</v>
          </cell>
          <cell r="C588" t="str">
            <v>PANEL DE LOSA 800X420</v>
          </cell>
          <cell r="D588">
            <v>12.6</v>
          </cell>
          <cell r="E588">
            <v>0.33600000000000002</v>
          </cell>
          <cell r="F588">
            <v>1.6800000000000002E-2</v>
          </cell>
          <cell r="G588">
            <v>0</v>
          </cell>
          <cell r="H588">
            <v>197377</v>
          </cell>
          <cell r="I588">
            <v>197377</v>
          </cell>
          <cell r="J588">
            <v>99694.467785714281</v>
          </cell>
          <cell r="K588">
            <v>135585</v>
          </cell>
          <cell r="L588">
            <v>20160</v>
          </cell>
          <cell r="M588">
            <v>65134.41</v>
          </cell>
          <cell r="N588">
            <v>0.24866868565613026</v>
          </cell>
          <cell r="O588" t="str">
            <v>ANDEN B</v>
          </cell>
        </row>
        <row r="589">
          <cell r="A589" t="str">
            <v>PL800X450</v>
          </cell>
          <cell r="B589" t="str">
            <v>PANL-0037</v>
          </cell>
          <cell r="C589" t="str">
            <v>PANEL DE LOSA 800X450</v>
          </cell>
          <cell r="D589">
            <v>13.25</v>
          </cell>
          <cell r="E589">
            <v>0.36</v>
          </cell>
          <cell r="F589">
            <v>1.8000000000000002E-2</v>
          </cell>
          <cell r="G589">
            <v>0</v>
          </cell>
          <cell r="H589">
            <v>220572</v>
          </cell>
          <cell r="I589">
            <v>220572</v>
          </cell>
          <cell r="J589">
            <v>111402.85727469387</v>
          </cell>
          <cell r="K589">
            <v>151508</v>
          </cell>
          <cell r="L589">
            <v>21600</v>
          </cell>
          <cell r="M589">
            <v>72788.760000000009</v>
          </cell>
          <cell r="N589">
            <v>0.24871810476349165</v>
          </cell>
          <cell r="O589" t="str">
            <v>ANDEN B</v>
          </cell>
        </row>
        <row r="590">
          <cell r="A590" t="str">
            <v>PL800X500</v>
          </cell>
          <cell r="B590" t="str">
            <v>PANL-0036</v>
          </cell>
          <cell r="C590" t="str">
            <v>PANEL DE LOSA 800X500</v>
          </cell>
          <cell r="D590">
            <v>14.05</v>
          </cell>
          <cell r="E590">
            <v>0.4</v>
          </cell>
          <cell r="F590">
            <v>2.0000000000000004E-2</v>
          </cell>
          <cell r="G590">
            <v>0</v>
          </cell>
          <cell r="H590">
            <v>231848</v>
          </cell>
          <cell r="I590">
            <v>231848</v>
          </cell>
          <cell r="J590">
            <v>117108.03308965988</v>
          </cell>
          <cell r="K590">
            <v>159267</v>
          </cell>
          <cell r="L590">
            <v>24000</v>
          </cell>
          <cell r="M590">
            <v>76509.84</v>
          </cell>
          <cell r="N590">
            <v>0.24865343146859567</v>
          </cell>
          <cell r="O590" t="str">
            <v>ANDEN B</v>
          </cell>
        </row>
        <row r="591">
          <cell r="A591" t="str">
            <v>PL800X550</v>
          </cell>
          <cell r="B591" t="str">
            <v>PANL-0047</v>
          </cell>
          <cell r="C591" t="str">
            <v>PANEL DE LOSA 800X550</v>
          </cell>
          <cell r="D591">
            <v>14.89</v>
          </cell>
          <cell r="E591">
            <v>0.44</v>
          </cell>
          <cell r="F591">
            <v>2.2000000000000006E-2</v>
          </cell>
          <cell r="G591">
            <v>0</v>
          </cell>
          <cell r="H591">
            <v>243123</v>
          </cell>
          <cell r="I591">
            <v>243123</v>
          </cell>
          <cell r="J591">
            <v>122813.20890462586</v>
          </cell>
          <cell r="K591">
            <v>167026</v>
          </cell>
          <cell r="L591">
            <v>26400</v>
          </cell>
          <cell r="M591">
            <v>80000</v>
          </cell>
          <cell r="N591">
            <v>0.24859166658180867</v>
          </cell>
          <cell r="O591" t="str">
            <v>ANDEN B</v>
          </cell>
        </row>
        <row r="592">
          <cell r="A592" t="str">
            <v>PL800X600</v>
          </cell>
          <cell r="B592" t="str">
            <v>PANL-0035</v>
          </cell>
          <cell r="C592" t="str">
            <v>PANEL DE LOSA 800X600</v>
          </cell>
          <cell r="D592">
            <v>15.18</v>
          </cell>
          <cell r="E592">
            <v>0.48</v>
          </cell>
          <cell r="F592">
            <v>2.4E-2</v>
          </cell>
          <cell r="G592">
            <v>0</v>
          </cell>
          <cell r="H592">
            <v>254583</v>
          </cell>
          <cell r="I592">
            <v>254583</v>
          </cell>
          <cell r="J592">
            <v>128611.38471959184</v>
          </cell>
          <cell r="K592">
            <v>174912</v>
          </cell>
          <cell r="L592">
            <v>28800</v>
          </cell>
          <cell r="M592">
            <v>80000</v>
          </cell>
          <cell r="N592">
            <v>0.24853806118086119</v>
          </cell>
          <cell r="O592" t="str">
            <v>ANDEN C</v>
          </cell>
        </row>
        <row r="593">
          <cell r="A593" t="str">
            <v>PL800X80</v>
          </cell>
          <cell r="B593" t="str">
            <v>PANL-0164</v>
          </cell>
          <cell r="C593" t="str">
            <v>PANEL DE LOSA 800X80</v>
          </cell>
          <cell r="D593">
            <v>2.13</v>
          </cell>
          <cell r="E593">
            <v>6.4000000000000001E-2</v>
          </cell>
          <cell r="F593">
            <v>3.2000000000000002E-3</v>
          </cell>
          <cell r="G593">
            <v>0</v>
          </cell>
          <cell r="H593">
            <v>85184</v>
          </cell>
          <cell r="I593">
            <v>85184</v>
          </cell>
          <cell r="J593">
            <v>42987.429523945575</v>
          </cell>
          <cell r="K593">
            <v>58463</v>
          </cell>
          <cell r="L593">
            <v>3840</v>
          </cell>
          <cell r="M593">
            <v>28110.720000000001</v>
          </cell>
          <cell r="N593">
            <v>0.24934493077492198</v>
          </cell>
          <cell r="O593" t="str">
            <v>ANDEN B</v>
          </cell>
        </row>
        <row r="594">
          <cell r="A594" t="str">
            <v>PL750X80</v>
          </cell>
          <cell r="B594" t="str">
            <v>PANL-0225</v>
          </cell>
          <cell r="C594" t="str">
            <v>PANEL DE LOSA 750X80</v>
          </cell>
          <cell r="D594">
            <v>3.5</v>
          </cell>
          <cell r="E594">
            <v>0.06</v>
          </cell>
          <cell r="F594">
            <v>3.0000000000000001E-3</v>
          </cell>
          <cell r="G594">
            <v>0</v>
          </cell>
          <cell r="H594">
            <v>81137</v>
          </cell>
          <cell r="I594">
            <v>81137</v>
          </cell>
          <cell r="J594">
            <v>40944.511942448982</v>
          </cell>
          <cell r="K594">
            <v>55685</v>
          </cell>
          <cell r="L594">
            <v>3600</v>
          </cell>
          <cell r="M594">
            <v>26775.210000000003</v>
          </cell>
          <cell r="N594">
            <v>0.24935650178842136</v>
          </cell>
          <cell r="O594" t="str">
            <v>ANDEN B</v>
          </cell>
        </row>
        <row r="595">
          <cell r="A595" t="str">
            <v>PL750X100</v>
          </cell>
          <cell r="B595" t="str">
            <v>PANL-0223</v>
          </cell>
          <cell r="C595" t="str">
            <v>PANEL DE LOSA 750X100</v>
          </cell>
          <cell r="D595">
            <v>3.8</v>
          </cell>
          <cell r="E595">
            <v>7.4999999999999997E-2</v>
          </cell>
          <cell r="F595">
            <v>3.7500000000000007E-3</v>
          </cell>
          <cell r="G595">
            <v>0</v>
          </cell>
          <cell r="H595">
            <v>84267</v>
          </cell>
          <cell r="I595">
            <v>84267</v>
          </cell>
          <cell r="J595">
            <v>42530.123143331497</v>
          </cell>
          <cell r="K595">
            <v>57841</v>
          </cell>
          <cell r="L595">
            <v>4500</v>
          </cell>
          <cell r="M595">
            <v>27808.11</v>
          </cell>
          <cell r="N595">
            <v>0.24924871924115494</v>
          </cell>
          <cell r="O595" t="str">
            <v>ANDEN B</v>
          </cell>
        </row>
        <row r="596">
          <cell r="A596" t="str">
            <v>PL750X120</v>
          </cell>
          <cell r="B596" t="str">
            <v>PANL-0154</v>
          </cell>
          <cell r="C596" t="str">
            <v>PANEL DE LOSA 750X120</v>
          </cell>
          <cell r="D596">
            <v>4.2</v>
          </cell>
          <cell r="E596">
            <v>0.09</v>
          </cell>
          <cell r="F596">
            <v>4.4999999999999997E-3</v>
          </cell>
          <cell r="G596">
            <v>0</v>
          </cell>
          <cell r="H596">
            <v>88506</v>
          </cell>
          <cell r="I596">
            <v>88506</v>
          </cell>
          <cell r="J596">
            <v>44675.193803673472</v>
          </cell>
          <cell r="K596">
            <v>60759</v>
          </cell>
          <cell r="L596">
            <v>5400</v>
          </cell>
          <cell r="M596">
            <v>29206.98</v>
          </cell>
          <cell r="N596">
            <v>0.24915428577763901</v>
          </cell>
          <cell r="O596" t="str">
            <v>ANDEN B</v>
          </cell>
        </row>
        <row r="597">
          <cell r="A597" t="str">
            <v>PL750X250</v>
          </cell>
          <cell r="B597" t="str">
            <v>PANL-0224</v>
          </cell>
          <cell r="C597" t="str">
            <v>PANEL DE LOSA 750X250</v>
          </cell>
          <cell r="D597">
            <v>7.85</v>
          </cell>
          <cell r="E597">
            <v>0.19</v>
          </cell>
          <cell r="F597">
            <v>9.3750000000000014E-3</v>
          </cell>
          <cell r="G597">
            <v>0</v>
          </cell>
          <cell r="H597">
            <v>140144</v>
          </cell>
          <cell r="I597">
            <v>140144</v>
          </cell>
          <cell r="J597">
            <v>70761.592062653057</v>
          </cell>
          <cell r="K597">
            <v>96236</v>
          </cell>
          <cell r="L597">
            <v>11400</v>
          </cell>
          <cell r="M597">
            <v>46247.520000000004</v>
          </cell>
          <cell r="N597">
            <v>0.24893061284681184</v>
          </cell>
          <cell r="O597" t="str">
            <v>ANDEN B</v>
          </cell>
        </row>
        <row r="598">
          <cell r="A598" t="str">
            <v>PL750X600</v>
          </cell>
          <cell r="B598" t="str">
            <v>PANL-0045</v>
          </cell>
          <cell r="C598" t="str">
            <v>PANEL DE LOSA 750X600</v>
          </cell>
          <cell r="D598">
            <v>15.8</v>
          </cell>
          <cell r="E598">
            <v>0.45</v>
          </cell>
          <cell r="F598">
            <v>2.2499999999999999E-2</v>
          </cell>
          <cell r="G598">
            <v>0</v>
          </cell>
          <cell r="H598">
            <v>242394</v>
          </cell>
          <cell r="I598">
            <v>242394</v>
          </cell>
          <cell r="J598">
            <v>122432.48733836735</v>
          </cell>
          <cell r="K598">
            <v>166509</v>
          </cell>
          <cell r="L598">
            <v>27000</v>
          </cell>
          <cell r="M598">
            <v>79990.02</v>
          </cell>
          <cell r="N598">
            <v>0.24866818107782604</v>
          </cell>
          <cell r="O598" t="str">
            <v>ANDEN C</v>
          </cell>
        </row>
        <row r="599">
          <cell r="A599" t="str">
            <v>PL600X80</v>
          </cell>
          <cell r="B599" t="str">
            <v>PANL-0184</v>
          </cell>
          <cell r="C599" t="str">
            <v>PANEL DE LOSA 600X80</v>
          </cell>
          <cell r="D599">
            <v>3.05</v>
          </cell>
          <cell r="E599">
            <v>4.8000000000000001E-2</v>
          </cell>
          <cell r="F599">
            <v>2.4000000000000002E-3</v>
          </cell>
          <cell r="G599">
            <v>0</v>
          </cell>
          <cell r="H599">
            <v>65996</v>
          </cell>
          <cell r="I599">
            <v>65996</v>
          </cell>
          <cell r="J599">
            <v>33303.528047959182</v>
          </cell>
          <cell r="K599">
            <v>45293</v>
          </cell>
          <cell r="L599">
            <v>2880</v>
          </cell>
          <cell r="M599">
            <v>21778.68</v>
          </cell>
          <cell r="N599">
            <v>0.24936362853295227</v>
          </cell>
          <cell r="O599" t="str">
            <v>ANDEN B</v>
          </cell>
        </row>
        <row r="600">
          <cell r="A600" t="str">
            <v>PL600X100</v>
          </cell>
          <cell r="B600" t="str">
            <v>PANL-0202</v>
          </cell>
          <cell r="C600" t="str">
            <v>PANEL DE LOSA 600X100</v>
          </cell>
          <cell r="D600">
            <v>3.65</v>
          </cell>
          <cell r="E600">
            <v>0.06</v>
          </cell>
          <cell r="F600">
            <v>3.0000000000000001E-3</v>
          </cell>
          <cell r="G600">
            <v>0</v>
          </cell>
          <cell r="H600">
            <v>69748</v>
          </cell>
          <cell r="I600">
            <v>69748</v>
          </cell>
          <cell r="J600">
            <v>35201.180792448977</v>
          </cell>
          <cell r="K600">
            <v>47874</v>
          </cell>
          <cell r="L600">
            <v>3600</v>
          </cell>
          <cell r="M600">
            <v>23016.84</v>
          </cell>
          <cell r="N600">
            <v>0.24927228839869464</v>
          </cell>
          <cell r="O600" t="str">
            <v>ANDEN B</v>
          </cell>
        </row>
        <row r="601">
          <cell r="A601" t="str">
            <v>PL600X120</v>
          </cell>
          <cell r="B601" t="str">
            <v>PANL-0013</v>
          </cell>
          <cell r="C601" t="str">
            <v>PANEL DE LOSA 600X120</v>
          </cell>
          <cell r="D601">
            <v>3.35</v>
          </cell>
          <cell r="E601">
            <v>7.1999999999999995E-2</v>
          </cell>
          <cell r="F601">
            <v>3.5999999999999999E-3</v>
          </cell>
          <cell r="G601">
            <v>0</v>
          </cell>
          <cell r="H601">
            <v>74035</v>
          </cell>
          <cell r="I601">
            <v>74035</v>
          </cell>
          <cell r="J601">
            <v>37368.833536938779</v>
          </cell>
          <cell r="K601">
            <v>50822</v>
          </cell>
          <cell r="L601">
            <v>4320</v>
          </cell>
          <cell r="M601">
            <v>24431.550000000003</v>
          </cell>
          <cell r="N601">
            <v>0.24919105982040343</v>
          </cell>
          <cell r="O601" t="str">
            <v>ANDEN B</v>
          </cell>
        </row>
        <row r="602">
          <cell r="A602" t="str">
            <v>PL600X150</v>
          </cell>
          <cell r="B602" t="str">
            <v>PANL-0203</v>
          </cell>
          <cell r="C602" t="str">
            <v>PANEL DE LOSA 600X150</v>
          </cell>
          <cell r="D602">
            <v>4.0999999999999996</v>
          </cell>
          <cell r="E602">
            <v>0.09</v>
          </cell>
          <cell r="F602">
            <v>4.4999999999999997E-3</v>
          </cell>
          <cell r="G602">
            <v>0</v>
          </cell>
          <cell r="H602">
            <v>79127</v>
          </cell>
          <cell r="I602">
            <v>79127</v>
          </cell>
          <cell r="J602">
            <v>39945.312653673471</v>
          </cell>
          <cell r="K602">
            <v>54326</v>
          </cell>
          <cell r="L602">
            <v>5400</v>
          </cell>
          <cell r="M602">
            <v>26111.91</v>
          </cell>
          <cell r="N602">
            <v>0.24907234480848153</v>
          </cell>
          <cell r="O602" t="str">
            <v>ANDEN B</v>
          </cell>
        </row>
        <row r="603">
          <cell r="A603" t="str">
            <v>PL600X230</v>
          </cell>
          <cell r="B603" t="str">
            <v>PANL-0211</v>
          </cell>
          <cell r="C603" t="str">
            <v>PANEL DE LOSA 600X230</v>
          </cell>
          <cell r="D603">
            <v>5.85</v>
          </cell>
          <cell r="E603">
            <v>0.13800000000000001</v>
          </cell>
          <cell r="F603">
            <v>6.9000000000000008E-3</v>
          </cell>
          <cell r="G603">
            <v>0</v>
          </cell>
          <cell r="H603">
            <v>111372</v>
          </cell>
          <cell r="I603">
            <v>111372</v>
          </cell>
          <cell r="J603">
            <v>56228.974031632657</v>
          </cell>
          <cell r="K603">
            <v>76472</v>
          </cell>
          <cell r="L603">
            <v>8280</v>
          </cell>
          <cell r="M603">
            <v>36752.76</v>
          </cell>
          <cell r="N603">
            <v>0.24899796293454754</v>
          </cell>
          <cell r="O603" t="str">
            <v>ANDEN B</v>
          </cell>
        </row>
        <row r="604">
          <cell r="A604" t="str">
            <v>PL600X250</v>
          </cell>
          <cell r="B604" t="str">
            <v>PANL-0204</v>
          </cell>
          <cell r="C604" t="str">
            <v>PANEL DE LOSA 600X250</v>
          </cell>
          <cell r="D604">
            <v>6.35</v>
          </cell>
          <cell r="E604">
            <v>0.15</v>
          </cell>
          <cell r="F604">
            <v>7.4999999999999997E-3</v>
          </cell>
          <cell r="G604">
            <v>0</v>
          </cell>
          <cell r="H604">
            <v>115109</v>
          </cell>
          <cell r="I604">
            <v>115109</v>
          </cell>
          <cell r="J604">
            <v>58119.126776122452</v>
          </cell>
          <cell r="K604">
            <v>79043</v>
          </cell>
          <cell r="L604">
            <v>9000</v>
          </cell>
          <cell r="M604">
            <v>37985.97</v>
          </cell>
          <cell r="N604">
            <v>0.24895359112248275</v>
          </cell>
          <cell r="O604" t="str">
            <v>ANDEN B</v>
          </cell>
        </row>
        <row r="605">
          <cell r="A605" t="str">
            <v>PL600X270</v>
          </cell>
          <cell r="B605" t="str">
            <v>PANL-0212</v>
          </cell>
          <cell r="C605" t="str">
            <v>PANEL DE LOSA 600X270</v>
          </cell>
          <cell r="D605">
            <v>7.35</v>
          </cell>
          <cell r="E605">
            <v>0.16200000000000001</v>
          </cell>
          <cell r="F605">
            <v>8.1000000000000013E-3</v>
          </cell>
          <cell r="G605">
            <v>0</v>
          </cell>
          <cell r="H605">
            <v>118519</v>
          </cell>
          <cell r="I605">
            <v>118519</v>
          </cell>
          <cell r="J605">
            <v>59844.279520612246</v>
          </cell>
          <cell r="K605">
            <v>81389</v>
          </cell>
          <cell r="L605">
            <v>9720</v>
          </cell>
          <cell r="M605">
            <v>39111.270000000004</v>
          </cell>
          <cell r="N605">
            <v>0.24891058997366922</v>
          </cell>
          <cell r="O605" t="str">
            <v>ANDEN B</v>
          </cell>
        </row>
        <row r="606">
          <cell r="A606" t="str">
            <v>PL600X380</v>
          </cell>
          <cell r="B606" t="str">
            <v>PANL-0213</v>
          </cell>
          <cell r="C606" t="str">
            <v>PANEL DE LOSA 600X380</v>
          </cell>
          <cell r="D606">
            <v>8.1999999999999993</v>
          </cell>
          <cell r="E606">
            <v>0.22800000000000001</v>
          </cell>
          <cell r="F606">
            <v>1.14E-2</v>
          </cell>
          <cell r="G606">
            <v>0</v>
          </cell>
          <cell r="H606">
            <v>152257</v>
          </cell>
          <cell r="I606">
            <v>152257</v>
          </cell>
          <cell r="J606">
            <v>76889.330785306127</v>
          </cell>
          <cell r="K606">
            <v>104570</v>
          </cell>
          <cell r="L606">
            <v>13680</v>
          </cell>
          <cell r="M606">
            <v>50244.810000000005</v>
          </cell>
          <cell r="N606">
            <v>0.24881693752574363</v>
          </cell>
          <cell r="O606" t="str">
            <v>ANDEN B</v>
          </cell>
        </row>
        <row r="607">
          <cell r="A607" t="str">
            <v>PL600X420</v>
          </cell>
          <cell r="B607" t="str">
            <v>PANL-0214</v>
          </cell>
          <cell r="C607" t="str">
            <v>PANEL DE LOSA 600X420</v>
          </cell>
          <cell r="D607">
            <v>8.9499999999999993</v>
          </cell>
          <cell r="E607">
            <v>0.252</v>
          </cell>
          <cell r="F607">
            <v>1.26E-2</v>
          </cell>
          <cell r="G607">
            <v>0</v>
          </cell>
          <cell r="H607">
            <v>160117</v>
          </cell>
          <cell r="I607">
            <v>160117</v>
          </cell>
          <cell r="J607">
            <v>80864.636274285716</v>
          </cell>
          <cell r="K607">
            <v>109976</v>
          </cell>
          <cell r="L607">
            <v>15120</v>
          </cell>
          <cell r="M607">
            <v>52838.61</v>
          </cell>
          <cell r="N607">
            <v>0.24876092820874743</v>
          </cell>
          <cell r="O607" t="str">
            <v>ANDEN B</v>
          </cell>
        </row>
        <row r="608">
          <cell r="A608" t="str">
            <v>PL600X500</v>
          </cell>
          <cell r="B608" t="str">
            <v>PANL-0227</v>
          </cell>
          <cell r="C608" t="str">
            <v>PANEL DE LOSA 600X500</v>
          </cell>
          <cell r="D608">
            <v>11.05</v>
          </cell>
          <cell r="E608">
            <v>0.3</v>
          </cell>
          <cell r="F608">
            <v>1.4999999999999999E-2</v>
          </cell>
          <cell r="G608">
            <v>0</v>
          </cell>
          <cell r="H608">
            <v>187927</v>
          </cell>
          <cell r="I608">
            <v>187927</v>
          </cell>
          <cell r="J608">
            <v>94911.931252244904</v>
          </cell>
          <cell r="K608">
            <v>129081</v>
          </cell>
          <cell r="L608">
            <v>18000</v>
          </cell>
          <cell r="M608">
            <v>62015.91</v>
          </cell>
          <cell r="N608">
            <v>0.24874287495828551</v>
          </cell>
          <cell r="O608" t="str">
            <v>ANDEN B</v>
          </cell>
        </row>
        <row r="609">
          <cell r="A609" t="str">
            <v>PL600X600</v>
          </cell>
          <cell r="B609" t="str">
            <v>PANL-0226</v>
          </cell>
          <cell r="C609" t="str">
            <v>PANEL DE LOSA 600X600</v>
          </cell>
          <cell r="D609">
            <v>12.4</v>
          </cell>
          <cell r="E609">
            <v>0.36</v>
          </cell>
          <cell r="F609">
            <v>1.7999999999999999E-2</v>
          </cell>
          <cell r="G609">
            <v>0</v>
          </cell>
          <cell r="H609">
            <v>206463</v>
          </cell>
          <cell r="I609">
            <v>206463</v>
          </cell>
          <cell r="J609">
            <v>104287.69497469388</v>
          </cell>
          <cell r="K609">
            <v>141832</v>
          </cell>
          <cell r="L609">
            <v>21600</v>
          </cell>
          <cell r="M609">
            <v>68132.790000000008</v>
          </cell>
          <cell r="N609">
            <v>0.24864045240620777</v>
          </cell>
          <cell r="O609" t="str">
            <v>ANDEN B</v>
          </cell>
        </row>
        <row r="610">
          <cell r="A610" t="str">
            <v>PBL1200X150-E100</v>
          </cell>
          <cell r="B610" t="str">
            <v>PABL-0001</v>
          </cell>
          <cell r="C610" t="str">
            <v>PANEL BORDE LOSA 1200X150-E100</v>
          </cell>
          <cell r="D610">
            <v>9.5</v>
          </cell>
          <cell r="E610">
            <v>0.18</v>
          </cell>
          <cell r="F610">
            <v>1.1519999999999999E-2</v>
          </cell>
          <cell r="G610">
            <v>0</v>
          </cell>
          <cell r="H610">
            <v>237727</v>
          </cell>
          <cell r="I610">
            <v>237727</v>
          </cell>
          <cell r="J610">
            <v>119968.02283734693</v>
          </cell>
          <cell r="K610">
            <v>163157</v>
          </cell>
          <cell r="L610">
            <v>10800</v>
          </cell>
          <cell r="M610">
            <v>78449.91</v>
          </cell>
          <cell r="N610">
            <v>0.24933880471905359</v>
          </cell>
          <cell r="O610" t="str">
            <v>ANDEN B</v>
          </cell>
        </row>
        <row r="611">
          <cell r="A611" t="str">
            <v>PBL900X150-E100</v>
          </cell>
          <cell r="B611" t="str">
            <v>PABL-0002</v>
          </cell>
          <cell r="C611" t="str">
            <v>PANEL BORDE LOSA 900X150-E100</v>
          </cell>
          <cell r="D611">
            <v>7.2</v>
          </cell>
          <cell r="E611">
            <v>0.13500000000000001</v>
          </cell>
          <cell r="F611">
            <v>8.6400000000000001E-3</v>
          </cell>
          <cell r="G611">
            <v>0</v>
          </cell>
          <cell r="H611">
            <v>183426</v>
          </cell>
          <cell r="I611">
            <v>183426</v>
          </cell>
          <cell r="J611">
            <v>92563.487745510196</v>
          </cell>
          <cell r="K611">
            <v>125887</v>
          </cell>
          <cell r="L611">
            <v>8100.0000000000009</v>
          </cell>
          <cell r="M611">
            <v>60530.58</v>
          </cell>
          <cell r="N611">
            <v>0.24935293785261414</v>
          </cell>
          <cell r="O611" t="str">
            <v>ANDEN B</v>
          </cell>
        </row>
        <row r="612">
          <cell r="A612" t="str">
            <v>PBL800X150-E100</v>
          </cell>
          <cell r="B612" t="str">
            <v>PABL-0003</v>
          </cell>
          <cell r="C612" t="str">
            <v>PANEL BORDE LOSA 800X150-E100</v>
          </cell>
          <cell r="D612">
            <v>6.5</v>
          </cell>
          <cell r="E612">
            <v>0.12</v>
          </cell>
          <cell r="F612">
            <v>7.6800000000000002E-3</v>
          </cell>
          <cell r="G612">
            <v>0</v>
          </cell>
          <cell r="H612">
            <v>163241</v>
          </cell>
          <cell r="I612">
            <v>163241</v>
          </cell>
          <cell r="J612">
            <v>82377.065664897964</v>
          </cell>
          <cell r="K612">
            <v>112033</v>
          </cell>
          <cell r="L612">
            <v>7200</v>
          </cell>
          <cell r="M612">
            <v>53869.530000000006</v>
          </cell>
          <cell r="N612">
            <v>0.24935595116094786</v>
          </cell>
          <cell r="O612" t="str">
            <v>ANDEN B</v>
          </cell>
        </row>
        <row r="613">
          <cell r="A613" t="str">
            <v>PBL750X150-E100</v>
          </cell>
          <cell r="B613" t="str">
            <v>PABL-0004</v>
          </cell>
          <cell r="C613" t="str">
            <v>PANEL BORDE LOSA 750X150-E100</v>
          </cell>
          <cell r="D613">
            <v>6.2</v>
          </cell>
          <cell r="E613">
            <v>0.11249999999999999</v>
          </cell>
          <cell r="F613">
            <v>7.1999999999999998E-3</v>
          </cell>
          <cell r="G613">
            <v>0</v>
          </cell>
          <cell r="H613">
            <v>154525</v>
          </cell>
          <cell r="I613">
            <v>154525</v>
          </cell>
          <cell r="J613">
            <v>77978.095199591829</v>
          </cell>
          <cell r="K613">
            <v>106051</v>
          </cell>
          <cell r="L613">
            <v>6749.9999999999991</v>
          </cell>
          <cell r="M613">
            <v>50993.25</v>
          </cell>
          <cell r="N613">
            <v>0.2493614844886404</v>
          </cell>
          <cell r="O613" t="str">
            <v>ANDEN B</v>
          </cell>
        </row>
        <row r="614">
          <cell r="A614" t="str">
            <v>PBL600X150-E100</v>
          </cell>
          <cell r="B614" t="str">
            <v>PABL-0005</v>
          </cell>
          <cell r="C614" t="str">
            <v>PANEL BORDE LOSA 600X150-E100</v>
          </cell>
          <cell r="D614">
            <v>5</v>
          </cell>
          <cell r="E614">
            <v>0.09</v>
          </cell>
          <cell r="F614">
            <v>5.7599999999999995E-3</v>
          </cell>
          <cell r="G614">
            <v>0</v>
          </cell>
          <cell r="H614">
            <v>126720</v>
          </cell>
          <cell r="I614">
            <v>126720</v>
          </cell>
          <cell r="J614">
            <v>63945.95265367347</v>
          </cell>
          <cell r="K614">
            <v>86967</v>
          </cell>
          <cell r="L614">
            <v>5400</v>
          </cell>
          <cell r="M614">
            <v>41817.599999999999</v>
          </cell>
          <cell r="N614">
            <v>0.24937180735212056</v>
          </cell>
          <cell r="O614" t="str">
            <v>ANDEN B</v>
          </cell>
        </row>
        <row r="615">
          <cell r="A615" t="str">
            <v>PBL500X150-E100</v>
          </cell>
          <cell r="B615" t="str">
            <v>PABL-0008</v>
          </cell>
          <cell r="C615" t="str">
            <v>PANEL BORDE LOSA 500X150-E100</v>
          </cell>
          <cell r="D615">
            <v>4.2</v>
          </cell>
          <cell r="E615">
            <v>7.4999999999999997E-2</v>
          </cell>
          <cell r="F615">
            <v>4.7999999999999996E-3</v>
          </cell>
          <cell r="G615">
            <v>0</v>
          </cell>
          <cell r="H615">
            <v>109288</v>
          </cell>
          <cell r="I615">
            <v>109288</v>
          </cell>
          <cell r="J615">
            <v>55148.011723061223</v>
          </cell>
          <cell r="K615">
            <v>75002</v>
          </cell>
          <cell r="L615">
            <v>4500</v>
          </cell>
          <cell r="M615">
            <v>36065.040000000001</v>
          </cell>
          <cell r="N615">
            <v>0.24938998391357187</v>
          </cell>
          <cell r="O615" t="str">
            <v>ANDEN B</v>
          </cell>
        </row>
        <row r="616">
          <cell r="A616" t="str">
            <v>PBL450X150-E100</v>
          </cell>
          <cell r="B616" t="str">
            <v>PABL-0006</v>
          </cell>
          <cell r="C616" t="str">
            <v>PANEL BORDE LOSA 450X150-E100</v>
          </cell>
          <cell r="D616">
            <v>3.9</v>
          </cell>
          <cell r="E616">
            <v>6.7500000000000004E-2</v>
          </cell>
          <cell r="F616">
            <v>4.3200000000000001E-3</v>
          </cell>
          <cell r="G616">
            <v>0</v>
          </cell>
          <cell r="H616">
            <v>100572</v>
          </cell>
          <cell r="I616">
            <v>100572</v>
          </cell>
          <cell r="J616">
            <v>50749.041257755096</v>
          </cell>
          <cell r="K616">
            <v>69019</v>
          </cell>
          <cell r="L616">
            <v>4050.0000000000005</v>
          </cell>
          <cell r="M616">
            <v>33188.76</v>
          </cell>
          <cell r="N616">
            <v>0.24940143508222273</v>
          </cell>
          <cell r="O616" t="str">
            <v>ANDEN B</v>
          </cell>
        </row>
        <row r="617">
          <cell r="A617" t="str">
            <v>PBL400X150-E100</v>
          </cell>
          <cell r="B617" t="str">
            <v>PABL-0007</v>
          </cell>
          <cell r="C617" t="str">
            <v>PANEL BORDE LOSA 400X150-E100</v>
          </cell>
          <cell r="D617">
            <v>3.5</v>
          </cell>
          <cell r="E617">
            <v>0.06</v>
          </cell>
          <cell r="F617">
            <v>3.8400000000000001E-3</v>
          </cell>
          <cell r="G617">
            <v>0</v>
          </cell>
          <cell r="H617">
            <v>91856</v>
          </cell>
          <cell r="I617">
            <v>91856</v>
          </cell>
          <cell r="J617">
            <v>46350.070792448976</v>
          </cell>
          <cell r="K617">
            <v>63037</v>
          </cell>
          <cell r="L617">
            <v>3600</v>
          </cell>
          <cell r="M617">
            <v>30312.480000000003</v>
          </cell>
          <cell r="N617">
            <v>0.2494150593998449</v>
          </cell>
          <cell r="O617" t="str">
            <v>ANDEN B</v>
          </cell>
        </row>
        <row r="618">
          <cell r="A618" t="str">
            <v>PBL300X150-E100</v>
          </cell>
          <cell r="B618" t="str">
            <v>PABL-0009</v>
          </cell>
          <cell r="C618" t="str">
            <v>PANEL BORDE LOSA 300X150-E100</v>
          </cell>
          <cell r="D618">
            <v>2.7</v>
          </cell>
          <cell r="E618">
            <v>4.4999999999999998E-2</v>
          </cell>
          <cell r="F618">
            <v>2.8799999999999997E-3</v>
          </cell>
          <cell r="G618">
            <v>0</v>
          </cell>
          <cell r="H618">
            <v>73822</v>
          </cell>
          <cell r="I618">
            <v>73822</v>
          </cell>
          <cell r="J618">
            <v>37248.379861836736</v>
          </cell>
          <cell r="K618">
            <v>50658</v>
          </cell>
          <cell r="L618">
            <v>2700</v>
          </cell>
          <cell r="M618">
            <v>24361.260000000002</v>
          </cell>
          <cell r="N618">
            <v>0.24945185656739002</v>
          </cell>
          <cell r="O618" t="str">
            <v>ANDEN B</v>
          </cell>
        </row>
        <row r="619">
          <cell r="A619" t="str">
            <v>PBL200X150-E100</v>
          </cell>
          <cell r="B619" t="str">
            <v>PABL-0010</v>
          </cell>
          <cell r="C619" t="str">
            <v>PANEL BORDE LOSA 200X150-E100</v>
          </cell>
          <cell r="D619">
            <v>2</v>
          </cell>
          <cell r="E619">
            <v>0.03</v>
          </cell>
          <cell r="F619">
            <v>1.92E-3</v>
          </cell>
          <cell r="G619">
            <v>0</v>
          </cell>
          <cell r="H619">
            <v>56389</v>
          </cell>
          <cell r="I619">
            <v>56389</v>
          </cell>
          <cell r="J619">
            <v>28450.438931224489</v>
          </cell>
          <cell r="K619">
            <v>38693</v>
          </cell>
          <cell r="L619">
            <v>1800</v>
          </cell>
          <cell r="M619">
            <v>18608.370000000003</v>
          </cell>
          <cell r="N619">
            <v>0.24949852080731311</v>
          </cell>
          <cell r="O619" t="str">
            <v>ANDEN B</v>
          </cell>
        </row>
        <row r="620">
          <cell r="A620" t="str">
            <v>PBL150X150-E100</v>
          </cell>
          <cell r="B620" t="str">
            <v>PABL-0011</v>
          </cell>
          <cell r="C620" t="str">
            <v>PANEL BORDE LOSA 150X150-E100</v>
          </cell>
          <cell r="D620">
            <v>1.6</v>
          </cell>
          <cell r="E620">
            <v>2.2499999999999999E-2</v>
          </cell>
          <cell r="F620">
            <v>1.4399999999999999E-3</v>
          </cell>
          <cell r="G620">
            <v>0</v>
          </cell>
          <cell r="H620">
            <v>47673</v>
          </cell>
          <cell r="I620">
            <v>47673</v>
          </cell>
          <cell r="J620">
            <v>24051.468465918366</v>
          </cell>
          <cell r="K620">
            <v>32710</v>
          </cell>
          <cell r="L620">
            <v>1350</v>
          </cell>
          <cell r="M620">
            <v>15732.09</v>
          </cell>
          <cell r="N620">
            <v>0.24954252211831507</v>
          </cell>
          <cell r="O620" t="str">
            <v>ANDEN B</v>
          </cell>
        </row>
        <row r="621">
          <cell r="A621" t="str">
            <v>EIBL150-E100</v>
          </cell>
          <cell r="B621" t="str">
            <v>EIBL-0001</v>
          </cell>
          <cell r="C621" t="str">
            <v>ESQ. INTERIOR BORDE LOSA 150x150x150-E100</v>
          </cell>
          <cell r="D621">
            <v>2.72</v>
          </cell>
          <cell r="E621">
            <v>4.4999999999999998E-2</v>
          </cell>
          <cell r="F621">
            <v>2.8160000000000004E-3</v>
          </cell>
          <cell r="G621">
            <v>0</v>
          </cell>
          <cell r="H621">
            <v>73002</v>
          </cell>
          <cell r="I621">
            <v>73002</v>
          </cell>
          <cell r="J621">
            <v>36835.166996836735</v>
          </cell>
          <cell r="K621">
            <v>50096</v>
          </cell>
          <cell r="L621">
            <v>2700</v>
          </cell>
          <cell r="M621">
            <v>24090.66</v>
          </cell>
          <cell r="N621">
            <v>0.24944096178468209</v>
          </cell>
          <cell r="O621" t="str">
            <v>ANDEN B</v>
          </cell>
        </row>
        <row r="622">
          <cell r="A622" t="str">
            <v>EEBL150-E100</v>
          </cell>
          <cell r="B622" t="str">
            <v>EEBL-0001</v>
          </cell>
          <cell r="C622" t="str">
            <v>ESQ. EXTERIOR BORDE LOSA 150x150x150-E100</v>
          </cell>
          <cell r="D622">
            <v>3.1</v>
          </cell>
          <cell r="E622">
            <v>4.4999999999999998E-2</v>
          </cell>
          <cell r="F622">
            <v>4.1600000000000005E-3</v>
          </cell>
          <cell r="G622">
            <v>0</v>
          </cell>
          <cell r="H622">
            <v>79752</v>
          </cell>
          <cell r="I622">
            <v>79752</v>
          </cell>
          <cell r="J622">
            <v>40239.166996836735</v>
          </cell>
          <cell r="K622">
            <v>54726</v>
          </cell>
          <cell r="L622">
            <v>2700</v>
          </cell>
          <cell r="M622">
            <v>26318.16</v>
          </cell>
          <cell r="N622">
            <v>0.24947636538526138</v>
          </cell>
          <cell r="O622" t="str">
            <v>ANDEN B</v>
          </cell>
        </row>
        <row r="623">
          <cell r="A623" t="str">
            <v>ABL1200</v>
          </cell>
          <cell r="B623" t="str">
            <v>ANBL-0001</v>
          </cell>
          <cell r="C623" t="str">
            <v>ANGULO BORDE LOSA 1200x50x50</v>
          </cell>
          <cell r="D623">
            <v>4.46</v>
          </cell>
          <cell r="E623">
            <v>0</v>
          </cell>
          <cell r="F623">
            <v>3.375E-3</v>
          </cell>
          <cell r="G623">
            <v>0</v>
          </cell>
          <cell r="H623">
            <v>96792</v>
          </cell>
          <cell r="I623">
            <v>96792</v>
          </cell>
          <cell r="J623">
            <v>48882.144</v>
          </cell>
          <cell r="K623">
            <v>66480</v>
          </cell>
          <cell r="L623">
            <v>3871.6800000000003</v>
          </cell>
          <cell r="M623">
            <v>31941.360000000001</v>
          </cell>
          <cell r="N623">
            <v>0.24877893627572534</v>
          </cell>
          <cell r="O623" t="str">
            <v>ESQ. EXT.</v>
          </cell>
        </row>
        <row r="624">
          <cell r="A624" t="str">
            <v>ABL1100</v>
          </cell>
          <cell r="B624" t="str">
            <v>ANBL-0002</v>
          </cell>
          <cell r="C624" t="str">
            <v>ANGULO BORDE LOSA 1100x50x50</v>
          </cell>
          <cell r="D624">
            <v>4.0883333333333338</v>
          </cell>
          <cell r="E624">
            <v>0</v>
          </cell>
          <cell r="F624">
            <v>3.0937500000000001E-3</v>
          </cell>
          <cell r="G624">
            <v>0</v>
          </cell>
          <cell r="H624">
            <v>88726</v>
          </cell>
          <cell r="I624">
            <v>88726</v>
          </cell>
          <cell r="J624">
            <v>44808.631999999998</v>
          </cell>
          <cell r="K624">
            <v>60940</v>
          </cell>
          <cell r="L624">
            <v>3549.04</v>
          </cell>
          <cell r="M624">
            <v>29279.58</v>
          </cell>
          <cell r="N624">
            <v>0.24877893627572539</v>
          </cell>
          <cell r="O624" t="str">
            <v>ESQ. EXT.</v>
          </cell>
        </row>
        <row r="625">
          <cell r="A625" t="str">
            <v>ABL1000</v>
          </cell>
          <cell r="B625" t="str">
            <v>ANBL-0003</v>
          </cell>
          <cell r="C625" t="str">
            <v>ANGULO BORDE LOSA 1000x50x50</v>
          </cell>
          <cell r="D625">
            <v>3.7166666666666668</v>
          </cell>
          <cell r="E625">
            <v>0</v>
          </cell>
          <cell r="F625">
            <v>2.8124999999999999E-3</v>
          </cell>
          <cell r="G625">
            <v>0</v>
          </cell>
          <cell r="H625">
            <v>81369</v>
          </cell>
          <cell r="I625">
            <v>81369</v>
          </cell>
          <cell r="J625">
            <v>41128.192000000003</v>
          </cell>
          <cell r="K625">
            <v>55935</v>
          </cell>
          <cell r="L625">
            <v>3254.76</v>
          </cell>
          <cell r="M625">
            <v>26851.77</v>
          </cell>
          <cell r="N625">
            <v>0.24813890302203548</v>
          </cell>
          <cell r="O625" t="str">
            <v>ESQ. EXT.</v>
          </cell>
        </row>
        <row r="626">
          <cell r="A626" t="str">
            <v>ABL900</v>
          </cell>
          <cell r="B626" t="str">
            <v>ANBL-0004</v>
          </cell>
          <cell r="C626" t="str">
            <v>ANGULO BORDE LOSA 900x50x50</v>
          </cell>
          <cell r="D626">
            <v>3.3450000000000002</v>
          </cell>
          <cell r="E626">
            <v>0</v>
          </cell>
          <cell r="F626">
            <v>2.5312500000000001E-3</v>
          </cell>
          <cell r="G626">
            <v>0</v>
          </cell>
          <cell r="H626">
            <v>72594</v>
          </cell>
          <cell r="I626">
            <v>72594</v>
          </cell>
          <cell r="J626">
            <v>36661.608</v>
          </cell>
          <cell r="K626">
            <v>49860</v>
          </cell>
          <cell r="L626">
            <v>2903.76</v>
          </cell>
          <cell r="M626">
            <v>23956.02</v>
          </cell>
          <cell r="N626">
            <v>0.24877893627572539</v>
          </cell>
          <cell r="O626" t="str">
            <v>ESQ. EXT.</v>
          </cell>
        </row>
        <row r="627">
          <cell r="A627" t="str">
            <v>ABL800</v>
          </cell>
          <cell r="B627" t="str">
            <v>ANBL-0005</v>
          </cell>
          <cell r="C627" t="str">
            <v>ANGULO BORDE LOSA 800x50x50</v>
          </cell>
          <cell r="D627">
            <v>2.9733333333333336</v>
          </cell>
          <cell r="E627">
            <v>0</v>
          </cell>
          <cell r="F627">
            <v>2.2499999999999998E-3</v>
          </cell>
          <cell r="G627">
            <v>0</v>
          </cell>
          <cell r="H627">
            <v>64528</v>
          </cell>
          <cell r="I627">
            <v>64528</v>
          </cell>
          <cell r="J627">
            <v>32588.096000000001</v>
          </cell>
          <cell r="K627">
            <v>44320</v>
          </cell>
          <cell r="L627">
            <v>2581.12</v>
          </cell>
          <cell r="M627">
            <v>21294.240000000002</v>
          </cell>
          <cell r="N627">
            <v>0.24877893627572525</v>
          </cell>
          <cell r="O627" t="str">
            <v>ESQ. EXT.</v>
          </cell>
        </row>
        <row r="628">
          <cell r="A628" t="str">
            <v>ABL600</v>
          </cell>
          <cell r="B628" t="str">
            <v>ANBL-0006</v>
          </cell>
          <cell r="C628" t="str">
            <v>ANGULO BORDE LOSA 600x50x50</v>
          </cell>
          <cell r="D628">
            <v>2.23</v>
          </cell>
          <cell r="E628">
            <v>0</v>
          </cell>
          <cell r="F628">
            <v>1.6875E-3</v>
          </cell>
          <cell r="G628">
            <v>0</v>
          </cell>
          <cell r="H628">
            <v>48396</v>
          </cell>
          <cell r="I628">
            <v>48396</v>
          </cell>
          <cell r="J628">
            <v>24441.072</v>
          </cell>
          <cell r="K628">
            <v>33240</v>
          </cell>
          <cell r="L628">
            <v>1935.8400000000001</v>
          </cell>
          <cell r="M628">
            <v>15970.68</v>
          </cell>
          <cell r="N628">
            <v>0.24877893627572534</v>
          </cell>
          <cell r="O628" t="str">
            <v>ESQ. EXT.</v>
          </cell>
        </row>
        <row r="629">
          <cell r="A629" t="str">
            <v>ABL500</v>
          </cell>
          <cell r="B629" t="str">
            <v>ANBL-0007</v>
          </cell>
          <cell r="C629" t="str">
            <v>ANGULO BORDE LOSA 500x50x50</v>
          </cell>
          <cell r="D629">
            <v>1.8583333333333334</v>
          </cell>
          <cell r="E629">
            <v>0</v>
          </cell>
          <cell r="F629">
            <v>1.4062499999999999E-3</v>
          </cell>
          <cell r="G629">
            <v>0</v>
          </cell>
          <cell r="H629">
            <v>40330</v>
          </cell>
          <cell r="I629">
            <v>40330</v>
          </cell>
          <cell r="J629">
            <v>20367.560000000001</v>
          </cell>
          <cell r="K629">
            <v>27700</v>
          </cell>
          <cell r="L629">
            <v>1613.2</v>
          </cell>
          <cell r="M629">
            <v>13308.900000000001</v>
          </cell>
          <cell r="N629">
            <v>0.24877893627572523</v>
          </cell>
          <cell r="O629" t="str">
            <v>ESQ. EXT.</v>
          </cell>
        </row>
        <row r="630">
          <cell r="A630" t="str">
            <v>ABL400</v>
          </cell>
          <cell r="B630" t="str">
            <v>ANBL-0008</v>
          </cell>
          <cell r="C630" t="str">
            <v>ANGULO BORDE LOSA 400x50x50</v>
          </cell>
          <cell r="D630">
            <v>1.4866666666666668</v>
          </cell>
          <cell r="E630">
            <v>0</v>
          </cell>
          <cell r="F630">
            <v>1.1249999999999999E-3</v>
          </cell>
          <cell r="G630">
            <v>0</v>
          </cell>
          <cell r="H630">
            <v>32264</v>
          </cell>
          <cell r="I630">
            <v>32264</v>
          </cell>
          <cell r="J630">
            <v>16294.048000000001</v>
          </cell>
          <cell r="K630">
            <v>22160</v>
          </cell>
          <cell r="L630">
            <v>1290.56</v>
          </cell>
          <cell r="M630">
            <v>10647.12</v>
          </cell>
          <cell r="N630">
            <v>0.24877893627572525</v>
          </cell>
          <cell r="O630" t="str">
            <v>ESQ. EXT.</v>
          </cell>
        </row>
        <row r="631">
          <cell r="A631" t="str">
            <v>ABL300</v>
          </cell>
          <cell r="B631" t="str">
            <v>ANBL-0009</v>
          </cell>
          <cell r="C631" t="str">
            <v>ANGULO BORDE LOSA 300x50x50</v>
          </cell>
          <cell r="D631">
            <v>1.115</v>
          </cell>
          <cell r="E631">
            <v>0</v>
          </cell>
          <cell r="F631">
            <v>8.4374999999999999E-4</v>
          </cell>
          <cell r="G631">
            <v>0</v>
          </cell>
          <cell r="H631">
            <v>24198</v>
          </cell>
          <cell r="I631">
            <v>24198</v>
          </cell>
          <cell r="J631">
            <v>12220.536</v>
          </cell>
          <cell r="K631">
            <v>16620</v>
          </cell>
          <cell r="L631">
            <v>967.92000000000007</v>
          </cell>
          <cell r="M631">
            <v>7985.34</v>
          </cell>
          <cell r="N631">
            <v>0.24877893627572534</v>
          </cell>
          <cell r="O631" t="str">
            <v>ESQ. EXT.</v>
          </cell>
        </row>
        <row r="632">
          <cell r="A632" t="str">
            <v>ABL200</v>
          </cell>
          <cell r="B632" t="str">
            <v>ANBL-0010</v>
          </cell>
          <cell r="C632" t="str">
            <v>ANGULO BORDE LOSA 200x50x50</v>
          </cell>
          <cell r="D632">
            <v>0.7433333333333334</v>
          </cell>
          <cell r="E632">
            <v>0</v>
          </cell>
          <cell r="F632">
            <v>5.6249999999999996E-4</v>
          </cell>
          <cell r="G632">
            <v>0</v>
          </cell>
          <cell r="H632">
            <v>16132</v>
          </cell>
          <cell r="I632">
            <v>16132</v>
          </cell>
          <cell r="J632">
            <v>8147.0240000000003</v>
          </cell>
          <cell r="K632">
            <v>11080</v>
          </cell>
          <cell r="L632">
            <v>645.28</v>
          </cell>
          <cell r="M632">
            <v>5323.56</v>
          </cell>
          <cell r="N632">
            <v>0.24877893627572525</v>
          </cell>
          <cell r="O632" t="str">
            <v>ESQ. EXT.</v>
          </cell>
        </row>
        <row r="633">
          <cell r="A633" t="str">
            <v>ABL150</v>
          </cell>
          <cell r="B633" t="str">
            <v>ANBL-0011</v>
          </cell>
          <cell r="C633" t="str">
            <v>ANGULO BORDE LOSA 150x50x50</v>
          </cell>
          <cell r="D633">
            <v>0.5575</v>
          </cell>
          <cell r="E633">
            <v>0</v>
          </cell>
          <cell r="F633">
            <v>4.21875E-4</v>
          </cell>
          <cell r="G633">
            <v>0</v>
          </cell>
          <cell r="H633">
            <v>12099</v>
          </cell>
          <cell r="I633">
            <v>12099</v>
          </cell>
          <cell r="J633">
            <v>6110.268</v>
          </cell>
          <cell r="K633">
            <v>8310</v>
          </cell>
          <cell r="L633">
            <v>483.96000000000004</v>
          </cell>
          <cell r="M633">
            <v>3992.67</v>
          </cell>
          <cell r="N633">
            <v>0.24877893627572534</v>
          </cell>
          <cell r="O633" t="str">
            <v>ESQ. EXT.</v>
          </cell>
        </row>
        <row r="634">
          <cell r="A634" t="str">
            <v>AIBL</v>
          </cell>
          <cell r="B634" t="str">
            <v>ANBL-0012</v>
          </cell>
          <cell r="C634" t="str">
            <v>ANGULO INTERIOR BORDE LOSA</v>
          </cell>
          <cell r="D634">
            <v>1.1200000000000001</v>
          </cell>
          <cell r="E634">
            <v>0</v>
          </cell>
          <cell r="F634">
            <v>1.1484374999999997E-3</v>
          </cell>
          <cell r="G634">
            <v>0</v>
          </cell>
          <cell r="H634">
            <v>31734</v>
          </cell>
          <cell r="I634">
            <v>31734</v>
          </cell>
          <cell r="J634">
            <v>16020.536</v>
          </cell>
          <cell r="K634">
            <v>21788</v>
          </cell>
          <cell r="L634">
            <v>1269.3600000000001</v>
          </cell>
          <cell r="M634">
            <v>10472.220000000001</v>
          </cell>
          <cell r="N634">
            <v>0.24905315119430274</v>
          </cell>
          <cell r="O634" t="str">
            <v>ESQ. EXT.</v>
          </cell>
        </row>
        <row r="635">
          <cell r="A635" t="str">
            <v>AEBL</v>
          </cell>
          <cell r="B635" t="str">
            <v>ANBL-0013</v>
          </cell>
          <cell r="C635" t="str">
            <v>ANGULO EXTERIOR BORDE LOSA</v>
          </cell>
          <cell r="D635">
            <v>1.31</v>
          </cell>
          <cell r="E635">
            <v>0</v>
          </cell>
          <cell r="F635">
            <v>1.7495999999999998E-3</v>
          </cell>
          <cell r="G635">
            <v>0</v>
          </cell>
          <cell r="H635">
            <v>39800</v>
          </cell>
          <cell r="I635">
            <v>39800</v>
          </cell>
          <cell r="J635">
            <v>20094.047999999999</v>
          </cell>
          <cell r="K635">
            <v>27328</v>
          </cell>
          <cell r="L635">
            <v>1592</v>
          </cell>
          <cell r="M635">
            <v>13134</v>
          </cell>
          <cell r="N635">
            <v>0.24899757788944732</v>
          </cell>
          <cell r="O635" t="str">
            <v>ESQ. EXT.</v>
          </cell>
        </row>
        <row r="636">
          <cell r="A636" t="str">
            <v>ABC1200</v>
          </cell>
          <cell r="B636" t="str">
            <v>ANBC-0001</v>
          </cell>
          <cell r="C636" t="str">
            <v>ANGULO BRIDA CIEGA 1200x50x50</v>
          </cell>
          <cell r="D636">
            <v>5.0599999999999996</v>
          </cell>
          <cell r="E636">
            <v>0</v>
          </cell>
          <cell r="F636">
            <v>3.375E-3</v>
          </cell>
          <cell r="G636">
            <v>0</v>
          </cell>
          <cell r="H636">
            <v>94412</v>
          </cell>
          <cell r="I636">
            <v>94412</v>
          </cell>
          <cell r="J636">
            <v>47682.144</v>
          </cell>
          <cell r="K636">
            <v>64848</v>
          </cell>
          <cell r="L636">
            <v>3776.48</v>
          </cell>
          <cell r="M636">
            <v>31155.960000000003</v>
          </cell>
          <cell r="N636">
            <v>0.24874815489556418</v>
          </cell>
          <cell r="O636" t="str">
            <v>ESQ. EXT.</v>
          </cell>
        </row>
        <row r="637">
          <cell r="A637" t="str">
            <v>ABC1100</v>
          </cell>
          <cell r="B637" t="str">
            <v>ANBC-0002</v>
          </cell>
          <cell r="C637" t="str">
            <v>ANGULO BRIDA CIEGA 1100x50x50</v>
          </cell>
          <cell r="D637">
            <v>4.6383333333333336</v>
          </cell>
          <cell r="E637">
            <v>0</v>
          </cell>
          <cell r="F637">
            <v>3.0937500000000001E-3</v>
          </cell>
          <cell r="G637">
            <v>0</v>
          </cell>
          <cell r="H637">
            <v>86545</v>
          </cell>
          <cell r="I637">
            <v>86545</v>
          </cell>
          <cell r="J637">
            <v>43708.631999999998</v>
          </cell>
          <cell r="K637">
            <v>59444</v>
          </cell>
          <cell r="L637">
            <v>3461.8</v>
          </cell>
          <cell r="M637">
            <v>28559.850000000002</v>
          </cell>
          <cell r="N637">
            <v>0.24875394187994695</v>
          </cell>
          <cell r="O637" t="str">
            <v>ESQ. EXT.</v>
          </cell>
        </row>
        <row r="638">
          <cell r="A638" t="str">
            <v>ABC1000</v>
          </cell>
          <cell r="B638" t="str">
            <v>ANBC-0003</v>
          </cell>
          <cell r="C638" t="str">
            <v>ANGULO BRIDA CIEGA 1000x50x50</v>
          </cell>
          <cell r="D638">
            <v>4.2166666666666668</v>
          </cell>
          <cell r="E638">
            <v>0</v>
          </cell>
          <cell r="F638">
            <v>2.8124999999999999E-3</v>
          </cell>
          <cell r="G638">
            <v>0</v>
          </cell>
          <cell r="H638">
            <v>78677</v>
          </cell>
          <cell r="I638">
            <v>78677</v>
          </cell>
          <cell r="J638">
            <v>39735.120000000003</v>
          </cell>
          <cell r="K638">
            <v>54040</v>
          </cell>
          <cell r="L638">
            <v>3147.08</v>
          </cell>
          <cell r="M638">
            <v>25963.41</v>
          </cell>
          <cell r="N638">
            <v>0.24875133774800773</v>
          </cell>
          <cell r="O638" t="str">
            <v>ESQ. EXT.</v>
          </cell>
        </row>
        <row r="639">
          <cell r="A639" t="str">
            <v>ABC900</v>
          </cell>
          <cell r="B639" t="str">
            <v>ANBC-0004</v>
          </cell>
          <cell r="C639" t="str">
            <v>ANGULO BRIDA CIEGA 900x50x50</v>
          </cell>
          <cell r="D639">
            <v>3.7950000000000004</v>
          </cell>
          <cell r="E639">
            <v>0</v>
          </cell>
          <cell r="F639">
            <v>2.5312500000000001E-3</v>
          </cell>
          <cell r="G639">
            <v>0</v>
          </cell>
          <cell r="H639">
            <v>70809</v>
          </cell>
          <cell r="I639">
            <v>70809</v>
          </cell>
          <cell r="J639">
            <v>35761.608</v>
          </cell>
          <cell r="K639">
            <v>48636</v>
          </cell>
          <cell r="L639">
            <v>2832.36</v>
          </cell>
          <cell r="M639">
            <v>23366.97</v>
          </cell>
          <cell r="N639">
            <v>0.24874815489556423</v>
          </cell>
          <cell r="O639" t="str">
            <v>ESQ. EXT.</v>
          </cell>
        </row>
        <row r="640">
          <cell r="A640" t="str">
            <v>ABC800</v>
          </cell>
          <cell r="B640" t="str">
            <v>ANBC-0005</v>
          </cell>
          <cell r="C640" t="str">
            <v>ANGULO BRIDA CIEGA 800x50x50</v>
          </cell>
          <cell r="D640">
            <v>3.3733333333333335</v>
          </cell>
          <cell r="E640">
            <v>0</v>
          </cell>
          <cell r="F640">
            <v>2.2499999999999998E-3</v>
          </cell>
          <cell r="G640">
            <v>0</v>
          </cell>
          <cell r="H640">
            <v>62942</v>
          </cell>
          <cell r="I640">
            <v>62942</v>
          </cell>
          <cell r="J640">
            <v>31788.096000000001</v>
          </cell>
          <cell r="K640">
            <v>43232</v>
          </cell>
          <cell r="L640">
            <v>2517.6799999999998</v>
          </cell>
          <cell r="M640">
            <v>20770.86</v>
          </cell>
          <cell r="N640">
            <v>0.24875611197610509</v>
          </cell>
          <cell r="O640" t="str">
            <v>ESQ. EXT.</v>
          </cell>
        </row>
        <row r="641">
          <cell r="A641" t="str">
            <v>ABC600</v>
          </cell>
          <cell r="B641" t="str">
            <v>ANBC-0006</v>
          </cell>
          <cell r="C641" t="str">
            <v>ANGULO BRIDA CIEGA 600x50x50</v>
          </cell>
          <cell r="D641">
            <v>2.5299999999999998</v>
          </cell>
          <cell r="E641">
            <v>0</v>
          </cell>
          <cell r="F641">
            <v>1.6875E-3</v>
          </cell>
          <cell r="G641">
            <v>0</v>
          </cell>
          <cell r="H641">
            <v>47206</v>
          </cell>
          <cell r="I641">
            <v>47206</v>
          </cell>
          <cell r="J641">
            <v>23841.072</v>
          </cell>
          <cell r="K641">
            <v>32424</v>
          </cell>
          <cell r="L641">
            <v>1888.24</v>
          </cell>
          <cell r="M641">
            <v>15577.980000000001</v>
          </cell>
          <cell r="N641">
            <v>0.24874815489556418</v>
          </cell>
          <cell r="O641" t="str">
            <v>ESQ. EXT.</v>
          </cell>
        </row>
        <row r="642">
          <cell r="A642" t="str">
            <v>ABC500</v>
          </cell>
          <cell r="B642" t="str">
            <v>ANBC-0007</v>
          </cell>
          <cell r="C642" t="str">
            <v>ANGULO BRIDA CIEGA 500x50x50</v>
          </cell>
          <cell r="D642">
            <v>2.1083333333333334</v>
          </cell>
          <cell r="E642">
            <v>0</v>
          </cell>
          <cell r="F642">
            <v>1.4062499999999999E-3</v>
          </cell>
          <cell r="G642">
            <v>0</v>
          </cell>
          <cell r="H642">
            <v>39339</v>
          </cell>
          <cell r="I642">
            <v>39339</v>
          </cell>
          <cell r="J642">
            <v>19867.560000000001</v>
          </cell>
          <cell r="K642">
            <v>27020</v>
          </cell>
          <cell r="L642">
            <v>1573.56</v>
          </cell>
          <cell r="M642">
            <v>12981.87</v>
          </cell>
          <cell r="N642">
            <v>0.24876088614352171</v>
          </cell>
          <cell r="O642" t="str">
            <v>ESQ. EXT.</v>
          </cell>
        </row>
        <row r="643">
          <cell r="A643" t="str">
            <v>ABC400</v>
          </cell>
          <cell r="B643" t="str">
            <v>ANBC-0008</v>
          </cell>
          <cell r="C643" t="str">
            <v>ANGULO BRIDA CIEGA 400x50x50</v>
          </cell>
          <cell r="D643">
            <v>1.6866666666666668</v>
          </cell>
          <cell r="E643">
            <v>0</v>
          </cell>
          <cell r="F643">
            <v>1.1249999999999999E-3</v>
          </cell>
          <cell r="G643">
            <v>0</v>
          </cell>
          <cell r="H643">
            <v>31471</v>
          </cell>
          <cell r="I643">
            <v>31471</v>
          </cell>
          <cell r="J643">
            <v>15894.048000000001</v>
          </cell>
          <cell r="K643">
            <v>21616</v>
          </cell>
          <cell r="L643">
            <v>1258.8399999999999</v>
          </cell>
          <cell r="M643">
            <v>10385.43</v>
          </cell>
          <cell r="N643">
            <v>0.24875611197610509</v>
          </cell>
          <cell r="O643" t="str">
            <v>ESQ. EXT.</v>
          </cell>
        </row>
        <row r="644">
          <cell r="A644" t="str">
            <v>ABC300</v>
          </cell>
          <cell r="B644" t="str">
            <v>ANBC-0009</v>
          </cell>
          <cell r="C644" t="str">
            <v>ANGULO BRIDA CIEGA 300x50x50</v>
          </cell>
          <cell r="D644">
            <v>1.2649999999999999</v>
          </cell>
          <cell r="E644">
            <v>0</v>
          </cell>
          <cell r="F644">
            <v>8.4374999999999999E-4</v>
          </cell>
          <cell r="G644">
            <v>0</v>
          </cell>
          <cell r="H644">
            <v>23603</v>
          </cell>
          <cell r="I644">
            <v>23603</v>
          </cell>
          <cell r="J644">
            <v>11920.536</v>
          </cell>
          <cell r="K644">
            <v>16212</v>
          </cell>
          <cell r="L644">
            <v>944.12</v>
          </cell>
          <cell r="M644">
            <v>7788.9900000000007</v>
          </cell>
          <cell r="N644">
            <v>0.24874815489556418</v>
          </cell>
          <cell r="O644" t="str">
            <v>ESQ. EXT.</v>
          </cell>
        </row>
        <row r="645">
          <cell r="A645" t="str">
            <v>ABC200</v>
          </cell>
          <cell r="B645" t="str">
            <v>ANBC-0010</v>
          </cell>
          <cell r="C645" t="str">
            <v>ANGULO BRIDA CIEGA 200x50x50</v>
          </cell>
          <cell r="D645">
            <v>0.84333333333333338</v>
          </cell>
          <cell r="E645">
            <v>0</v>
          </cell>
          <cell r="F645">
            <v>5.6249999999999996E-4</v>
          </cell>
          <cell r="G645">
            <v>0</v>
          </cell>
          <cell r="H645">
            <v>15736</v>
          </cell>
          <cell r="I645">
            <v>15736</v>
          </cell>
          <cell r="J645">
            <v>7947.0240000000003</v>
          </cell>
          <cell r="K645">
            <v>10808</v>
          </cell>
          <cell r="L645">
            <v>629.44000000000005</v>
          </cell>
          <cell r="M645">
            <v>5192.88</v>
          </cell>
          <cell r="N645">
            <v>0.24877998220640574</v>
          </cell>
          <cell r="O645" t="str">
            <v>ESQ. EXT.</v>
          </cell>
        </row>
        <row r="646">
          <cell r="A646" t="str">
            <v>ABC150</v>
          </cell>
          <cell r="B646" t="str">
            <v>ANBC-0011</v>
          </cell>
          <cell r="C646" t="str">
            <v>ANGULO BRIDA CIEGA 150x50x50</v>
          </cell>
          <cell r="D646">
            <v>0.63249999999999995</v>
          </cell>
          <cell r="E646">
            <v>0</v>
          </cell>
          <cell r="F646">
            <v>4.21875E-4</v>
          </cell>
          <cell r="G646">
            <v>0</v>
          </cell>
          <cell r="H646">
            <v>11802</v>
          </cell>
          <cell r="I646">
            <v>11802</v>
          </cell>
          <cell r="J646">
            <v>5960.268</v>
          </cell>
          <cell r="K646">
            <v>8106</v>
          </cell>
          <cell r="L646">
            <v>472.08</v>
          </cell>
          <cell r="M646">
            <v>3894.6600000000003</v>
          </cell>
          <cell r="N646">
            <v>0.24877998220640576</v>
          </cell>
          <cell r="O646" t="str">
            <v>ESQ. EXT.</v>
          </cell>
        </row>
        <row r="647">
          <cell r="A647" t="str">
            <v>AIBC</v>
          </cell>
          <cell r="B647" t="str">
            <v>ANBC-0012</v>
          </cell>
          <cell r="C647" t="str">
            <v>ANGULO INTERIOR BRIDA CIEGA</v>
          </cell>
          <cell r="D647">
            <v>1.22</v>
          </cell>
          <cell r="E647">
            <v>0</v>
          </cell>
          <cell r="F647">
            <v>1.1484374999999997E-3</v>
          </cell>
          <cell r="G647">
            <v>0</v>
          </cell>
          <cell r="H647">
            <v>30147</v>
          </cell>
          <cell r="I647">
            <v>30147</v>
          </cell>
          <cell r="J647">
            <v>15220.536</v>
          </cell>
          <cell r="K647">
            <v>20700</v>
          </cell>
          <cell r="L647">
            <v>1205.8800000000001</v>
          </cell>
          <cell r="M647">
            <v>9948.51</v>
          </cell>
          <cell r="N647">
            <v>0.24899501442929656</v>
          </cell>
          <cell r="O647" t="str">
            <v>ESQ. EXT.</v>
          </cell>
        </row>
        <row r="648">
          <cell r="A648" t="str">
            <v>AEBC</v>
          </cell>
          <cell r="B648" t="str">
            <v>ANBC-0013</v>
          </cell>
          <cell r="C648" t="str">
            <v>ANGULO EXTERIOR BRIDA CIEGA</v>
          </cell>
          <cell r="D648">
            <v>1.42</v>
          </cell>
          <cell r="E648">
            <v>0</v>
          </cell>
          <cell r="F648">
            <v>1.7495999999999998E-3</v>
          </cell>
          <cell r="G648">
            <v>0</v>
          </cell>
          <cell r="H648">
            <v>38213</v>
          </cell>
          <cell r="I648">
            <v>38213</v>
          </cell>
          <cell r="J648">
            <v>19294.047999999999</v>
          </cell>
          <cell r="K648">
            <v>26240</v>
          </cell>
          <cell r="L648">
            <v>1528.52</v>
          </cell>
          <cell r="M648">
            <v>12610.29</v>
          </cell>
          <cell r="N648">
            <v>0.24894940465286694</v>
          </cell>
          <cell r="O648" t="str">
            <v>ESQ. EXT.</v>
          </cell>
        </row>
        <row r="649">
          <cell r="A649" t="str">
            <v>PBP900X150</v>
          </cell>
          <cell r="B649" t="str">
            <v>PABP-0013</v>
          </cell>
          <cell r="C649" t="str">
            <v>PANEL BOCA PUERTA 900X150</v>
          </cell>
          <cell r="D649">
            <v>5.58</v>
          </cell>
          <cell r="E649">
            <v>0.13500000000000001</v>
          </cell>
          <cell r="F649">
            <v>6.6750000000000004E-3</v>
          </cell>
          <cell r="G649">
            <v>0</v>
          </cell>
          <cell r="H649">
            <v>111106</v>
          </cell>
          <cell r="I649">
            <v>111106</v>
          </cell>
          <cell r="J649">
            <v>56093.355092448983</v>
          </cell>
          <cell r="K649">
            <v>76287</v>
          </cell>
          <cell r="L649">
            <v>8100.0000000000009</v>
          </cell>
          <cell r="M649">
            <v>36664.980000000003</v>
          </cell>
          <cell r="N649">
            <v>0.24901566342035666</v>
          </cell>
          <cell r="O649" t="str">
            <v>ANDEN B</v>
          </cell>
        </row>
        <row r="650">
          <cell r="A650" t="str">
            <v>PBP900X120</v>
          </cell>
          <cell r="B650" t="str">
            <v>PABP-0001</v>
          </cell>
          <cell r="C650" t="str">
            <v>PANEL BOCA PUERTA 900X120</v>
          </cell>
          <cell r="D650">
            <v>5.58</v>
          </cell>
          <cell r="E650">
            <v>0.108</v>
          </cell>
          <cell r="F650">
            <v>5.3400000000000001E-3</v>
          </cell>
          <cell r="G650">
            <v>0</v>
          </cell>
          <cell r="H650">
            <v>103179</v>
          </cell>
          <cell r="I650">
            <v>103179</v>
          </cell>
          <cell r="J650">
            <v>52082.987947959191</v>
          </cell>
          <cell r="K650">
            <v>70833</v>
          </cell>
          <cell r="L650">
            <v>6480</v>
          </cell>
          <cell r="M650">
            <v>34049.07</v>
          </cell>
          <cell r="N650">
            <v>0.24913553559746388</v>
          </cell>
          <cell r="O650" t="str">
            <v>ANDEN B</v>
          </cell>
        </row>
        <row r="651">
          <cell r="A651" t="str">
            <v>PBP900X100</v>
          </cell>
          <cell r="B651" t="str">
            <v>PABP-0002</v>
          </cell>
          <cell r="C651" t="str">
            <v>PANEL BOCA PUERTA 900X100</v>
          </cell>
          <cell r="D651">
            <v>4.5</v>
          </cell>
          <cell r="E651">
            <v>0.09</v>
          </cell>
          <cell r="F651">
            <v>4.4500000000000008E-3</v>
          </cell>
          <cell r="G651">
            <v>0</v>
          </cell>
          <cell r="H651">
            <v>98877</v>
          </cell>
          <cell r="I651">
            <v>98877</v>
          </cell>
          <cell r="J651">
            <v>49905.07651829932</v>
          </cell>
          <cell r="K651">
            <v>67871</v>
          </cell>
          <cell r="L651">
            <v>5400</v>
          </cell>
          <cell r="M651">
            <v>32629.41</v>
          </cell>
          <cell r="N651">
            <v>0.24923084922711822</v>
          </cell>
          <cell r="O651" t="str">
            <v>ANDEN B</v>
          </cell>
        </row>
        <row r="652">
          <cell r="A652" t="str">
            <v>PBP900X80</v>
          </cell>
          <cell r="B652" t="str">
            <v>PABP-0003</v>
          </cell>
          <cell r="C652" t="str">
            <v>PANEL BOCA PUERTA 900X80</v>
          </cell>
          <cell r="D652">
            <v>4.55</v>
          </cell>
          <cell r="E652">
            <v>7.1999999999999995E-2</v>
          </cell>
          <cell r="F652">
            <v>3.5600000000000002E-3</v>
          </cell>
          <cell r="G652">
            <v>0</v>
          </cell>
          <cell r="H652">
            <v>93311</v>
          </cell>
          <cell r="I652">
            <v>93311</v>
          </cell>
          <cell r="J652">
            <v>47089.327250801623</v>
          </cell>
          <cell r="K652">
            <v>64042</v>
          </cell>
          <cell r="L652">
            <v>4320</v>
          </cell>
          <cell r="M652">
            <v>30792.63</v>
          </cell>
          <cell r="N652">
            <v>0.24933422334379216</v>
          </cell>
          <cell r="O652" t="str">
            <v>ANDEN B</v>
          </cell>
        </row>
        <row r="653">
          <cell r="A653" t="str">
            <v>PBP800X150</v>
          </cell>
          <cell r="B653" t="str">
            <v>PABP-0014</v>
          </cell>
          <cell r="C653" t="str">
            <v>PANEL BOCA PUERTA 800X150</v>
          </cell>
          <cell r="D653">
            <v>5.6</v>
          </cell>
          <cell r="E653">
            <v>0.12</v>
          </cell>
          <cell r="F653">
            <v>5.9249999999999997E-3</v>
          </cell>
          <cell r="G653">
            <v>0</v>
          </cell>
          <cell r="H653">
            <v>98853</v>
          </cell>
          <cell r="I653">
            <v>98853</v>
          </cell>
          <cell r="J653">
            <v>49906.933011836736</v>
          </cell>
          <cell r="K653">
            <v>67874</v>
          </cell>
          <cell r="L653">
            <v>7200</v>
          </cell>
          <cell r="M653">
            <v>32621.49</v>
          </cell>
          <cell r="N653">
            <v>0.249020638168724</v>
          </cell>
          <cell r="O653" t="str">
            <v>ANDEN B</v>
          </cell>
        </row>
        <row r="654">
          <cell r="A654" t="str">
            <v>PBP800X120</v>
          </cell>
          <cell r="B654" t="str">
            <v>PABP-0004</v>
          </cell>
          <cell r="C654" t="str">
            <v>PANEL BOCA PUERTA 800X120</v>
          </cell>
          <cell r="D654">
            <v>3.2</v>
          </cell>
          <cell r="E654">
            <v>9.6000000000000002E-2</v>
          </cell>
          <cell r="F654">
            <v>4.7400000000000003E-3</v>
          </cell>
          <cell r="G654">
            <v>0</v>
          </cell>
          <cell r="H654">
            <v>92077</v>
          </cell>
          <cell r="I654">
            <v>92077</v>
          </cell>
          <cell r="J654">
            <v>46478.504053469391</v>
          </cell>
          <cell r="K654">
            <v>63211</v>
          </cell>
          <cell r="L654">
            <v>5760</v>
          </cell>
          <cell r="M654">
            <v>30385.41</v>
          </cell>
          <cell r="N654">
            <v>0.2491417533202025</v>
          </cell>
          <cell r="O654" t="str">
            <v>ANDEN B</v>
          </cell>
        </row>
        <row r="655">
          <cell r="A655" t="str">
            <v>PBP800X100</v>
          </cell>
          <cell r="B655" t="str">
            <v>PABP-0005</v>
          </cell>
          <cell r="C655" t="str">
            <v>PANEL BOCA PUERTA 800X100</v>
          </cell>
          <cell r="D655">
            <v>4.2</v>
          </cell>
          <cell r="E655">
            <v>0.08</v>
          </cell>
          <cell r="F655">
            <v>3.9500000000000013E-3</v>
          </cell>
          <cell r="G655">
            <v>0</v>
          </cell>
          <cell r="H655">
            <v>87561</v>
          </cell>
          <cell r="I655">
            <v>87561</v>
          </cell>
          <cell r="J655">
            <v>44193.551414557827</v>
          </cell>
          <cell r="K655">
            <v>60104</v>
          </cell>
          <cell r="L655">
            <v>4800</v>
          </cell>
          <cell r="M655">
            <v>28895.13</v>
          </cell>
          <cell r="N655">
            <v>0.24923301779154228</v>
          </cell>
          <cell r="O655" t="str">
            <v>ANDEN B</v>
          </cell>
        </row>
        <row r="656">
          <cell r="A656" t="str">
            <v>PBP800X80</v>
          </cell>
          <cell r="B656" t="str">
            <v>PABP-0006</v>
          </cell>
          <cell r="C656" t="str">
            <v>PANEL BOCA PUERTA 800X80</v>
          </cell>
          <cell r="D656">
            <v>2.13</v>
          </cell>
          <cell r="E656">
            <v>6.4000000000000001E-2</v>
          </cell>
          <cell r="F656">
            <v>3.1600000000000005E-3</v>
          </cell>
          <cell r="G656">
            <v>0</v>
          </cell>
          <cell r="H656">
            <v>84379</v>
          </cell>
          <cell r="I656">
            <v>84379</v>
          </cell>
          <cell r="J656">
            <v>42581.598775646256</v>
          </cell>
          <cell r="K656">
            <v>57911</v>
          </cell>
          <cell r="L656">
            <v>3840</v>
          </cell>
          <cell r="M656">
            <v>27845.07</v>
          </cell>
          <cell r="N656">
            <v>0.24933777149795797</v>
          </cell>
          <cell r="O656" t="str">
            <v>ANDEN B</v>
          </cell>
        </row>
        <row r="657">
          <cell r="A657" t="str">
            <v>PBP700X150</v>
          </cell>
          <cell r="B657" t="str">
            <v>PABP-0015</v>
          </cell>
          <cell r="C657" t="str">
            <v>PANEL BOCA PUERTA 700X150</v>
          </cell>
          <cell r="D657">
            <v>5</v>
          </cell>
          <cell r="E657">
            <v>0.105</v>
          </cell>
          <cell r="F657">
            <v>5.1749999999999999E-3</v>
          </cell>
          <cell r="G657">
            <v>0</v>
          </cell>
          <cell r="H657">
            <v>89352</v>
          </cell>
          <cell r="I657">
            <v>89352</v>
          </cell>
          <cell r="J657">
            <v>45108.992081224489</v>
          </cell>
          <cell r="K657">
            <v>61349</v>
          </cell>
          <cell r="L657">
            <v>6300</v>
          </cell>
          <cell r="M657">
            <v>29486.16</v>
          </cell>
          <cell r="N657">
            <v>0.249041703366221</v>
          </cell>
          <cell r="O657" t="str">
            <v>ANDEN B</v>
          </cell>
        </row>
        <row r="658">
          <cell r="A658" t="str">
            <v>PBP700X120</v>
          </cell>
          <cell r="B658" t="str">
            <v>PABP-0007</v>
          </cell>
          <cell r="C658" t="str">
            <v>PANEL BOCA PUERTA 700X120</v>
          </cell>
          <cell r="D658">
            <v>4.2</v>
          </cell>
          <cell r="E658">
            <v>0.09</v>
          </cell>
          <cell r="F658">
            <v>4.1399999999999996E-3</v>
          </cell>
          <cell r="G658">
            <v>0</v>
          </cell>
          <cell r="H658">
            <v>83179</v>
          </cell>
          <cell r="I658">
            <v>83179</v>
          </cell>
          <cell r="J658">
            <v>41985.751308979598</v>
          </cell>
          <cell r="K658">
            <v>57101</v>
          </cell>
          <cell r="L658">
            <v>5400</v>
          </cell>
          <cell r="M658">
            <v>27449.07</v>
          </cell>
          <cell r="N658">
            <v>0.24916379047467332</v>
          </cell>
          <cell r="O658" t="str">
            <v>ANDEN B</v>
          </cell>
        </row>
        <row r="659">
          <cell r="A659" t="str">
            <v>PBP700X100</v>
          </cell>
          <cell r="B659" t="str">
            <v>PABP-0008</v>
          </cell>
          <cell r="C659" t="str">
            <v>PANEL BOCA PUERTA 700X100</v>
          </cell>
          <cell r="D659">
            <v>3.8</v>
          </cell>
          <cell r="E659">
            <v>7.0000000000000007E-2</v>
          </cell>
          <cell r="F659">
            <v>3.4499999999999999E-3</v>
          </cell>
          <cell r="G659">
            <v>0</v>
          </cell>
          <cell r="H659">
            <v>79179</v>
          </cell>
          <cell r="I659">
            <v>79179</v>
          </cell>
          <cell r="J659">
            <v>39962.0277310866</v>
          </cell>
          <cell r="K659">
            <v>54349</v>
          </cell>
          <cell r="L659">
            <v>4200</v>
          </cell>
          <cell r="M659">
            <v>26129.07</v>
          </cell>
          <cell r="N659">
            <v>0.24925149029425339</v>
          </cell>
          <cell r="O659" t="str">
            <v>ANDEN B</v>
          </cell>
        </row>
        <row r="660">
          <cell r="A660" t="str">
            <v>PBP700X80</v>
          </cell>
          <cell r="B660" t="str">
            <v>PABP-0009</v>
          </cell>
          <cell r="C660" t="str">
            <v>PANEL BOCA PUERTA 700X80</v>
          </cell>
          <cell r="D660">
            <v>3.3</v>
          </cell>
          <cell r="E660">
            <v>0.06</v>
          </cell>
          <cell r="F660">
            <v>2.7600000000000003E-3</v>
          </cell>
          <cell r="G660">
            <v>0</v>
          </cell>
          <cell r="H660">
            <v>76285</v>
          </cell>
          <cell r="I660">
            <v>76285</v>
          </cell>
          <cell r="J660">
            <v>38495.763612653063</v>
          </cell>
          <cell r="K660">
            <v>52355</v>
          </cell>
          <cell r="L660">
            <v>3600</v>
          </cell>
          <cell r="M660">
            <v>25174.050000000003</v>
          </cell>
          <cell r="N660">
            <v>0.24936162582655272</v>
          </cell>
          <cell r="O660" t="str">
            <v>ANDEN B</v>
          </cell>
        </row>
        <row r="661">
          <cell r="A661" t="str">
            <v>PBP600X150</v>
          </cell>
          <cell r="B661" t="str">
            <v>PABP-0016</v>
          </cell>
          <cell r="C661" t="str">
            <v>PANEL BOCA PUERTA 600X150</v>
          </cell>
          <cell r="D661">
            <v>3</v>
          </cell>
          <cell r="E661">
            <v>0.09</v>
          </cell>
          <cell r="F661">
            <v>4.4250000000000001E-3</v>
          </cell>
          <cell r="G661">
            <v>0</v>
          </cell>
          <cell r="H661">
            <v>78192</v>
          </cell>
          <cell r="I661">
            <v>78192</v>
          </cell>
          <cell r="J661">
            <v>39473.820000612242</v>
          </cell>
          <cell r="K661">
            <v>53685</v>
          </cell>
          <cell r="L661">
            <v>5400</v>
          </cell>
          <cell r="M661">
            <v>25803.360000000001</v>
          </cell>
          <cell r="N661">
            <v>0.24906247121303071</v>
          </cell>
          <cell r="O661" t="str">
            <v>ANDEN B</v>
          </cell>
        </row>
        <row r="662">
          <cell r="A662" t="str">
            <v>PBP600X120</v>
          </cell>
          <cell r="B662" t="str">
            <v>PABP-0010</v>
          </cell>
          <cell r="C662" t="str">
            <v>PANEL BOCA PUERTA 600X120</v>
          </cell>
          <cell r="D662">
            <v>2.4</v>
          </cell>
          <cell r="E662">
            <v>7.1999999999999995E-2</v>
          </cell>
          <cell r="F662">
            <v>3.5399999999999997E-3</v>
          </cell>
          <cell r="G662">
            <v>0</v>
          </cell>
          <cell r="H662">
            <v>73156</v>
          </cell>
          <cell r="I662">
            <v>73156</v>
          </cell>
          <cell r="J662">
            <v>36925.767414489797</v>
          </cell>
          <cell r="K662">
            <v>50220</v>
          </cell>
          <cell r="L662">
            <v>4320</v>
          </cell>
          <cell r="M662">
            <v>24141.48</v>
          </cell>
          <cell r="N662">
            <v>0.24917875459219246</v>
          </cell>
          <cell r="O662" t="str">
            <v>ANDEN B</v>
          </cell>
        </row>
        <row r="663">
          <cell r="A663" t="str">
            <v>PBP600X100</v>
          </cell>
          <cell r="B663" t="str">
            <v>PABP-0011</v>
          </cell>
          <cell r="C663" t="str">
            <v>PANEL BOCA PUERTA 600X100</v>
          </cell>
          <cell r="D663">
            <v>2.0299999999999998</v>
          </cell>
          <cell r="E663">
            <v>0.06</v>
          </cell>
          <cell r="F663">
            <v>2.9499999999999999E-3</v>
          </cell>
          <cell r="G663">
            <v>0</v>
          </cell>
          <cell r="H663">
            <v>68908</v>
          </cell>
          <cell r="I663">
            <v>68908</v>
          </cell>
          <cell r="J663">
            <v>34777.732357074834</v>
          </cell>
          <cell r="K663">
            <v>47298</v>
          </cell>
          <cell r="L663">
            <v>3600</v>
          </cell>
          <cell r="M663">
            <v>22739.64</v>
          </cell>
          <cell r="N663">
            <v>0.24926166945566824</v>
          </cell>
          <cell r="O663" t="str">
            <v>ANDEN B</v>
          </cell>
        </row>
        <row r="664">
          <cell r="A664" t="str">
            <v>PBP600X80</v>
          </cell>
          <cell r="B664" t="str">
            <v>PABP-0012</v>
          </cell>
          <cell r="C664" t="str">
            <v>PANEL BOCA PUERTA 600X80</v>
          </cell>
          <cell r="D664">
            <v>2</v>
          </cell>
          <cell r="E664">
            <v>4.8000000000000001E-2</v>
          </cell>
          <cell r="F664">
            <v>2.3600000000000001E-3</v>
          </cell>
          <cell r="G664">
            <v>0</v>
          </cell>
          <cell r="H664">
            <v>65191</v>
          </cell>
          <cell r="I664">
            <v>65191</v>
          </cell>
          <cell r="J664">
            <v>32897.697299659863</v>
          </cell>
          <cell r="K664">
            <v>44741</v>
          </cell>
          <cell r="L664">
            <v>2880</v>
          </cell>
          <cell r="M664">
            <v>21513.030000000002</v>
          </cell>
          <cell r="N664">
            <v>0.24935459291552453</v>
          </cell>
          <cell r="O664" t="str">
            <v>ANDEN B</v>
          </cell>
        </row>
        <row r="665">
          <cell r="A665" t="str">
            <v>PM2400X80</v>
          </cell>
          <cell r="B665" t="str">
            <v>PANM-0459</v>
          </cell>
          <cell r="C665" t="str">
            <v>PANEL UNI (E/F) 2400X80</v>
          </cell>
          <cell r="D665">
            <v>13.4</v>
          </cell>
          <cell r="E665">
            <v>0.192</v>
          </cell>
          <cell r="F665">
            <v>9.6000000000000009E-3</v>
          </cell>
          <cell r="G665">
            <v>0</v>
          </cell>
          <cell r="H665">
            <v>300338</v>
          </cell>
          <cell r="I665">
            <v>300338</v>
          </cell>
          <cell r="J665">
            <v>151547.81838775511</v>
          </cell>
          <cell r="K665">
            <v>206106</v>
          </cell>
          <cell r="L665">
            <v>11520</v>
          </cell>
          <cell r="M665">
            <v>80000</v>
          </cell>
          <cell r="N665">
            <v>0.24942105277458829</v>
          </cell>
          <cell r="O665" t="str">
            <v>ANDEN D</v>
          </cell>
        </row>
        <row r="666">
          <cell r="A666" t="str">
            <v>PM2400X90</v>
          </cell>
          <cell r="B666" t="str">
            <v>PANM-0590</v>
          </cell>
          <cell r="C666" t="str">
            <v>PANEL UNI (E/F) 2400X90</v>
          </cell>
          <cell r="D666">
            <v>15.08</v>
          </cell>
          <cell r="E666">
            <v>0.216</v>
          </cell>
          <cell r="F666">
            <v>1.0800000000000001E-2</v>
          </cell>
          <cell r="G666">
            <v>0</v>
          </cell>
          <cell r="H666">
            <v>312050</v>
          </cell>
          <cell r="I666">
            <v>312050</v>
          </cell>
          <cell r="J666">
            <v>157363.18510122449</v>
          </cell>
          <cell r="K666">
            <v>214020</v>
          </cell>
          <cell r="L666">
            <v>12960</v>
          </cell>
          <cell r="M666">
            <v>80000</v>
          </cell>
          <cell r="N666">
            <v>0.24987105323482961</v>
          </cell>
          <cell r="O666" t="str">
            <v>ANDEN D</v>
          </cell>
        </row>
        <row r="667">
          <cell r="A667" t="str">
            <v>PM2400X100</v>
          </cell>
          <cell r="B667" t="str">
            <v>PANM-0036</v>
          </cell>
          <cell r="C667" t="str">
            <v>PANEL UNI (E/F) 2400X100</v>
          </cell>
          <cell r="D667">
            <v>16.5</v>
          </cell>
          <cell r="E667">
            <v>0.24</v>
          </cell>
          <cell r="F667">
            <v>1.2E-2</v>
          </cell>
          <cell r="G667">
            <v>0</v>
          </cell>
          <cell r="H667">
            <v>323357</v>
          </cell>
          <cell r="I667">
            <v>323357</v>
          </cell>
          <cell r="J667">
            <v>163178.55181469387</v>
          </cell>
          <cell r="K667">
            <v>221923</v>
          </cell>
          <cell r="L667">
            <v>14400</v>
          </cell>
          <cell r="M667">
            <v>80000</v>
          </cell>
          <cell r="N667">
            <v>0.2493494935184421</v>
          </cell>
          <cell r="O667" t="str">
            <v>ANDEN D</v>
          </cell>
        </row>
        <row r="668">
          <cell r="A668" t="str">
            <v>PM2400X120</v>
          </cell>
          <cell r="B668" t="str">
            <v>PANM-0436</v>
          </cell>
          <cell r="C668" t="str">
            <v>PANEL UNI (E/F) 2400X120</v>
          </cell>
          <cell r="D668">
            <v>17</v>
          </cell>
          <cell r="E668">
            <v>0.28799999999999998</v>
          </cell>
          <cell r="F668">
            <v>1.44E-2</v>
          </cell>
          <cell r="G668">
            <v>0</v>
          </cell>
          <cell r="H668">
            <v>346375</v>
          </cell>
          <cell r="I668">
            <v>346375</v>
          </cell>
          <cell r="J668">
            <v>174809.28524163266</v>
          </cell>
          <cell r="K668">
            <v>237741</v>
          </cell>
          <cell r="L668">
            <v>17280</v>
          </cell>
          <cell r="M668">
            <v>80000</v>
          </cell>
          <cell r="N668">
            <v>0.24928527810341805</v>
          </cell>
          <cell r="O668" t="str">
            <v>ANDEN D</v>
          </cell>
        </row>
        <row r="669">
          <cell r="A669" t="str">
            <v>PM2400X150</v>
          </cell>
          <cell r="B669" t="str">
            <v>PANM-0033</v>
          </cell>
          <cell r="C669" t="str">
            <v>PANEL UNI (E/F) 2400X150</v>
          </cell>
          <cell r="D669">
            <v>21</v>
          </cell>
          <cell r="E669">
            <v>0.36</v>
          </cell>
          <cell r="F669">
            <v>1.7999999999999999E-2</v>
          </cell>
          <cell r="G669">
            <v>0</v>
          </cell>
          <cell r="H669">
            <v>395827</v>
          </cell>
          <cell r="I669">
            <v>395827</v>
          </cell>
          <cell r="J669">
            <v>199781.71573204079</v>
          </cell>
          <cell r="K669">
            <v>271704</v>
          </cell>
          <cell r="L669">
            <v>21600</v>
          </cell>
          <cell r="M669">
            <v>80000</v>
          </cell>
          <cell r="N669">
            <v>0.24922932960255206</v>
          </cell>
          <cell r="O669" t="str">
            <v>ANDEN D</v>
          </cell>
        </row>
        <row r="670">
          <cell r="A670" t="str">
            <v>PM2400X200</v>
          </cell>
          <cell r="B670" t="str">
            <v>PANM-0029</v>
          </cell>
          <cell r="C670" t="str">
            <v>PANEL UNI (E/F) 2400X200</v>
          </cell>
          <cell r="D670">
            <v>25</v>
          </cell>
          <cell r="E670">
            <v>0.48</v>
          </cell>
          <cell r="F670">
            <v>2.4E-2</v>
          </cell>
          <cell r="G670">
            <v>0</v>
          </cell>
          <cell r="H670">
            <v>455011</v>
          </cell>
          <cell r="I670">
            <v>455011</v>
          </cell>
          <cell r="J670">
            <v>229684.53044938773</v>
          </cell>
          <cell r="K670">
            <v>312371</v>
          </cell>
          <cell r="L670">
            <v>28800</v>
          </cell>
          <cell r="M670">
            <v>80000</v>
          </cell>
          <cell r="N670">
            <v>0.249126418826217</v>
          </cell>
          <cell r="O670" t="str">
            <v>ANDEN D</v>
          </cell>
        </row>
        <row r="671">
          <cell r="A671" t="str">
            <v>PM2400X230</v>
          </cell>
          <cell r="B671" t="str">
            <v>PANM-0425</v>
          </cell>
          <cell r="C671" t="str">
            <v>PANEL UNI (E/F) 2400X230</v>
          </cell>
          <cell r="D671">
            <v>26</v>
          </cell>
          <cell r="E671">
            <v>0.55200000000000005</v>
          </cell>
          <cell r="F671">
            <v>2.7600000000000003E-2</v>
          </cell>
          <cell r="G671">
            <v>0</v>
          </cell>
          <cell r="H671">
            <v>489673</v>
          </cell>
          <cell r="I671">
            <v>489673</v>
          </cell>
          <cell r="J671">
            <v>247198.13058979591</v>
          </cell>
          <cell r="K671">
            <v>336190</v>
          </cell>
          <cell r="L671">
            <v>33120</v>
          </cell>
          <cell r="M671">
            <v>80000</v>
          </cell>
          <cell r="N671">
            <v>0.24907597671850121</v>
          </cell>
          <cell r="O671" t="str">
            <v>ANDEN D</v>
          </cell>
        </row>
        <row r="672">
          <cell r="A672" t="str">
            <v>PM2400X250</v>
          </cell>
          <cell r="B672" t="str">
            <v>PANM-0024</v>
          </cell>
          <cell r="C672" t="str">
            <v>PANEL UNI (E/F) 2400X250</v>
          </cell>
          <cell r="D672">
            <v>28</v>
          </cell>
          <cell r="E672">
            <v>0.6</v>
          </cell>
          <cell r="F672">
            <v>0.03</v>
          </cell>
          <cell r="G672">
            <v>0</v>
          </cell>
          <cell r="H672">
            <v>512691</v>
          </cell>
          <cell r="I672">
            <v>512691</v>
          </cell>
          <cell r="J672">
            <v>258828.86401673467</v>
          </cell>
          <cell r="K672">
            <v>352008</v>
          </cell>
          <cell r="L672">
            <v>36000</v>
          </cell>
          <cell r="M672">
            <v>80000</v>
          </cell>
          <cell r="N672">
            <v>0.24904487259403277</v>
          </cell>
          <cell r="O672" t="str">
            <v>ANDEN D</v>
          </cell>
        </row>
        <row r="673">
          <cell r="A673" t="str">
            <v>PM2400X270</v>
          </cell>
          <cell r="B673" t="str">
            <v>PANM-0435</v>
          </cell>
          <cell r="C673" t="str">
            <v>PANEL UNI (E/F) 2400X270</v>
          </cell>
          <cell r="D673">
            <v>30</v>
          </cell>
          <cell r="E673">
            <v>0.64800000000000002</v>
          </cell>
          <cell r="F673">
            <v>3.2400000000000005E-2</v>
          </cell>
          <cell r="G673">
            <v>0</v>
          </cell>
          <cell r="H673">
            <v>542991</v>
          </cell>
          <cell r="I673">
            <v>542991</v>
          </cell>
          <cell r="J673">
            <v>274131.56860367348</v>
          </cell>
          <cell r="K673">
            <v>372819</v>
          </cell>
          <cell r="L673">
            <v>38880</v>
          </cell>
          <cell r="M673">
            <v>80000</v>
          </cell>
          <cell r="N673">
            <v>0.24902860581857855</v>
          </cell>
          <cell r="O673" t="str">
            <v>ANDEN D</v>
          </cell>
        </row>
        <row r="674">
          <cell r="A674" t="str">
            <v>PM2400X300</v>
          </cell>
          <cell r="B674" t="str">
            <v>PANM-0021</v>
          </cell>
          <cell r="C674" t="str">
            <v>PANEL UNI (E/F) 2400X300</v>
          </cell>
          <cell r="D674">
            <v>34</v>
          </cell>
          <cell r="E674">
            <v>0.72</v>
          </cell>
          <cell r="F674">
            <v>3.5999999999999997E-2</v>
          </cell>
          <cell r="G674">
            <v>0</v>
          </cell>
          <cell r="H674">
            <v>592453</v>
          </cell>
          <cell r="I674">
            <v>592453</v>
          </cell>
          <cell r="J674">
            <v>299108.64074408158</v>
          </cell>
          <cell r="K674">
            <v>406788</v>
          </cell>
          <cell r="L674">
            <v>43200</v>
          </cell>
          <cell r="M674">
            <v>80000</v>
          </cell>
          <cell r="N674">
            <v>0.2490136717903001</v>
          </cell>
          <cell r="O674" t="str">
            <v>ANDEN D</v>
          </cell>
        </row>
        <row r="675">
          <cell r="A675" t="str">
            <v>PM2400X350</v>
          </cell>
          <cell r="B675" t="str">
            <v>PANM-0017</v>
          </cell>
          <cell r="C675" t="str">
            <v>PANEL UNI (E/F) 2400X350</v>
          </cell>
          <cell r="D675">
            <v>38</v>
          </cell>
          <cell r="E675">
            <v>0.84</v>
          </cell>
          <cell r="F675">
            <v>4.2000000000000003E-2</v>
          </cell>
          <cell r="G675">
            <v>0</v>
          </cell>
          <cell r="H675">
            <v>644808</v>
          </cell>
          <cell r="I675">
            <v>644808</v>
          </cell>
          <cell r="J675">
            <v>325567.98581142857</v>
          </cell>
          <cell r="K675">
            <v>442773</v>
          </cell>
          <cell r="L675">
            <v>50400</v>
          </cell>
          <cell r="M675">
            <v>80000</v>
          </cell>
          <cell r="N675">
            <v>0.24895103830209925</v>
          </cell>
          <cell r="O675" t="str">
            <v>ANDEN D</v>
          </cell>
        </row>
        <row r="676">
          <cell r="A676" t="str">
            <v>PM2400X380</v>
          </cell>
          <cell r="B676" t="str">
            <v>PANM-0424</v>
          </cell>
          <cell r="C676" t="str">
            <v>PANEL UNI (E/F) 2400X380</v>
          </cell>
          <cell r="D676">
            <v>41</v>
          </cell>
          <cell r="E676">
            <v>0.91200000000000003</v>
          </cell>
          <cell r="F676">
            <v>4.5600000000000002E-2</v>
          </cell>
          <cell r="G676">
            <v>0</v>
          </cell>
          <cell r="H676">
            <v>667545</v>
          </cell>
          <cell r="I676">
            <v>667545</v>
          </cell>
          <cell r="J676">
            <v>337068.20595183678</v>
          </cell>
          <cell r="K676">
            <v>458413</v>
          </cell>
          <cell r="L676">
            <v>54720</v>
          </cell>
          <cell r="M676">
            <v>80000</v>
          </cell>
          <cell r="N676">
            <v>0.2489061316415265</v>
          </cell>
          <cell r="O676" t="str">
            <v>ANDEN D</v>
          </cell>
        </row>
        <row r="677">
          <cell r="A677" t="str">
            <v>PM2400X400</v>
          </cell>
          <cell r="B677" t="str">
            <v>PANM-0014</v>
          </cell>
          <cell r="C677" t="str">
            <v>PANEL UNI (E/F) 2400X400</v>
          </cell>
          <cell r="D677">
            <v>44</v>
          </cell>
          <cell r="E677">
            <v>0.96</v>
          </cell>
          <cell r="F677">
            <v>4.8000000000000001E-2</v>
          </cell>
          <cell r="G677">
            <v>0</v>
          </cell>
          <cell r="H677">
            <v>684882</v>
          </cell>
          <cell r="I677">
            <v>684882</v>
          </cell>
          <cell r="J677">
            <v>345833.75052877556</v>
          </cell>
          <cell r="K677">
            <v>470334</v>
          </cell>
          <cell r="L677">
            <v>57600</v>
          </cell>
          <cell r="M677">
            <v>80000</v>
          </cell>
          <cell r="N677">
            <v>0.24888126142670761</v>
          </cell>
          <cell r="O677" t="str">
            <v>ANDEN D</v>
          </cell>
        </row>
        <row r="678">
          <cell r="A678" t="str">
            <v>PM2400X420</v>
          </cell>
          <cell r="B678" t="str">
            <v>PANM-0434</v>
          </cell>
          <cell r="C678" t="str">
            <v>PANEL UNI (E/F) 2400X420</v>
          </cell>
          <cell r="D678">
            <v>43.5</v>
          </cell>
          <cell r="E678">
            <v>1.008</v>
          </cell>
          <cell r="F678">
            <v>5.04E-2</v>
          </cell>
          <cell r="G678">
            <v>0</v>
          </cell>
          <cell r="H678">
            <v>700404</v>
          </cell>
          <cell r="I678">
            <v>700404</v>
          </cell>
          <cell r="J678">
            <v>353680.43627571437</v>
          </cell>
          <cell r="K678">
            <v>481006</v>
          </cell>
          <cell r="L678">
            <v>60480</v>
          </cell>
          <cell r="M678">
            <v>80000</v>
          </cell>
          <cell r="N678">
            <v>0.2488625865070373</v>
          </cell>
          <cell r="O678" t="str">
            <v>ANDEN D</v>
          </cell>
        </row>
        <row r="679">
          <cell r="A679" t="str">
            <v>PM2400X450</v>
          </cell>
          <cell r="B679" t="str">
            <v>PANM-0012</v>
          </cell>
          <cell r="C679" t="str">
            <v>PANEL UNI (E/F) 2400X450</v>
          </cell>
          <cell r="D679">
            <v>47.5</v>
          </cell>
          <cell r="E679">
            <v>1.08</v>
          </cell>
          <cell r="F679">
            <v>5.4000000000000006E-2</v>
          </cell>
          <cell r="G679">
            <v>0</v>
          </cell>
          <cell r="H679">
            <v>723223</v>
          </cell>
          <cell r="I679">
            <v>723223</v>
          </cell>
          <cell r="J679">
            <v>365225.78409612249</v>
          </cell>
          <cell r="K679">
            <v>496708</v>
          </cell>
          <cell r="L679">
            <v>64800.000000000007</v>
          </cell>
          <cell r="M679">
            <v>80000</v>
          </cell>
          <cell r="N679">
            <v>0.2488162657396375</v>
          </cell>
          <cell r="O679" t="str">
            <v>ANDEN D</v>
          </cell>
        </row>
        <row r="680">
          <cell r="A680" t="str">
            <v>PM2400X500</v>
          </cell>
          <cell r="B680" t="str">
            <v>PANM-0011</v>
          </cell>
          <cell r="C680" t="str">
            <v>PANEL UNI (E/F) 2400X500</v>
          </cell>
          <cell r="D680">
            <v>49</v>
          </cell>
          <cell r="E680">
            <v>1.2</v>
          </cell>
          <cell r="F680">
            <v>0.06</v>
          </cell>
          <cell r="G680">
            <v>0</v>
          </cell>
          <cell r="H680">
            <v>761118</v>
          </cell>
          <cell r="I680">
            <v>761118</v>
          </cell>
          <cell r="J680">
            <v>384392.81766346941</v>
          </cell>
          <cell r="K680">
            <v>522775</v>
          </cell>
          <cell r="L680">
            <v>72000</v>
          </cell>
          <cell r="M680">
            <v>80000</v>
          </cell>
          <cell r="N680">
            <v>0.24875733293075356</v>
          </cell>
          <cell r="O680" t="str">
            <v>ANDEN D</v>
          </cell>
        </row>
        <row r="681">
          <cell r="A681" t="str">
            <v>PM2400X550</v>
          </cell>
          <cell r="B681" t="str">
            <v>PANM-0009</v>
          </cell>
          <cell r="C681" t="str">
            <v>PANEL UNI (E/F) 2400X550</v>
          </cell>
          <cell r="D681">
            <v>53.5</v>
          </cell>
          <cell r="E681">
            <v>1.32</v>
          </cell>
          <cell r="F681">
            <v>6.6000000000000003E-2</v>
          </cell>
          <cell r="G681">
            <v>0</v>
          </cell>
          <cell r="H681">
            <v>799012</v>
          </cell>
          <cell r="I681">
            <v>799012</v>
          </cell>
          <cell r="J681">
            <v>403559.85123081633</v>
          </cell>
          <cell r="K681">
            <v>548842</v>
          </cell>
          <cell r="L681">
            <v>79200</v>
          </cell>
          <cell r="M681">
            <v>80000</v>
          </cell>
          <cell r="N681">
            <v>0.24870304988430811</v>
          </cell>
          <cell r="O681" t="str">
            <v>ANDEN D</v>
          </cell>
        </row>
        <row r="682">
          <cell r="A682" t="str">
            <v>PM2400X600</v>
          </cell>
          <cell r="B682" t="str">
            <v>PANM-0008</v>
          </cell>
          <cell r="C682" t="str">
            <v>PANEL UNI (E/F) 2400X600</v>
          </cell>
          <cell r="D682">
            <v>60</v>
          </cell>
          <cell r="E682">
            <v>1.44</v>
          </cell>
          <cell r="F682">
            <v>7.1999999999999995E-2</v>
          </cell>
          <cell r="G682">
            <v>0</v>
          </cell>
          <cell r="H682">
            <v>836907</v>
          </cell>
          <cell r="I682">
            <v>836907</v>
          </cell>
          <cell r="J682">
            <v>422726.88479816326</v>
          </cell>
          <cell r="K682">
            <v>574909</v>
          </cell>
          <cell r="L682">
            <v>86400</v>
          </cell>
          <cell r="M682">
            <v>80000</v>
          </cell>
          <cell r="N682">
            <v>0.2486545803329788</v>
          </cell>
          <cell r="O682" t="str">
            <v>ANDEN D</v>
          </cell>
        </row>
        <row r="683">
          <cell r="A683" t="str">
            <v>PM2100X80</v>
          </cell>
          <cell r="B683" t="str">
            <v>PANM-0486</v>
          </cell>
          <cell r="C683" t="str">
            <v>PANEL UNI (E/F) 2100X80</v>
          </cell>
          <cell r="D683">
            <v>11.85</v>
          </cell>
          <cell r="E683">
            <v>0.17</v>
          </cell>
          <cell r="F683">
            <v>8.4000000000000012E-3</v>
          </cell>
          <cell r="G683">
            <v>0</v>
          </cell>
          <cell r="H683">
            <v>270709</v>
          </cell>
          <cell r="I683">
            <v>270709</v>
          </cell>
          <cell r="J683">
            <v>136614.61199428572</v>
          </cell>
          <cell r="K683">
            <v>185796</v>
          </cell>
          <cell r="L683">
            <v>10200</v>
          </cell>
          <cell r="M683">
            <v>80000</v>
          </cell>
          <cell r="N683">
            <v>0.24932589850540626</v>
          </cell>
          <cell r="O683" t="str">
            <v>ANDEN D</v>
          </cell>
        </row>
        <row r="684">
          <cell r="A684" t="str">
            <v>PM2100X100</v>
          </cell>
          <cell r="B684" t="str">
            <v>PANM-0487</v>
          </cell>
          <cell r="C684" t="str">
            <v>PANEL UNI (E/F) 2100X100</v>
          </cell>
          <cell r="D684">
            <v>13.45</v>
          </cell>
          <cell r="E684">
            <v>0.21</v>
          </cell>
          <cell r="F684">
            <v>1.0500000000000002E-2</v>
          </cell>
          <cell r="G684">
            <v>0</v>
          </cell>
          <cell r="H684">
            <v>290582</v>
          </cell>
          <cell r="I684">
            <v>290582</v>
          </cell>
          <cell r="J684">
            <v>146636.38342285715</v>
          </cell>
          <cell r="K684">
            <v>199426</v>
          </cell>
          <cell r="L684">
            <v>12600</v>
          </cell>
          <cell r="M684">
            <v>80000</v>
          </cell>
          <cell r="N684">
            <v>0.24936293252334976</v>
          </cell>
          <cell r="O684" t="str">
            <v>ANDEN D</v>
          </cell>
        </row>
        <row r="685">
          <cell r="A685" t="str">
            <v>PM2100X120</v>
          </cell>
          <cell r="B685" t="str">
            <v>PANM-0488</v>
          </cell>
          <cell r="C685" t="str">
            <v>PANEL UNI (E/F) 2100X120</v>
          </cell>
          <cell r="D685">
            <v>14.85</v>
          </cell>
          <cell r="E685">
            <v>0.25</v>
          </cell>
          <cell r="F685">
            <v>1.26E-2</v>
          </cell>
          <cell r="G685">
            <v>0</v>
          </cell>
          <cell r="H685">
            <v>310885</v>
          </cell>
          <cell r="I685">
            <v>310885</v>
          </cell>
          <cell r="J685">
            <v>156895.07517142859</v>
          </cell>
          <cell r="K685">
            <v>213378</v>
          </cell>
          <cell r="L685">
            <v>15000</v>
          </cell>
          <cell r="M685">
            <v>80000</v>
          </cell>
          <cell r="N685">
            <v>0.24929982367274064</v>
          </cell>
          <cell r="O685" t="str">
            <v>ANDEN D</v>
          </cell>
        </row>
        <row r="686">
          <cell r="A686" t="str">
            <v>PM2100X150</v>
          </cell>
          <cell r="B686" t="str">
            <v>PANM-0489</v>
          </cell>
          <cell r="C686" t="str">
            <v>PANEL UNI (E/F) 2100X150</v>
          </cell>
          <cell r="D686">
            <v>17.25</v>
          </cell>
          <cell r="E686">
            <v>0.32</v>
          </cell>
          <cell r="F686">
            <v>1.575E-2</v>
          </cell>
          <cell r="G686">
            <v>0</v>
          </cell>
          <cell r="H686">
            <v>356265</v>
          </cell>
          <cell r="I686">
            <v>356265</v>
          </cell>
          <cell r="J686">
            <v>179809.44314428567</v>
          </cell>
          <cell r="K686">
            <v>244541</v>
          </cell>
          <cell r="L686">
            <v>19200</v>
          </cell>
          <cell r="M686">
            <v>80000</v>
          </cell>
          <cell r="N686">
            <v>0.24924832167873651</v>
          </cell>
          <cell r="O686" t="str">
            <v>ANDEN D</v>
          </cell>
        </row>
        <row r="687">
          <cell r="A687" t="str">
            <v>PM2100X200</v>
          </cell>
          <cell r="B687" t="str">
            <v>PANM-0490</v>
          </cell>
          <cell r="C687" t="str">
            <v>PANEL UNI (E/F) 2100X200</v>
          </cell>
          <cell r="D687">
            <v>21.05</v>
          </cell>
          <cell r="E687">
            <v>0.42</v>
          </cell>
          <cell r="F687">
            <v>2.1000000000000005E-2</v>
          </cell>
          <cell r="G687">
            <v>0</v>
          </cell>
          <cell r="H687">
            <v>407224</v>
          </cell>
          <cell r="I687">
            <v>407224</v>
          </cell>
          <cell r="J687">
            <v>205557.42251571425</v>
          </cell>
          <cell r="K687">
            <v>279559</v>
          </cell>
          <cell r="L687">
            <v>25200</v>
          </cell>
          <cell r="M687">
            <v>80000</v>
          </cell>
          <cell r="N687">
            <v>0.24914379802731443</v>
          </cell>
          <cell r="O687" t="str">
            <v>ANDEN D</v>
          </cell>
        </row>
        <row r="688">
          <cell r="A688" t="str">
            <v>PM2100X230</v>
          </cell>
          <cell r="B688" t="str">
            <v>PANM-0491</v>
          </cell>
          <cell r="C688" t="str">
            <v>PANEL UNI (E/F) 2100X230</v>
          </cell>
          <cell r="D688">
            <v>23.15</v>
          </cell>
          <cell r="E688">
            <v>0.48</v>
          </cell>
          <cell r="F688">
            <v>2.4150000000000005E-2</v>
          </cell>
          <cell r="G688">
            <v>0</v>
          </cell>
          <cell r="H688">
            <v>439116</v>
          </cell>
          <cell r="I688">
            <v>439116</v>
          </cell>
          <cell r="J688">
            <v>221670.19128857143</v>
          </cell>
          <cell r="K688">
            <v>301472</v>
          </cell>
          <cell r="L688">
            <v>28800</v>
          </cell>
          <cell r="M688">
            <v>80000</v>
          </cell>
          <cell r="N688">
            <v>0.24909497822500215</v>
          </cell>
          <cell r="O688" t="str">
            <v>ANDEN D</v>
          </cell>
        </row>
        <row r="689">
          <cell r="A689" t="str">
            <v>PM2100X250</v>
          </cell>
          <cell r="B689" t="str">
            <v>PANM-0492</v>
          </cell>
          <cell r="C689" t="str">
            <v>PANEL UNI (E/F) 2100X250</v>
          </cell>
          <cell r="D689">
            <v>24.55</v>
          </cell>
          <cell r="E689">
            <v>0.53</v>
          </cell>
          <cell r="F689">
            <v>2.6250000000000002E-2</v>
          </cell>
          <cell r="G689">
            <v>0</v>
          </cell>
          <cell r="H689">
            <v>459419</v>
          </cell>
          <cell r="I689">
            <v>459419</v>
          </cell>
          <cell r="J689">
            <v>231928.88303714283</v>
          </cell>
          <cell r="K689">
            <v>315424</v>
          </cell>
          <cell r="L689">
            <v>31800</v>
          </cell>
          <cell r="M689">
            <v>80000</v>
          </cell>
          <cell r="N689">
            <v>0.24906411463663897</v>
          </cell>
          <cell r="O689" t="str">
            <v>ANDEN D</v>
          </cell>
        </row>
        <row r="690">
          <cell r="A690" t="str">
            <v>PM2100X270</v>
          </cell>
          <cell r="B690" t="str">
            <v>PANM-0493</v>
          </cell>
          <cell r="C690" t="str">
            <v>PANEL UNI (E/F) 2100X270</v>
          </cell>
          <cell r="D690">
            <v>26.15</v>
          </cell>
          <cell r="E690">
            <v>0.56999999999999995</v>
          </cell>
          <cell r="F690">
            <v>2.8350000000000004E-2</v>
          </cell>
          <cell r="G690">
            <v>0</v>
          </cell>
          <cell r="H690">
            <v>479952</v>
          </cell>
          <cell r="I690">
            <v>479952</v>
          </cell>
          <cell r="J690">
            <v>242303.39019571428</v>
          </cell>
          <cell r="K690">
            <v>329533</v>
          </cell>
          <cell r="L690">
            <v>34200</v>
          </cell>
          <cell r="M690">
            <v>80000</v>
          </cell>
          <cell r="N690">
            <v>0.2490367934374168</v>
          </cell>
          <cell r="O690" t="str">
            <v>ANDEN D</v>
          </cell>
        </row>
        <row r="691">
          <cell r="A691" t="str">
            <v>PM2100X300</v>
          </cell>
          <cell r="B691" t="str">
            <v>PANM-0494</v>
          </cell>
          <cell r="C691" t="str">
            <v>PANEL UNI (E/F) 2100X300</v>
          </cell>
          <cell r="D691">
            <v>31.05</v>
          </cell>
          <cell r="E691">
            <v>0.63</v>
          </cell>
          <cell r="F691">
            <v>3.15E-2</v>
          </cell>
          <cell r="G691">
            <v>0</v>
          </cell>
          <cell r="H691">
            <v>520128</v>
          </cell>
          <cell r="I691">
            <v>520128</v>
          </cell>
          <cell r="J691">
            <v>262593.5518185714</v>
          </cell>
          <cell r="K691">
            <v>357128</v>
          </cell>
          <cell r="L691">
            <v>37800</v>
          </cell>
          <cell r="M691">
            <v>80000</v>
          </cell>
          <cell r="N691">
            <v>0.2490158031674416</v>
          </cell>
          <cell r="O691" t="str">
            <v>ANDEN D</v>
          </cell>
        </row>
        <row r="692">
          <cell r="A692" t="str">
            <v>PM2100X350</v>
          </cell>
          <cell r="B692" t="str">
            <v>PANM-0495</v>
          </cell>
          <cell r="C692" t="str">
            <v>PANEL UNI (E/F) 2100X350</v>
          </cell>
          <cell r="D692">
            <v>34.5</v>
          </cell>
          <cell r="E692">
            <v>0.74</v>
          </cell>
          <cell r="F692">
            <v>3.6749999999999998E-2</v>
          </cell>
          <cell r="G692">
            <v>0</v>
          </cell>
          <cell r="H692">
            <v>560367</v>
          </cell>
          <cell r="I692">
            <v>560367</v>
          </cell>
          <cell r="J692">
            <v>282935.58694000001</v>
          </cell>
          <cell r="K692">
            <v>384793</v>
          </cell>
          <cell r="L692">
            <v>44400</v>
          </cell>
          <cell r="M692">
            <v>80000</v>
          </cell>
          <cell r="N692">
            <v>0.2489445567400472</v>
          </cell>
          <cell r="O692" t="str">
            <v>ANDEN D</v>
          </cell>
        </row>
        <row r="693">
          <cell r="A693" t="str">
            <v>PM2100X380</v>
          </cell>
          <cell r="B693" t="str">
            <v>PANM-0496</v>
          </cell>
          <cell r="C693" t="str">
            <v>PANEL UNI (E/F) 2100X380</v>
          </cell>
          <cell r="D693">
            <v>36.299999999999997</v>
          </cell>
          <cell r="E693">
            <v>0.8</v>
          </cell>
          <cell r="F693">
            <v>3.9900000000000005E-2</v>
          </cell>
          <cell r="G693">
            <v>0</v>
          </cell>
          <cell r="H693">
            <v>580199</v>
          </cell>
          <cell r="I693">
            <v>580199</v>
          </cell>
          <cell r="J693">
            <v>292966.61456285714</v>
          </cell>
          <cell r="K693">
            <v>398435</v>
          </cell>
          <cell r="L693">
            <v>48000</v>
          </cell>
          <cell r="M693">
            <v>80000</v>
          </cell>
          <cell r="N693">
            <v>0.24889936183576672</v>
          </cell>
          <cell r="O693" t="str">
            <v>ANDEN D</v>
          </cell>
        </row>
        <row r="694">
          <cell r="A694" t="str">
            <v>PM2100X400</v>
          </cell>
          <cell r="B694" t="str">
            <v>PANM-0497</v>
          </cell>
          <cell r="C694" t="str">
            <v>PANEL UNI (E/F) 2100X400</v>
          </cell>
          <cell r="D694">
            <v>37.4</v>
          </cell>
          <cell r="E694">
            <v>0.84</v>
          </cell>
          <cell r="F694">
            <v>4.200000000000001E-2</v>
          </cell>
          <cell r="G694">
            <v>0</v>
          </cell>
          <cell r="H694">
            <v>608534</v>
          </cell>
          <cell r="I694">
            <v>608534</v>
          </cell>
          <cell r="J694">
            <v>307275.27781142853</v>
          </cell>
          <cell r="K694">
            <v>417895</v>
          </cell>
          <cell r="L694">
            <v>50400</v>
          </cell>
          <cell r="M694">
            <v>80000</v>
          </cell>
          <cell r="N694">
            <v>0.24889656823694339</v>
          </cell>
          <cell r="O694" t="str">
            <v>ANDEN D</v>
          </cell>
        </row>
        <row r="695">
          <cell r="A695" t="str">
            <v>PM2100X420</v>
          </cell>
          <cell r="B695" t="str">
            <v>PANM-0498</v>
          </cell>
          <cell r="C695" t="str">
            <v>PANEL UNI (E/F) 2100X420</v>
          </cell>
          <cell r="D695">
            <v>38.35</v>
          </cell>
          <cell r="E695">
            <v>0.88</v>
          </cell>
          <cell r="F695">
            <v>4.41E-2</v>
          </cell>
          <cell r="G695">
            <v>0</v>
          </cell>
          <cell r="H695">
            <v>621755</v>
          </cell>
          <cell r="I695">
            <v>621755</v>
          </cell>
          <cell r="J695">
            <v>313962.62956000003</v>
          </cell>
          <cell r="K695">
            <v>426990</v>
          </cell>
          <cell r="L695">
            <v>52800</v>
          </cell>
          <cell r="M695">
            <v>80000</v>
          </cell>
          <cell r="N695">
            <v>0.24886906985790216</v>
          </cell>
          <cell r="O695" t="str">
            <v>ANDEN D</v>
          </cell>
        </row>
        <row r="696">
          <cell r="A696" t="str">
            <v>PM2100X450</v>
          </cell>
          <cell r="B696" t="str">
            <v>PANM-0499</v>
          </cell>
          <cell r="C696" t="str">
            <v>PANEL UNI (E/F) 2100X450</v>
          </cell>
          <cell r="D696">
            <v>40.1</v>
          </cell>
          <cell r="E696">
            <v>0.95</v>
          </cell>
          <cell r="F696">
            <v>4.7250000000000007E-2</v>
          </cell>
          <cell r="G696">
            <v>0</v>
          </cell>
          <cell r="H696">
            <v>641587</v>
          </cell>
          <cell r="I696">
            <v>641587</v>
          </cell>
          <cell r="J696">
            <v>323993.65718285716</v>
          </cell>
          <cell r="K696">
            <v>440632</v>
          </cell>
          <cell r="L696">
            <v>57000</v>
          </cell>
          <cell r="M696">
            <v>80000</v>
          </cell>
          <cell r="N696">
            <v>0.24883053263314253</v>
          </cell>
          <cell r="O696" t="str">
            <v>ANDEN D</v>
          </cell>
        </row>
        <row r="697">
          <cell r="A697" t="str">
            <v>PM2100X500</v>
          </cell>
          <cell r="B697" t="str">
            <v>PANM-0500</v>
          </cell>
          <cell r="C697" t="str">
            <v>PANEL UNI (E/F) 2100X500</v>
          </cell>
          <cell r="D697">
            <v>43.35</v>
          </cell>
          <cell r="E697">
            <v>1.05</v>
          </cell>
          <cell r="F697">
            <v>5.2500000000000005E-2</v>
          </cell>
          <cell r="G697">
            <v>0</v>
          </cell>
          <cell r="H697">
            <v>676078</v>
          </cell>
          <cell r="I697">
            <v>676078</v>
          </cell>
          <cell r="J697">
            <v>341436.76770428568</v>
          </cell>
          <cell r="K697">
            <v>464355</v>
          </cell>
          <cell r="L697">
            <v>63000</v>
          </cell>
          <cell r="M697">
            <v>80000</v>
          </cell>
          <cell r="N697">
            <v>0.2487742657502168</v>
          </cell>
          <cell r="O697" t="str">
            <v>ANDEN D</v>
          </cell>
        </row>
        <row r="698">
          <cell r="A698" t="str">
            <v>PM2100X550</v>
          </cell>
          <cell r="B698" t="str">
            <v>PANM-0501</v>
          </cell>
          <cell r="C698" t="str">
            <v>PANEL UNI (E/F) 2100X550</v>
          </cell>
          <cell r="D698">
            <v>46.35</v>
          </cell>
          <cell r="E698">
            <v>1.1599999999999999</v>
          </cell>
          <cell r="F698">
            <v>5.7750000000000017E-2</v>
          </cell>
          <cell r="G698">
            <v>0</v>
          </cell>
          <cell r="H698">
            <v>709131</v>
          </cell>
          <cell r="I698">
            <v>709131</v>
          </cell>
          <cell r="J698">
            <v>358155.14707571431</v>
          </cell>
          <cell r="K698">
            <v>487092</v>
          </cell>
          <cell r="L698">
            <v>69600</v>
          </cell>
          <cell r="M698">
            <v>80000</v>
          </cell>
          <cell r="N698">
            <v>0.24872022055850757</v>
          </cell>
          <cell r="O698" t="str">
            <v>ANDEN D</v>
          </cell>
        </row>
        <row r="699">
          <cell r="A699" t="str">
            <v>PM2100X600</v>
          </cell>
          <cell r="B699" t="str">
            <v>PANM-0502</v>
          </cell>
          <cell r="C699" t="str">
            <v>PANEL UNI (E/F) 2100X600</v>
          </cell>
          <cell r="D699">
            <v>48.95</v>
          </cell>
          <cell r="E699">
            <v>1.26</v>
          </cell>
          <cell r="F699">
            <v>6.3E-2</v>
          </cell>
          <cell r="G699">
            <v>0</v>
          </cell>
          <cell r="H699">
            <v>742184</v>
          </cell>
          <cell r="I699">
            <v>742184</v>
          </cell>
          <cell r="J699">
            <v>374873.52644714294</v>
          </cell>
          <cell r="K699">
            <v>509828</v>
          </cell>
          <cell r="L699">
            <v>75600</v>
          </cell>
          <cell r="M699">
            <v>80000</v>
          </cell>
          <cell r="N699">
            <v>0.24867098914807512</v>
          </cell>
          <cell r="O699" t="str">
            <v>ANDEN D</v>
          </cell>
        </row>
        <row r="700">
          <cell r="A700" t="str">
            <v>PM1200X80</v>
          </cell>
          <cell r="B700" t="str">
            <v>PANM-0421</v>
          </cell>
          <cell r="C700" t="str">
            <v>PANEL UNI (E/F) 1200X80</v>
          </cell>
          <cell r="D700">
            <v>7</v>
          </cell>
          <cell r="E700">
            <v>9.6000000000000002E-2</v>
          </cell>
          <cell r="F700">
            <v>4.8000000000000004E-3</v>
          </cell>
          <cell r="G700">
            <v>0</v>
          </cell>
          <cell r="H700">
            <v>154911</v>
          </cell>
          <cell r="I700">
            <v>154911</v>
          </cell>
          <cell r="J700">
            <v>78165.089853877551</v>
          </cell>
          <cell r="K700">
            <v>106305</v>
          </cell>
          <cell r="L700">
            <v>5760</v>
          </cell>
          <cell r="M700">
            <v>51120.630000000005</v>
          </cell>
          <cell r="N700">
            <v>0.24943631402777822</v>
          </cell>
          <cell r="O700" t="str">
            <v>ANDEN C</v>
          </cell>
        </row>
        <row r="701">
          <cell r="A701" t="str">
            <v>PM1200X100</v>
          </cell>
          <cell r="B701" t="str">
            <v>PANM-0094</v>
          </cell>
          <cell r="C701" t="str">
            <v>PANEL UNI (E/F) 1200X100</v>
          </cell>
          <cell r="D701">
            <v>8</v>
          </cell>
          <cell r="E701">
            <v>0.12</v>
          </cell>
          <cell r="F701">
            <v>6.0000000000000001E-3</v>
          </cell>
          <cell r="G701">
            <v>0</v>
          </cell>
          <cell r="H701">
            <v>167114</v>
          </cell>
          <cell r="I701">
            <v>167114</v>
          </cell>
          <cell r="J701">
            <v>84330.15656734693</v>
          </cell>
          <cell r="K701">
            <v>114690</v>
          </cell>
          <cell r="L701">
            <v>7200</v>
          </cell>
          <cell r="M701">
            <v>55147.62</v>
          </cell>
          <cell r="N701">
            <v>0.24936804879346705</v>
          </cell>
          <cell r="O701" t="str">
            <v>ANDEN C</v>
          </cell>
        </row>
        <row r="702">
          <cell r="A702" t="str">
            <v>PM1200X120</v>
          </cell>
          <cell r="B702" t="str">
            <v>PANM-0473</v>
          </cell>
          <cell r="C702" t="str">
            <v>PANEL UNI (E/F) 1200X120</v>
          </cell>
          <cell r="D702">
            <v>8.5</v>
          </cell>
          <cell r="E702">
            <v>0.14000000000000001</v>
          </cell>
          <cell r="F702">
            <v>7.1999999999999998E-3</v>
          </cell>
          <cell r="G702">
            <v>0</v>
          </cell>
          <cell r="H702">
            <v>180521</v>
          </cell>
          <cell r="I702">
            <v>180521</v>
          </cell>
          <cell r="J702">
            <v>91102.723280816339</v>
          </cell>
          <cell r="K702">
            <v>123900</v>
          </cell>
          <cell r="L702">
            <v>8400</v>
          </cell>
          <cell r="M702">
            <v>59571.93</v>
          </cell>
          <cell r="N702">
            <v>0.24931004769409496</v>
          </cell>
          <cell r="O702" t="str">
            <v>ANDEN C</v>
          </cell>
        </row>
        <row r="703">
          <cell r="A703" t="str">
            <v>PM1200X150</v>
          </cell>
          <cell r="B703" t="str">
            <v>PANM-0092</v>
          </cell>
          <cell r="C703" t="str">
            <v>PANEL UNI (E/F) 1200X150</v>
          </cell>
          <cell r="D703">
            <v>10.5</v>
          </cell>
          <cell r="E703">
            <v>0.18</v>
          </cell>
          <cell r="F703">
            <v>8.9999999999999993E-3</v>
          </cell>
          <cell r="G703">
            <v>0</v>
          </cell>
          <cell r="H703">
            <v>204806</v>
          </cell>
          <cell r="I703">
            <v>204806</v>
          </cell>
          <cell r="J703">
            <v>103366.47910102041</v>
          </cell>
          <cell r="K703">
            <v>140579</v>
          </cell>
          <cell r="L703">
            <v>10800</v>
          </cell>
          <cell r="M703">
            <v>67585.98</v>
          </cell>
          <cell r="N703">
            <v>0.24925227941189299</v>
          </cell>
          <cell r="O703" t="str">
            <v>ANDEN C</v>
          </cell>
        </row>
        <row r="704">
          <cell r="A704" t="str">
            <v>PM1200X200</v>
          </cell>
          <cell r="B704" t="str">
            <v>PANM-0091</v>
          </cell>
          <cell r="C704" t="str">
            <v>PANEL UNI (E/F) 1200X200</v>
          </cell>
          <cell r="D704">
            <v>13</v>
          </cell>
          <cell r="E704">
            <v>0.24</v>
          </cell>
          <cell r="F704">
            <v>1.2E-2</v>
          </cell>
          <cell r="G704">
            <v>0</v>
          </cell>
          <cell r="H704">
            <v>236473</v>
          </cell>
          <cell r="I704">
            <v>236473</v>
          </cell>
          <cell r="J704">
            <v>119364.14588469388</v>
          </cell>
          <cell r="K704">
            <v>162336</v>
          </cell>
          <cell r="L704">
            <v>14400</v>
          </cell>
          <cell r="M704">
            <v>78036.09</v>
          </cell>
          <cell r="N704">
            <v>0.24915670286467329</v>
          </cell>
          <cell r="O704" t="str">
            <v>ANDEN C</v>
          </cell>
        </row>
        <row r="705">
          <cell r="A705" t="str">
            <v>PM1200X230</v>
          </cell>
          <cell r="B705" t="str">
            <v>PANM-0430</v>
          </cell>
          <cell r="C705" t="str">
            <v>PANEL UNI (E/F) 1200X230</v>
          </cell>
          <cell r="D705">
            <v>14</v>
          </cell>
          <cell r="E705">
            <v>0.27600000000000002</v>
          </cell>
          <cell r="F705">
            <v>1.3800000000000002E-2</v>
          </cell>
          <cell r="G705">
            <v>0</v>
          </cell>
          <cell r="H705">
            <v>254710</v>
          </cell>
          <cell r="I705">
            <v>254710</v>
          </cell>
          <cell r="J705">
            <v>128577.99595489797</v>
          </cell>
          <cell r="K705">
            <v>174867</v>
          </cell>
          <cell r="L705">
            <v>16560</v>
          </cell>
          <cell r="M705">
            <v>80000</v>
          </cell>
          <cell r="N705">
            <v>0.24910773435314396</v>
          </cell>
          <cell r="O705" t="str">
            <v>ANDEN C</v>
          </cell>
        </row>
        <row r="706">
          <cell r="A706" t="str">
            <v>PM1200X250</v>
          </cell>
          <cell r="B706" t="str">
            <v>PANM-0089</v>
          </cell>
          <cell r="C706" t="str">
            <v>PANEL UNI (E/F) 1200X250</v>
          </cell>
          <cell r="D706">
            <v>15</v>
          </cell>
          <cell r="E706">
            <v>0.3</v>
          </cell>
          <cell r="F706">
            <v>1.4999999999999999E-2</v>
          </cell>
          <cell r="G706">
            <v>0</v>
          </cell>
          <cell r="H706">
            <v>266898</v>
          </cell>
          <cell r="I706">
            <v>266898</v>
          </cell>
          <cell r="J706">
            <v>134735.56266836735</v>
          </cell>
          <cell r="K706">
            <v>183241</v>
          </cell>
          <cell r="L706">
            <v>18000</v>
          </cell>
          <cell r="M706">
            <v>80000</v>
          </cell>
          <cell r="N706">
            <v>0.24907961292629999</v>
          </cell>
          <cell r="O706" t="str">
            <v>ANDEN C</v>
          </cell>
        </row>
        <row r="707">
          <cell r="A707" t="str">
            <v>PM1200X270</v>
          </cell>
          <cell r="B707" t="str">
            <v>PANM-0466</v>
          </cell>
          <cell r="C707" t="str">
            <v>PANEL UNI (E/F) 1200X270</v>
          </cell>
          <cell r="D707">
            <v>15.5</v>
          </cell>
          <cell r="E707">
            <v>0.32400000000000001</v>
          </cell>
          <cell r="F707">
            <v>1.6200000000000003E-2</v>
          </cell>
          <cell r="G707">
            <v>0</v>
          </cell>
          <cell r="H707">
            <v>276077</v>
          </cell>
          <cell r="I707">
            <v>276077</v>
          </cell>
          <cell r="J707">
            <v>139376.00577183673</v>
          </cell>
          <cell r="K707">
            <v>189552</v>
          </cell>
          <cell r="L707">
            <v>19440</v>
          </cell>
          <cell r="M707">
            <v>80000</v>
          </cell>
          <cell r="N707">
            <v>0.24904353283465439</v>
          </cell>
          <cell r="O707" t="str">
            <v>ANDEN C</v>
          </cell>
        </row>
        <row r="708">
          <cell r="A708" t="str">
            <v>PM1200X300</v>
          </cell>
          <cell r="B708" t="str">
            <v>PANM-0087</v>
          </cell>
          <cell r="C708" t="str">
            <v>PANEL UNI (E/F) 1200X300</v>
          </cell>
          <cell r="D708">
            <v>17</v>
          </cell>
          <cell r="E708">
            <v>0.36</v>
          </cell>
          <cell r="F708">
            <v>1.7999999999999999E-2</v>
          </cell>
          <cell r="G708">
            <v>0</v>
          </cell>
          <cell r="H708">
            <v>301861</v>
          </cell>
          <cell r="I708">
            <v>301861</v>
          </cell>
          <cell r="J708">
            <v>152395.55184204079</v>
          </cell>
          <cell r="K708">
            <v>207258</v>
          </cell>
          <cell r="L708">
            <v>21600</v>
          </cell>
          <cell r="M708">
            <v>80000</v>
          </cell>
          <cell r="N708">
            <v>0.24903056915257141</v>
          </cell>
          <cell r="O708" t="str">
            <v>ANDEN C</v>
          </cell>
        </row>
        <row r="709">
          <cell r="A709" t="str">
            <v>PM1200X350</v>
          </cell>
          <cell r="B709" t="str">
            <v>PANM-0086</v>
          </cell>
          <cell r="C709" t="str">
            <v>PANEL UNI (E/F) 1200X350</v>
          </cell>
          <cell r="D709">
            <v>19</v>
          </cell>
          <cell r="E709">
            <v>0.42</v>
          </cell>
          <cell r="F709">
            <v>2.1000000000000001E-2</v>
          </cell>
          <cell r="G709">
            <v>0</v>
          </cell>
          <cell r="H709">
            <v>340791</v>
          </cell>
          <cell r="I709">
            <v>340791</v>
          </cell>
          <cell r="J709">
            <v>172056.34242571431</v>
          </cell>
          <cell r="K709">
            <v>233997</v>
          </cell>
          <cell r="L709">
            <v>25200</v>
          </cell>
          <cell r="M709">
            <v>80000</v>
          </cell>
          <cell r="N709">
            <v>0.24900067971792089</v>
          </cell>
          <cell r="O709" t="str">
            <v>ANDEN C</v>
          </cell>
        </row>
        <row r="710">
          <cell r="A710" t="str">
            <v>PM1200X380</v>
          </cell>
          <cell r="B710" t="str">
            <v>PANM-0465</v>
          </cell>
          <cell r="C710" t="str">
            <v>PANEL UNI (E/F) 1200X380</v>
          </cell>
          <cell r="D710">
            <v>22</v>
          </cell>
          <cell r="E710">
            <v>0.45600000000000002</v>
          </cell>
          <cell r="F710">
            <v>2.2800000000000001E-2</v>
          </cell>
          <cell r="G710">
            <v>0</v>
          </cell>
          <cell r="H710">
            <v>353133</v>
          </cell>
          <cell r="I710">
            <v>353133</v>
          </cell>
          <cell r="J710">
            <v>178297.25249591834</v>
          </cell>
          <cell r="K710">
            <v>242485</v>
          </cell>
          <cell r="L710">
            <v>27360</v>
          </cell>
          <cell r="M710">
            <v>80000</v>
          </cell>
          <cell r="N710">
            <v>0.24895956172977743</v>
          </cell>
          <cell r="O710" t="str">
            <v>ANDEN C</v>
          </cell>
        </row>
        <row r="711">
          <cell r="A711" t="str">
            <v>PM1200X400</v>
          </cell>
          <cell r="B711" t="str">
            <v>PANM-0085</v>
          </cell>
          <cell r="C711" t="str">
            <v>PANEL UNI (E/F) 1200X400</v>
          </cell>
          <cell r="D711">
            <v>23</v>
          </cell>
          <cell r="E711">
            <v>0.48</v>
          </cell>
          <cell r="F711">
            <v>2.4E-2</v>
          </cell>
          <cell r="G711">
            <v>0</v>
          </cell>
          <cell r="H711">
            <v>363758</v>
          </cell>
          <cell r="I711">
            <v>363758</v>
          </cell>
          <cell r="J711">
            <v>183666.59035938777</v>
          </cell>
          <cell r="K711">
            <v>249787</v>
          </cell>
          <cell r="L711">
            <v>28800</v>
          </cell>
          <cell r="M711">
            <v>80000</v>
          </cell>
          <cell r="N711">
            <v>0.24894008335324783</v>
          </cell>
          <cell r="O711" t="str">
            <v>ANDEN C</v>
          </cell>
        </row>
        <row r="712">
          <cell r="A712" t="str">
            <v>PM1200X420</v>
          </cell>
          <cell r="B712" t="str">
            <v>PANM-0464</v>
          </cell>
          <cell r="C712" t="str">
            <v>PANEL UNI (E/F) 1200X420</v>
          </cell>
          <cell r="D712">
            <v>23.5</v>
          </cell>
          <cell r="E712">
            <v>0.504</v>
          </cell>
          <cell r="F712">
            <v>2.52E-2</v>
          </cell>
          <cell r="G712">
            <v>0</v>
          </cell>
          <cell r="H712">
            <v>372967</v>
          </cell>
          <cell r="I712">
            <v>372967</v>
          </cell>
          <cell r="J712">
            <v>188322.19707285715</v>
          </cell>
          <cell r="K712">
            <v>256119</v>
          </cell>
          <cell r="L712">
            <v>30240</v>
          </cell>
          <cell r="M712">
            <v>80000</v>
          </cell>
          <cell r="N712">
            <v>0.24891674559444946</v>
          </cell>
          <cell r="O712" t="str">
            <v>ANDEN C</v>
          </cell>
        </row>
        <row r="713">
          <cell r="A713" t="str">
            <v>PM1200X450</v>
          </cell>
          <cell r="B713" t="str">
            <v>PANM-0084</v>
          </cell>
          <cell r="C713" t="str">
            <v>PANEL UNI (E/F) 1200X450</v>
          </cell>
          <cell r="D713">
            <v>24.5</v>
          </cell>
          <cell r="E713">
            <v>0.54</v>
          </cell>
          <cell r="F713">
            <v>2.7000000000000003E-2</v>
          </cell>
          <cell r="G713">
            <v>0</v>
          </cell>
          <cell r="H713">
            <v>385309</v>
          </cell>
          <cell r="I713">
            <v>385309</v>
          </cell>
          <cell r="J713">
            <v>194563.10714306124</v>
          </cell>
          <cell r="K713">
            <v>264606</v>
          </cell>
          <cell r="L713">
            <v>32400.000000000004</v>
          </cell>
          <cell r="M713">
            <v>80000</v>
          </cell>
          <cell r="N713">
            <v>0.24888174977666347</v>
          </cell>
          <cell r="O713" t="str">
            <v>ANDEN C</v>
          </cell>
        </row>
        <row r="714">
          <cell r="A714" t="str">
            <v>PM1200X500</v>
          </cell>
          <cell r="B714" t="str">
            <v>PANM-0083</v>
          </cell>
          <cell r="C714" t="str">
            <v>PANEL UNI (E/F) 1200X500</v>
          </cell>
          <cell r="D714">
            <v>26.5</v>
          </cell>
          <cell r="E714">
            <v>0.6</v>
          </cell>
          <cell r="F714">
            <v>0.03</v>
          </cell>
          <cell r="G714">
            <v>0</v>
          </cell>
          <cell r="H714">
            <v>406012</v>
          </cell>
          <cell r="I714">
            <v>406012</v>
          </cell>
          <cell r="J714">
            <v>205032.1239267347</v>
          </cell>
          <cell r="K714">
            <v>278844</v>
          </cell>
          <cell r="L714">
            <v>36000</v>
          </cell>
          <cell r="M714">
            <v>80000</v>
          </cell>
          <cell r="N714">
            <v>0.24882692053186153</v>
          </cell>
          <cell r="O714" t="str">
            <v>ANDEN C</v>
          </cell>
        </row>
        <row r="715">
          <cell r="A715" t="str">
            <v>PM1200X550</v>
          </cell>
          <cell r="B715" t="str">
            <v>PANM-0082</v>
          </cell>
          <cell r="C715" t="str">
            <v>PANEL UNI (E/F) 1200X550</v>
          </cell>
          <cell r="D715">
            <v>28</v>
          </cell>
          <cell r="E715">
            <v>0.66</v>
          </cell>
          <cell r="F715">
            <v>3.3000000000000002E-2</v>
          </cell>
          <cell r="G715">
            <v>0</v>
          </cell>
          <cell r="H715">
            <v>426582</v>
          </cell>
          <cell r="I715">
            <v>426582</v>
          </cell>
          <cell r="J715">
            <v>215433.64071040816</v>
          </cell>
          <cell r="K715">
            <v>292990</v>
          </cell>
          <cell r="L715">
            <v>39600</v>
          </cell>
          <cell r="M715">
            <v>80000</v>
          </cell>
          <cell r="N715">
            <v>0.24877856881740881</v>
          </cell>
          <cell r="O715" t="str">
            <v>ANDEN C</v>
          </cell>
        </row>
        <row r="716">
          <cell r="A716" t="str">
            <v>PM1200X600</v>
          </cell>
          <cell r="B716" t="str">
            <v>PANM-0081</v>
          </cell>
          <cell r="C716" t="str">
            <v>PANEL UNI (E/F) 1200X600</v>
          </cell>
          <cell r="D716">
            <v>30</v>
          </cell>
          <cell r="E716">
            <v>0.72</v>
          </cell>
          <cell r="F716">
            <v>3.5999999999999997E-2</v>
          </cell>
          <cell r="G716">
            <v>0</v>
          </cell>
          <cell r="H716">
            <v>446482</v>
          </cell>
          <cell r="I716">
            <v>446482</v>
          </cell>
          <cell r="J716">
            <v>225497.65749408162</v>
          </cell>
          <cell r="K716">
            <v>306677</v>
          </cell>
          <cell r="L716">
            <v>43200</v>
          </cell>
          <cell r="M716">
            <v>80000</v>
          </cell>
          <cell r="N716">
            <v>0.2487317170178274</v>
          </cell>
          <cell r="O716" t="str">
            <v>ANDEN C</v>
          </cell>
        </row>
        <row r="717">
          <cell r="A717" t="str">
            <v>PM900X100</v>
          </cell>
          <cell r="B717" t="str">
            <v>PANM-0120</v>
          </cell>
          <cell r="C717" t="str">
            <v>PANEL UNI (E/F) 900X100</v>
          </cell>
          <cell r="D717">
            <v>6</v>
          </cell>
          <cell r="E717">
            <v>0.09</v>
          </cell>
          <cell r="F717">
            <v>4.5000000000000005E-3</v>
          </cell>
          <cell r="G717">
            <v>0</v>
          </cell>
          <cell r="H717">
            <v>129336</v>
          </cell>
          <cell r="I717">
            <v>129336</v>
          </cell>
          <cell r="J717">
            <v>65264.932755510199</v>
          </cell>
          <cell r="K717">
            <v>88761</v>
          </cell>
          <cell r="L717">
            <v>5400</v>
          </cell>
          <cell r="M717">
            <v>42680.880000000005</v>
          </cell>
          <cell r="N717">
            <v>0.24938464562208965</v>
          </cell>
          <cell r="O717" t="str">
            <v>ANDEN A</v>
          </cell>
        </row>
        <row r="718">
          <cell r="A718" t="str">
            <v>PM900X120</v>
          </cell>
          <cell r="B718" t="str">
            <v>PANM-0480</v>
          </cell>
          <cell r="C718" t="str">
            <v>PANEL UNI (E/F) 900X120</v>
          </cell>
          <cell r="D718">
            <v>6.5</v>
          </cell>
          <cell r="E718">
            <v>0.11</v>
          </cell>
          <cell r="F718">
            <v>5.4000000000000003E-3</v>
          </cell>
          <cell r="G718">
            <v>0</v>
          </cell>
          <cell r="H718">
            <v>138208</v>
          </cell>
          <cell r="I718">
            <v>138208</v>
          </cell>
          <cell r="J718">
            <v>69747.457790612243</v>
          </cell>
          <cell r="K718">
            <v>94857</v>
          </cell>
          <cell r="L718">
            <v>6600</v>
          </cell>
          <cell r="M718">
            <v>45608.639999999999</v>
          </cell>
          <cell r="N718">
            <v>0.24932461606031708</v>
          </cell>
          <cell r="O718" t="str">
            <v>ANDEN A</v>
          </cell>
        </row>
        <row r="719">
          <cell r="A719" t="str">
            <v>PM900X150</v>
          </cell>
          <cell r="B719" t="str">
            <v>PANM-0119</v>
          </cell>
          <cell r="C719" t="str">
            <v>PANEL UNI (E/F) 900X150</v>
          </cell>
          <cell r="D719">
            <v>8</v>
          </cell>
          <cell r="E719">
            <v>0.14000000000000001</v>
          </cell>
          <cell r="F719">
            <v>6.7500000000000008E-3</v>
          </cell>
          <cell r="G719">
            <v>0</v>
          </cell>
          <cell r="H719">
            <v>158736</v>
          </cell>
          <cell r="I719">
            <v>158736</v>
          </cell>
          <cell r="J719">
            <v>80112.669943265311</v>
          </cell>
          <cell r="K719">
            <v>108954</v>
          </cell>
          <cell r="L719">
            <v>8400</v>
          </cell>
          <cell r="M719">
            <v>52382.880000000005</v>
          </cell>
          <cell r="N719">
            <v>0.24927176859309075</v>
          </cell>
          <cell r="O719" t="str">
            <v>ANDEN A</v>
          </cell>
        </row>
        <row r="720">
          <cell r="A720" t="str">
            <v>PM900X200</v>
          </cell>
          <cell r="B720" t="str">
            <v>PANM-0118</v>
          </cell>
          <cell r="C720" t="str">
            <v>PANEL UNI (E/F) 900X200</v>
          </cell>
          <cell r="D720">
            <v>10</v>
          </cell>
          <cell r="E720">
            <v>0.18</v>
          </cell>
          <cell r="F720">
            <v>9.0000000000000011E-3</v>
          </cell>
          <cell r="G720">
            <v>0</v>
          </cell>
          <cell r="H720">
            <v>181942</v>
          </cell>
          <cell r="I720">
            <v>181942</v>
          </cell>
          <cell r="J720">
            <v>91836.482531020418</v>
          </cell>
          <cell r="K720">
            <v>124898</v>
          </cell>
          <cell r="L720">
            <v>10800</v>
          </cell>
          <cell r="M720">
            <v>60040.86</v>
          </cell>
          <cell r="N720">
            <v>0.24917408973797769</v>
          </cell>
          <cell r="O720" t="str">
            <v>ANDEN A</v>
          </cell>
        </row>
        <row r="721">
          <cell r="A721" t="str">
            <v>PM900X230</v>
          </cell>
          <cell r="B721" t="str">
            <v>PANM-0431</v>
          </cell>
          <cell r="C721" t="str">
            <v>PANEL UNI (E/F) 900X230</v>
          </cell>
          <cell r="D721">
            <v>11</v>
          </cell>
          <cell r="E721">
            <v>0.20699999999999999</v>
          </cell>
          <cell r="F721">
            <v>1.0350000000000002E-2</v>
          </cell>
          <cell r="G721">
            <v>0</v>
          </cell>
          <cell r="H721">
            <v>196196</v>
          </cell>
          <cell r="I721">
            <v>196196</v>
          </cell>
          <cell r="J721">
            <v>99037.270083673473</v>
          </cell>
          <cell r="K721">
            <v>134691</v>
          </cell>
          <cell r="L721">
            <v>12420</v>
          </cell>
          <cell r="M721">
            <v>64744.68</v>
          </cell>
          <cell r="N721">
            <v>0.24912873223988113</v>
          </cell>
          <cell r="O721" t="str">
            <v>ANDEN A</v>
          </cell>
        </row>
        <row r="722">
          <cell r="A722" t="str">
            <v>PM900X250</v>
          </cell>
          <cell r="B722" t="str">
            <v>PANM-0117</v>
          </cell>
          <cell r="C722" t="str">
            <v>PANEL UNI (E/F) 900X250</v>
          </cell>
          <cell r="D722">
            <v>11.5</v>
          </cell>
          <cell r="E722">
            <v>0.23</v>
          </cell>
          <cell r="F722">
            <v>1.1250000000000001E-2</v>
          </cell>
          <cell r="G722">
            <v>0</v>
          </cell>
          <cell r="H722">
            <v>206572</v>
          </cell>
          <cell r="I722">
            <v>206572</v>
          </cell>
          <cell r="J722">
            <v>104278.24966423007</v>
          </cell>
          <cell r="K722">
            <v>141819</v>
          </cell>
          <cell r="L722">
            <v>13800</v>
          </cell>
          <cell r="M722">
            <v>68168.760000000009</v>
          </cell>
          <cell r="N722">
            <v>0.24910493011859206</v>
          </cell>
          <cell r="O722" t="str">
            <v>ANDEN A</v>
          </cell>
        </row>
        <row r="723">
          <cell r="A723" t="str">
            <v>PM900X270</v>
          </cell>
          <cell r="B723" t="str">
            <v>PANM-0469</v>
          </cell>
          <cell r="C723" t="str">
            <v>PANEL UNI (E/F) 900X270</v>
          </cell>
          <cell r="D723">
            <v>11.5</v>
          </cell>
          <cell r="E723">
            <v>0.24299999999999999</v>
          </cell>
          <cell r="F723">
            <v>1.2150000000000001E-2</v>
          </cell>
          <cell r="G723">
            <v>0</v>
          </cell>
          <cell r="H723">
            <v>220626</v>
          </cell>
          <cell r="I723">
            <v>220626</v>
          </cell>
          <cell r="J723">
            <v>111373.98311387756</v>
          </cell>
          <cell r="K723">
            <v>151469</v>
          </cell>
          <cell r="L723">
            <v>14580</v>
          </cell>
          <cell r="M723">
            <v>72806.58</v>
          </cell>
          <cell r="N723">
            <v>0.24909666185357646</v>
          </cell>
          <cell r="O723" t="str">
            <v>ANDEN B</v>
          </cell>
        </row>
        <row r="724">
          <cell r="A724" t="str">
            <v>PM900X300</v>
          </cell>
          <cell r="B724" t="str">
            <v>PANM-0116</v>
          </cell>
          <cell r="C724" t="str">
            <v>PANEL UNI (E/F) 900X300</v>
          </cell>
          <cell r="D724">
            <v>13</v>
          </cell>
          <cell r="E724">
            <v>0.27</v>
          </cell>
          <cell r="F724">
            <v>1.3500000000000002E-2</v>
          </cell>
          <cell r="G724">
            <v>0</v>
          </cell>
          <cell r="H724">
            <v>246699</v>
          </cell>
          <cell r="I724">
            <v>246699</v>
          </cell>
          <cell r="J724">
            <v>124535.42666653062</v>
          </cell>
          <cell r="K724">
            <v>169369</v>
          </cell>
          <cell r="L724">
            <v>16200.000000000002</v>
          </cell>
          <cell r="M724">
            <v>80000</v>
          </cell>
          <cell r="N724">
            <v>0.24909931873876956</v>
          </cell>
          <cell r="O724" t="str">
            <v>ANDEN B</v>
          </cell>
        </row>
        <row r="725">
          <cell r="A725" t="str">
            <v>PM900X350</v>
          </cell>
          <cell r="B725" t="str">
            <v>PANM-0242</v>
          </cell>
          <cell r="C725" t="str">
            <v>PANEL UNI (E/F) 900X350</v>
          </cell>
          <cell r="D725">
            <v>16</v>
          </cell>
          <cell r="E725">
            <v>0.315</v>
          </cell>
          <cell r="F725">
            <v>1.575E-2</v>
          </cell>
          <cell r="G725">
            <v>0</v>
          </cell>
          <cell r="H725">
            <v>272835</v>
          </cell>
          <cell r="I725">
            <v>272835</v>
          </cell>
          <cell r="J725">
            <v>137736.94043999998</v>
          </cell>
          <cell r="K725">
            <v>187323</v>
          </cell>
          <cell r="L725">
            <v>18900</v>
          </cell>
          <cell r="M725">
            <v>80000</v>
          </cell>
          <cell r="N725">
            <v>0.2490563934081039</v>
          </cell>
          <cell r="O725" t="str">
            <v>ANDEN B</v>
          </cell>
        </row>
        <row r="726">
          <cell r="A726" t="str">
            <v>PM900X380</v>
          </cell>
          <cell r="B726" t="str">
            <v>PANM-0468</v>
          </cell>
          <cell r="C726" t="str">
            <v>PANEL UNI (E/F) 900X380</v>
          </cell>
          <cell r="D726">
            <v>17</v>
          </cell>
          <cell r="E726">
            <v>0.34200000000000003</v>
          </cell>
          <cell r="F726">
            <v>1.7100000000000001E-2</v>
          </cell>
          <cell r="G726">
            <v>0</v>
          </cell>
          <cell r="H726">
            <v>282119</v>
          </cell>
          <cell r="I726">
            <v>282119</v>
          </cell>
          <cell r="J726">
            <v>142431.67370693877</v>
          </cell>
          <cell r="K726">
            <v>193708</v>
          </cell>
          <cell r="L726">
            <v>20520</v>
          </cell>
          <cell r="M726">
            <v>80000</v>
          </cell>
          <cell r="N726">
            <v>0.24901508002271588</v>
          </cell>
          <cell r="O726" t="str">
            <v>ANDEN B</v>
          </cell>
        </row>
        <row r="727">
          <cell r="A727" t="str">
            <v>PM900X400</v>
          </cell>
          <cell r="B727" t="str">
            <v>PANM-0241</v>
          </cell>
          <cell r="C727" t="str">
            <v>PANEL UNI (E/F) 900X400</v>
          </cell>
          <cell r="D727">
            <v>18</v>
          </cell>
          <cell r="E727">
            <v>0.36</v>
          </cell>
          <cell r="F727">
            <v>1.8000000000000002E-2</v>
          </cell>
          <cell r="G727">
            <v>0</v>
          </cell>
          <cell r="H727">
            <v>292108</v>
          </cell>
          <cell r="I727">
            <v>292108</v>
          </cell>
          <cell r="J727">
            <v>147477.36989204082</v>
          </cell>
          <cell r="K727">
            <v>200570</v>
          </cell>
          <cell r="L727">
            <v>21600</v>
          </cell>
          <cell r="M727">
            <v>80000</v>
          </cell>
          <cell r="N727">
            <v>0.24900178114118512</v>
          </cell>
          <cell r="O727" t="str">
            <v>ANDEN B</v>
          </cell>
        </row>
        <row r="728">
          <cell r="A728" t="str">
            <v>PM900X420</v>
          </cell>
          <cell r="B728" t="str">
            <v>PANM-0467</v>
          </cell>
          <cell r="C728" t="str">
            <v>PANEL UNI (E/F) 900X420</v>
          </cell>
          <cell r="D728">
            <v>18.5</v>
          </cell>
          <cell r="E728">
            <v>0.378</v>
          </cell>
          <cell r="F728">
            <v>1.89E-2</v>
          </cell>
          <cell r="G728">
            <v>0</v>
          </cell>
          <cell r="H728">
            <v>299343</v>
          </cell>
          <cell r="I728">
            <v>299343</v>
          </cell>
          <cell r="J728">
            <v>151134.33492714289</v>
          </cell>
          <cell r="K728">
            <v>205543</v>
          </cell>
          <cell r="L728">
            <v>22680</v>
          </cell>
          <cell r="M728">
            <v>80000</v>
          </cell>
          <cell r="N728">
            <v>0.24898085739728334</v>
          </cell>
          <cell r="O728" t="str">
            <v>ANDEN C</v>
          </cell>
        </row>
        <row r="729">
          <cell r="A729" t="str">
            <v>PM900X450</v>
          </cell>
          <cell r="B729" t="str">
            <v>PANM-0115</v>
          </cell>
          <cell r="C729" t="str">
            <v>PANEL UNI (E/F) 900X450</v>
          </cell>
          <cell r="D729">
            <v>19.5</v>
          </cell>
          <cell r="E729">
            <v>0.40500000000000003</v>
          </cell>
          <cell r="F729">
            <v>2.0250000000000004E-2</v>
          </cell>
          <cell r="G729">
            <v>0</v>
          </cell>
          <cell r="H729">
            <v>309392</v>
          </cell>
          <cell r="I729">
            <v>309392</v>
          </cell>
          <cell r="J729">
            <v>156214.78247979592</v>
          </cell>
          <cell r="K729">
            <v>212453</v>
          </cell>
          <cell r="L729">
            <v>24300</v>
          </cell>
          <cell r="M729">
            <v>80000</v>
          </cell>
          <cell r="N729">
            <v>0.2489479723499754</v>
          </cell>
          <cell r="O729" t="str">
            <v>ANDEN C</v>
          </cell>
        </row>
        <row r="730">
          <cell r="A730" t="str">
            <v>PM900X500</v>
          </cell>
          <cell r="B730" t="str">
            <v>PANM-0240</v>
          </cell>
          <cell r="C730" t="str">
            <v>PANEL UNI (E/F) 900X500</v>
          </cell>
          <cell r="D730">
            <v>20.5</v>
          </cell>
          <cell r="E730">
            <v>0.45</v>
          </cell>
          <cell r="F730">
            <v>2.2500000000000003E-2</v>
          </cell>
          <cell r="G730">
            <v>0</v>
          </cell>
          <cell r="H730">
            <v>326140</v>
          </cell>
          <cell r="I730">
            <v>326140</v>
          </cell>
          <cell r="J730">
            <v>164682.19506755105</v>
          </cell>
          <cell r="K730">
            <v>223968</v>
          </cell>
          <cell r="L730">
            <v>27000</v>
          </cell>
          <cell r="M730">
            <v>80000</v>
          </cell>
          <cell r="N730">
            <v>0.24889689960451902</v>
          </cell>
          <cell r="O730" t="str">
            <v>ANDEN C</v>
          </cell>
        </row>
        <row r="731">
          <cell r="A731" t="str">
            <v>PM900X550</v>
          </cell>
          <cell r="B731" t="str">
            <v>PANM-0246</v>
          </cell>
          <cell r="C731" t="str">
            <v>PANEL UNI (E/F) 900X550</v>
          </cell>
          <cell r="D731">
            <v>21.5</v>
          </cell>
          <cell r="E731">
            <v>0.495</v>
          </cell>
          <cell r="F731">
            <v>2.4750000000000005E-2</v>
          </cell>
          <cell r="G731">
            <v>0</v>
          </cell>
          <cell r="H731">
            <v>342888</v>
          </cell>
          <cell r="I731">
            <v>342888</v>
          </cell>
          <cell r="J731">
            <v>173149.60765530611</v>
          </cell>
          <cell r="K731">
            <v>235484</v>
          </cell>
          <cell r="L731">
            <v>29700</v>
          </cell>
          <cell r="M731">
            <v>80000</v>
          </cell>
          <cell r="N731">
            <v>0.24885081604702469</v>
          </cell>
          <cell r="O731" t="str">
            <v>ANDEN C</v>
          </cell>
        </row>
        <row r="732">
          <cell r="A732" t="str">
            <v>PM900X600</v>
          </cell>
          <cell r="B732" t="str">
            <v>PANM-0114</v>
          </cell>
          <cell r="C732" t="str">
            <v>PANEL UNI (E/F) 900X600</v>
          </cell>
          <cell r="D732">
            <v>22</v>
          </cell>
          <cell r="E732">
            <v>0.54</v>
          </cell>
          <cell r="F732">
            <v>2.7000000000000003E-2</v>
          </cell>
          <cell r="G732">
            <v>0</v>
          </cell>
          <cell r="H732">
            <v>359637</v>
          </cell>
          <cell r="I732">
            <v>359637</v>
          </cell>
          <cell r="J732">
            <v>181617.02024306124</v>
          </cell>
          <cell r="K732">
            <v>247000</v>
          </cell>
          <cell r="L732">
            <v>32400.000000000004</v>
          </cell>
          <cell r="M732">
            <v>80000</v>
          </cell>
          <cell r="N732">
            <v>0.24881111339613682</v>
          </cell>
          <cell r="O732" t="str">
            <v>ANDEN C</v>
          </cell>
        </row>
        <row r="733">
          <cell r="A733" t="str">
            <v>PM900X80</v>
          </cell>
          <cell r="B733" t="str">
            <v>PANM-0472</v>
          </cell>
          <cell r="C733" t="str">
            <v>PANEL UNI (E/F) 900X80</v>
          </cell>
          <cell r="D733">
            <v>5.0999999999999996</v>
          </cell>
          <cell r="E733">
            <v>7.1999999999999995E-2</v>
          </cell>
          <cell r="F733">
            <v>3.6000000000000008E-3</v>
          </cell>
          <cell r="G733">
            <v>0</v>
          </cell>
          <cell r="H733">
            <v>119203</v>
          </cell>
          <cell r="I733">
            <v>119203</v>
          </cell>
          <cell r="J733">
            <v>60146.569882570329</v>
          </cell>
          <cell r="K733">
            <v>81800</v>
          </cell>
          <cell r="L733">
            <v>4320</v>
          </cell>
          <cell r="M733">
            <v>39336.990000000005</v>
          </cell>
          <cell r="N733">
            <v>0.24944822948815587</v>
          </cell>
          <cell r="O733" t="str">
            <v>ANDEN A</v>
          </cell>
        </row>
        <row r="734">
          <cell r="A734" t="str">
            <v>PM800X100</v>
          </cell>
          <cell r="B734" t="str">
            <v>PANM-0140</v>
          </cell>
          <cell r="C734" t="str">
            <v>PANEL UNI (E/F) 800X100</v>
          </cell>
          <cell r="D734">
            <v>5.95</v>
          </cell>
          <cell r="E734">
            <v>0.08</v>
          </cell>
          <cell r="F734">
            <v>4.000000000000001E-3</v>
          </cell>
          <cell r="G734">
            <v>0</v>
          </cell>
          <cell r="H734">
            <v>118175</v>
          </cell>
          <cell r="I734">
            <v>118175</v>
          </cell>
          <cell r="J734">
            <v>59632.029958231295</v>
          </cell>
          <cell r="K734">
            <v>81100</v>
          </cell>
          <cell r="L734">
            <v>4800</v>
          </cell>
          <cell r="M734">
            <v>38997.75</v>
          </cell>
          <cell r="N734">
            <v>0.24939585730595262</v>
          </cell>
          <cell r="O734" t="str">
            <v>ANDEN A</v>
          </cell>
        </row>
        <row r="735">
          <cell r="A735" t="str">
            <v>PM800X120</v>
          </cell>
          <cell r="B735" t="str">
            <v>PANM-0479</v>
          </cell>
          <cell r="C735" t="str">
            <v>PANEL UNI (E/F) 800X120</v>
          </cell>
          <cell r="D735">
            <v>6.3</v>
          </cell>
          <cell r="E735">
            <v>0.1</v>
          </cell>
          <cell r="F735">
            <v>4.8000000000000004E-3</v>
          </cell>
          <cell r="G735">
            <v>0</v>
          </cell>
          <cell r="H735">
            <v>128429</v>
          </cell>
          <cell r="I735">
            <v>128429</v>
          </cell>
          <cell r="J735">
            <v>64810.454433877559</v>
          </cell>
          <cell r="K735">
            <v>88143</v>
          </cell>
          <cell r="L735">
            <v>6000</v>
          </cell>
          <cell r="M735">
            <v>42381.57</v>
          </cell>
          <cell r="N735">
            <v>0.24934749184068353</v>
          </cell>
          <cell r="O735" t="str">
            <v>ANDEN A</v>
          </cell>
        </row>
        <row r="736">
          <cell r="A736" t="str">
            <v>PM800X150</v>
          </cell>
          <cell r="B736" t="str">
            <v>PANM-0139</v>
          </cell>
          <cell r="C736" t="str">
            <v>PANEL UNI (E/F) 800X150</v>
          </cell>
          <cell r="D736">
            <v>8.09</v>
          </cell>
          <cell r="E736">
            <v>0.12</v>
          </cell>
          <cell r="F736">
            <v>6.0000000000000001E-3</v>
          </cell>
          <cell r="G736">
            <v>0</v>
          </cell>
          <cell r="H736">
            <v>147569</v>
          </cell>
          <cell r="I736">
            <v>147569</v>
          </cell>
          <cell r="J736">
            <v>74473.976732346942</v>
          </cell>
          <cell r="K736">
            <v>101285</v>
          </cell>
          <cell r="L736">
            <v>7200</v>
          </cell>
          <cell r="M736">
            <v>48697.770000000004</v>
          </cell>
          <cell r="N736">
            <v>0.24930005360633961</v>
          </cell>
          <cell r="O736" t="str">
            <v>ANDEN A</v>
          </cell>
        </row>
        <row r="737">
          <cell r="A737" t="str">
            <v>PM800X200</v>
          </cell>
          <cell r="B737" t="str">
            <v>PANM-0138</v>
          </cell>
          <cell r="C737" t="str">
            <v>PANEL UNI (E/F) 800X200</v>
          </cell>
          <cell r="D737">
            <v>8.89</v>
          </cell>
          <cell r="E737">
            <v>0.16</v>
          </cell>
          <cell r="F737">
            <v>8.0000000000000019E-3</v>
          </cell>
          <cell r="G737">
            <v>0</v>
          </cell>
          <cell r="H737">
            <v>168531</v>
          </cell>
          <cell r="I737">
            <v>168531</v>
          </cell>
          <cell r="J737">
            <v>85063.837921462589</v>
          </cell>
          <cell r="K737">
            <v>115687</v>
          </cell>
          <cell r="L737">
            <v>9600</v>
          </cell>
          <cell r="M737">
            <v>55615.23</v>
          </cell>
          <cell r="N737">
            <v>0.24920365447202247</v>
          </cell>
          <cell r="O737" t="str">
            <v>ANDEN A</v>
          </cell>
        </row>
        <row r="738">
          <cell r="A738" t="str">
            <v>PM800X230</v>
          </cell>
          <cell r="B738" t="str">
            <v>PANM-0433</v>
          </cell>
          <cell r="C738" t="str">
            <v>PANEL UNI (E/F) 800X230</v>
          </cell>
          <cell r="D738">
            <v>10.220000000000001</v>
          </cell>
          <cell r="E738">
            <v>0.184</v>
          </cell>
          <cell r="F738">
            <v>9.2000000000000016E-3</v>
          </cell>
          <cell r="G738">
            <v>0</v>
          </cell>
          <cell r="H738">
            <v>181130</v>
          </cell>
          <cell r="I738">
            <v>181130</v>
          </cell>
          <cell r="J738">
            <v>91429.004634931975</v>
          </cell>
          <cell r="K738">
            <v>124344</v>
          </cell>
          <cell r="L738">
            <v>11040</v>
          </cell>
          <cell r="M738">
            <v>59772.9</v>
          </cell>
          <cell r="N738">
            <v>0.24915450563428862</v>
          </cell>
          <cell r="O738" t="str">
            <v>ANDEN A</v>
          </cell>
        </row>
        <row r="739">
          <cell r="A739" t="str">
            <v>PM800X250</v>
          </cell>
          <cell r="B739" t="str">
            <v>PANM-0137</v>
          </cell>
          <cell r="C739" t="str">
            <v>PANEL UNI (E/F) 800X250</v>
          </cell>
          <cell r="D739">
            <v>11.75</v>
          </cell>
          <cell r="E739">
            <v>0.2</v>
          </cell>
          <cell r="F739">
            <v>1.0000000000000002E-2</v>
          </cell>
          <cell r="G739">
            <v>0</v>
          </cell>
          <cell r="H739">
            <v>189604</v>
          </cell>
          <cell r="I739">
            <v>189604</v>
          </cell>
          <cell r="J739">
            <v>95709.949110578236</v>
          </cell>
          <cell r="K739">
            <v>130166</v>
          </cell>
          <cell r="L739">
            <v>12000</v>
          </cell>
          <cell r="M739">
            <v>62569.32</v>
          </cell>
          <cell r="N739">
            <v>0.2491268680935787</v>
          </cell>
          <cell r="O739" t="str">
            <v>ANDEN A</v>
          </cell>
        </row>
        <row r="740">
          <cell r="A740" t="str">
            <v>PM800X270</v>
          </cell>
          <cell r="B740" t="str">
            <v>PANM-0461</v>
          </cell>
          <cell r="C740" t="str">
            <v>PANEL UNI (E/F) 800X270</v>
          </cell>
          <cell r="D740">
            <v>13</v>
          </cell>
          <cell r="E740">
            <v>0.216</v>
          </cell>
          <cell r="F740">
            <v>1.0800000000000002E-2</v>
          </cell>
          <cell r="G740">
            <v>0</v>
          </cell>
          <cell r="H740">
            <v>198184</v>
          </cell>
          <cell r="I740">
            <v>198184</v>
          </cell>
          <cell r="J740">
            <v>100044.18211122448</v>
          </cell>
          <cell r="K740">
            <v>136061</v>
          </cell>
          <cell r="L740">
            <v>12960</v>
          </cell>
          <cell r="M740">
            <v>65400.72</v>
          </cell>
          <cell r="N740">
            <v>0.24910325308578696</v>
          </cell>
          <cell r="O740" t="str">
            <v>ANDEN A</v>
          </cell>
        </row>
        <row r="741">
          <cell r="A741" t="str">
            <v>PM800X300</v>
          </cell>
          <cell r="B741" t="str">
            <v>PANM-0136</v>
          </cell>
          <cell r="C741" t="str">
            <v>PANEL UNI (E/F) 800X300</v>
          </cell>
          <cell r="D741">
            <v>13.07</v>
          </cell>
          <cell r="E741">
            <v>0.24</v>
          </cell>
          <cell r="F741">
            <v>1.2E-2</v>
          </cell>
          <cell r="G741">
            <v>0</v>
          </cell>
          <cell r="H741">
            <v>212967</v>
          </cell>
          <cell r="I741">
            <v>212967</v>
          </cell>
          <cell r="J741">
            <v>107510.71682469388</v>
          </cell>
          <cell r="K741">
            <v>146215</v>
          </cell>
          <cell r="L741">
            <v>14400</v>
          </cell>
          <cell r="M741">
            <v>70279.11</v>
          </cell>
          <cell r="N741">
            <v>0.24907524979582693</v>
          </cell>
          <cell r="O741" t="str">
            <v>ANDEN A</v>
          </cell>
        </row>
        <row r="742">
          <cell r="A742" t="str">
            <v>PM800X350</v>
          </cell>
          <cell r="B742" t="str">
            <v>PANM-0135</v>
          </cell>
          <cell r="C742" t="str">
            <v>PANEL UNI (E/F) 800X350</v>
          </cell>
          <cell r="D742">
            <v>14.79</v>
          </cell>
          <cell r="E742">
            <v>0.28000000000000003</v>
          </cell>
          <cell r="F742">
            <v>1.3999999999999999E-2</v>
          </cell>
          <cell r="G742">
            <v>0</v>
          </cell>
          <cell r="H742">
            <v>233393</v>
          </cell>
          <cell r="I742">
            <v>233393</v>
          </cell>
          <cell r="J742">
            <v>117830.30261380954</v>
          </cell>
          <cell r="K742">
            <v>160250</v>
          </cell>
          <cell r="L742">
            <v>16800</v>
          </cell>
          <cell r="M742">
            <v>77019.69</v>
          </cell>
          <cell r="N742">
            <v>0.24902385616517342</v>
          </cell>
          <cell r="O742" t="str">
            <v>ANDEN A</v>
          </cell>
        </row>
        <row r="743">
          <cell r="A743" t="str">
            <v>PM800X380</v>
          </cell>
          <cell r="B743" t="str">
            <v>PANM-0470</v>
          </cell>
          <cell r="C743" t="str">
            <v>PANEL UNI (E/F) 800X380</v>
          </cell>
          <cell r="D743">
            <v>16.899999999999999</v>
          </cell>
          <cell r="E743">
            <v>0.30399999999999999</v>
          </cell>
          <cell r="F743">
            <v>1.5200000000000003E-2</v>
          </cell>
          <cell r="G743">
            <v>0</v>
          </cell>
          <cell r="H743">
            <v>242066</v>
          </cell>
          <cell r="I743">
            <v>242066</v>
          </cell>
          <cell r="J743">
            <v>122215.19932727893</v>
          </cell>
          <cell r="K743">
            <v>166213</v>
          </cell>
          <cell r="L743">
            <v>18240</v>
          </cell>
          <cell r="M743">
            <v>79881.78</v>
          </cell>
          <cell r="N743">
            <v>0.24898536349868478</v>
          </cell>
          <cell r="O743" t="str">
            <v>ANDEN A</v>
          </cell>
        </row>
        <row r="744">
          <cell r="A744" t="str">
            <v>PM800X400</v>
          </cell>
          <cell r="B744" t="str">
            <v>PANM-0134</v>
          </cell>
          <cell r="C744" t="str">
            <v>PANEL UNI (E/F) 800X400</v>
          </cell>
          <cell r="D744">
            <v>16.91</v>
          </cell>
          <cell r="E744">
            <v>0.32</v>
          </cell>
          <cell r="F744">
            <v>1.6000000000000004E-2</v>
          </cell>
          <cell r="G744">
            <v>0</v>
          </cell>
          <cell r="H744">
            <v>250211</v>
          </cell>
          <cell r="I744">
            <v>250211</v>
          </cell>
          <cell r="J744">
            <v>126330.19495292517</v>
          </cell>
          <cell r="K744">
            <v>171810</v>
          </cell>
          <cell r="L744">
            <v>19200</v>
          </cell>
          <cell r="M744">
            <v>80000</v>
          </cell>
          <cell r="N744">
            <v>0.24896921001684116</v>
          </cell>
          <cell r="O744" t="str">
            <v>ANDEN A</v>
          </cell>
        </row>
        <row r="745">
          <cell r="A745" t="str">
            <v>PM800X420</v>
          </cell>
          <cell r="B745" t="str">
            <v>PANM-0460</v>
          </cell>
          <cell r="C745" t="str">
            <v>PANEL UNI (E/F) 800X420</v>
          </cell>
          <cell r="D745">
            <v>19</v>
          </cell>
          <cell r="E745">
            <v>0.33600000000000002</v>
          </cell>
          <cell r="F745">
            <v>1.6800000000000002E-2</v>
          </cell>
          <cell r="G745">
            <v>0</v>
          </cell>
          <cell r="H745">
            <v>256439</v>
          </cell>
          <cell r="I745">
            <v>256439</v>
          </cell>
          <cell r="J745">
            <v>129478.45942857143</v>
          </cell>
          <cell r="K745">
            <v>176091</v>
          </cell>
          <cell r="L745">
            <v>20160</v>
          </cell>
          <cell r="M745">
            <v>80000</v>
          </cell>
          <cell r="N745">
            <v>0.24894728024988411</v>
          </cell>
          <cell r="O745" t="str">
            <v>ANDEN C</v>
          </cell>
        </row>
        <row r="746">
          <cell r="A746" t="str">
            <v>PM800X450</v>
          </cell>
          <cell r="B746" t="str">
            <v>PANM-0133</v>
          </cell>
          <cell r="C746" t="str">
            <v>PANEL UNI (E/F) 800X450</v>
          </cell>
          <cell r="D746">
            <v>19.02</v>
          </cell>
          <cell r="E746">
            <v>0.36</v>
          </cell>
          <cell r="F746">
            <v>1.8000000000000002E-2</v>
          </cell>
          <cell r="G746">
            <v>0</v>
          </cell>
          <cell r="H746">
            <v>265111</v>
          </cell>
          <cell r="I746">
            <v>265111</v>
          </cell>
          <cell r="J746">
            <v>133863.35614204081</v>
          </cell>
          <cell r="K746">
            <v>182055</v>
          </cell>
          <cell r="L746">
            <v>21600</v>
          </cell>
          <cell r="M746">
            <v>80000</v>
          </cell>
          <cell r="N746">
            <v>0.24891180576707239</v>
          </cell>
          <cell r="O746" t="str">
            <v>ANDEN C</v>
          </cell>
        </row>
        <row r="747">
          <cell r="A747" t="str">
            <v>PM800X500</v>
          </cell>
          <cell r="B747" t="str">
            <v>PANM-0132</v>
          </cell>
          <cell r="C747" t="str">
            <v>PANEL UNI (E/F) 800X500</v>
          </cell>
          <cell r="D747">
            <v>21</v>
          </cell>
          <cell r="E747">
            <v>0.4</v>
          </cell>
          <cell r="F747">
            <v>2.0000000000000004E-2</v>
          </cell>
          <cell r="G747">
            <v>0</v>
          </cell>
          <cell r="H747">
            <v>279566</v>
          </cell>
          <cell r="I747">
            <v>279566</v>
          </cell>
          <cell r="J747">
            <v>141171.51733115647</v>
          </cell>
          <cell r="K747">
            <v>191994</v>
          </cell>
          <cell r="L747">
            <v>24000</v>
          </cell>
          <cell r="M747">
            <v>80000</v>
          </cell>
          <cell r="N747">
            <v>0.24886205035628356</v>
          </cell>
          <cell r="O747" t="str">
            <v>ANDEN C</v>
          </cell>
        </row>
        <row r="748">
          <cell r="A748" t="str">
            <v>PM800X550</v>
          </cell>
          <cell r="B748" t="str">
            <v>PANM-0131</v>
          </cell>
          <cell r="C748" t="str">
            <v>PANEL UNI (E/F) 800X550</v>
          </cell>
          <cell r="D748">
            <v>21.1</v>
          </cell>
          <cell r="E748">
            <v>0.44</v>
          </cell>
          <cell r="F748">
            <v>2.2000000000000006E-2</v>
          </cell>
          <cell r="G748">
            <v>0</v>
          </cell>
          <cell r="H748">
            <v>294020</v>
          </cell>
          <cell r="I748">
            <v>294020</v>
          </cell>
          <cell r="J748">
            <v>148479.67852027211</v>
          </cell>
          <cell r="K748">
            <v>201933</v>
          </cell>
          <cell r="L748">
            <v>26400</v>
          </cell>
          <cell r="M748">
            <v>80000</v>
          </cell>
          <cell r="N748">
            <v>0.24881463234166129</v>
          </cell>
          <cell r="O748" t="str">
            <v>ANDEN C</v>
          </cell>
        </row>
        <row r="749">
          <cell r="A749" t="str">
            <v>PM800X600</v>
          </cell>
          <cell r="B749" t="str">
            <v>PANM-0130</v>
          </cell>
          <cell r="C749" t="str">
            <v>PANEL UNI (E/F) 800X600</v>
          </cell>
          <cell r="D749">
            <v>23.02</v>
          </cell>
          <cell r="E749">
            <v>0.48</v>
          </cell>
          <cell r="F749">
            <v>2.4E-2</v>
          </cell>
          <cell r="G749">
            <v>0</v>
          </cell>
          <cell r="H749">
            <v>308474</v>
          </cell>
          <cell r="I749">
            <v>308474</v>
          </cell>
          <cell r="J749">
            <v>155787.83970938777</v>
          </cell>
          <cell r="K749">
            <v>211872</v>
          </cell>
          <cell r="L749">
            <v>28800</v>
          </cell>
          <cell r="M749">
            <v>80000</v>
          </cell>
          <cell r="N749">
            <v>0.24877165800775988</v>
          </cell>
          <cell r="O749" t="str">
            <v>ANDEN C</v>
          </cell>
        </row>
        <row r="750">
          <cell r="A750" t="str">
            <v>PM800X80</v>
          </cell>
          <cell r="B750" t="str">
            <v>PANM-0474</v>
          </cell>
          <cell r="C750" t="str">
            <v>PANEL UNI (E/F) 800X80</v>
          </cell>
          <cell r="D750">
            <v>4.8</v>
          </cell>
          <cell r="E750">
            <v>6.4000000000000001E-2</v>
          </cell>
          <cell r="F750">
            <v>3.2000000000000002E-3</v>
          </cell>
          <cell r="G750">
            <v>0</v>
          </cell>
          <cell r="H750">
            <v>107009</v>
          </cell>
          <cell r="I750">
            <v>107009</v>
          </cell>
          <cell r="J750">
            <v>53993.193347585031</v>
          </cell>
          <cell r="K750">
            <v>73431</v>
          </cell>
          <cell r="L750">
            <v>3840</v>
          </cell>
          <cell r="M750">
            <v>35312.97</v>
          </cell>
          <cell r="N750">
            <v>0.24945682041199599</v>
          </cell>
          <cell r="O750" t="str">
            <v>ANDEN A</v>
          </cell>
        </row>
        <row r="751">
          <cell r="A751" t="str">
            <v>PM750X80</v>
          </cell>
          <cell r="B751" t="str">
            <v>PANM-0524</v>
          </cell>
          <cell r="C751" t="str">
            <v>PANEL UNI (E/F) 750X80</v>
          </cell>
          <cell r="D751">
            <v>4</v>
          </cell>
          <cell r="E751">
            <v>0.06</v>
          </cell>
          <cell r="F751">
            <v>3.0000000000000001E-3</v>
          </cell>
          <cell r="G751">
            <v>0</v>
          </cell>
          <cell r="H751">
            <v>98030</v>
          </cell>
          <cell r="I751">
            <v>98030</v>
          </cell>
          <cell r="J751">
            <v>49463.74009367347</v>
          </cell>
          <cell r="K751">
            <v>67271</v>
          </cell>
          <cell r="L751">
            <v>3600</v>
          </cell>
          <cell r="M751">
            <v>32349.9</v>
          </cell>
          <cell r="N751">
            <v>0.24944085086872092</v>
          </cell>
          <cell r="O751" t="str">
            <v>ANDEN A</v>
          </cell>
        </row>
        <row r="752">
          <cell r="A752" t="str">
            <v>PM750X100</v>
          </cell>
          <cell r="B752" t="str">
            <v>PANM-0423</v>
          </cell>
          <cell r="C752" t="str">
            <v>PANEL UNI (E/F) 750X100</v>
          </cell>
          <cell r="D752">
            <v>5.24</v>
          </cell>
          <cell r="E752">
            <v>7.4999999999999997E-2</v>
          </cell>
          <cell r="F752">
            <v>3.7500000000000007E-3</v>
          </cell>
          <cell r="G752">
            <v>0</v>
          </cell>
          <cell r="H752">
            <v>104343</v>
          </cell>
          <cell r="I752">
            <v>104343</v>
          </cell>
          <cell r="J752">
            <v>52654.314559862105</v>
          </cell>
          <cell r="K752">
            <v>71610</v>
          </cell>
          <cell r="L752">
            <v>4500</v>
          </cell>
          <cell r="M752">
            <v>34433.19</v>
          </cell>
          <cell r="N752">
            <v>0.24936705952680221</v>
          </cell>
          <cell r="O752" t="str">
            <v>ANDEN A</v>
          </cell>
        </row>
        <row r="753">
          <cell r="A753" t="str">
            <v>PM750X120</v>
          </cell>
          <cell r="B753" t="str">
            <v>PANM-0484</v>
          </cell>
          <cell r="C753" t="str">
            <v>PANEL UNI (E/F) 750X120</v>
          </cell>
          <cell r="D753">
            <v>6.3</v>
          </cell>
          <cell r="E753">
            <v>0.09</v>
          </cell>
          <cell r="F753">
            <v>4.4999999999999997E-3</v>
          </cell>
          <cell r="G753">
            <v>0</v>
          </cell>
          <cell r="H753">
            <v>111682</v>
          </cell>
          <cell r="I753">
            <v>111682</v>
          </cell>
          <cell r="J753">
            <v>56355.004355780475</v>
          </cell>
          <cell r="K753">
            <v>76643</v>
          </cell>
          <cell r="L753">
            <v>5400</v>
          </cell>
          <cell r="M753">
            <v>36855.060000000005</v>
          </cell>
          <cell r="N753">
            <v>0.24940394173435779</v>
          </cell>
          <cell r="O753" t="str">
            <v>ANDEN A</v>
          </cell>
        </row>
        <row r="754">
          <cell r="A754" t="str">
            <v>PM750X150</v>
          </cell>
          <cell r="B754" t="str">
            <v>PANM-0441</v>
          </cell>
          <cell r="C754" t="str">
            <v>PANEL UNI (E/F) 750X150</v>
          </cell>
          <cell r="D754">
            <v>8</v>
          </cell>
          <cell r="E754">
            <v>0.112</v>
          </cell>
          <cell r="F754">
            <v>5.6249999999999998E-3</v>
          </cell>
          <cell r="G754">
            <v>0</v>
          </cell>
          <cell r="H754">
            <v>127377</v>
          </cell>
          <cell r="I754">
            <v>127377</v>
          </cell>
          <cell r="J754">
            <v>64287.427749387753</v>
          </cell>
          <cell r="K754">
            <v>87431</v>
          </cell>
          <cell r="L754">
            <v>6720</v>
          </cell>
          <cell r="M754">
            <v>42034.41</v>
          </cell>
          <cell r="N754">
            <v>0.24925576220813586</v>
          </cell>
          <cell r="O754" t="str">
            <v>ANDEN A</v>
          </cell>
        </row>
        <row r="755">
          <cell r="A755" t="str">
            <v>PM750X200</v>
          </cell>
          <cell r="B755" t="str">
            <v>PANM-0442</v>
          </cell>
          <cell r="C755" t="str">
            <v>PANEL UNI (E/F) 750X200</v>
          </cell>
          <cell r="D755">
            <v>9.1</v>
          </cell>
          <cell r="E755">
            <v>0.15</v>
          </cell>
          <cell r="F755">
            <v>7.5000000000000015E-3</v>
          </cell>
          <cell r="G755">
            <v>0</v>
          </cell>
          <cell r="H755">
            <v>146224</v>
          </cell>
          <cell r="I755">
            <v>146224</v>
          </cell>
          <cell r="J755">
            <v>73809.758719183679</v>
          </cell>
          <cell r="K755">
            <v>100382</v>
          </cell>
          <cell r="L755">
            <v>9000</v>
          </cell>
          <cell r="M755">
            <v>48253.920000000006</v>
          </cell>
          <cell r="N755">
            <v>0.24915187592470653</v>
          </cell>
          <cell r="O755" t="str">
            <v>ANDEN A</v>
          </cell>
        </row>
        <row r="756">
          <cell r="A756" t="str">
            <v>PM750X230</v>
          </cell>
          <cell r="B756" t="str">
            <v>PANM-0588</v>
          </cell>
          <cell r="C756" t="str">
            <v>PANEL UNI (E/F) 750X230</v>
          </cell>
          <cell r="D756">
            <v>11</v>
          </cell>
          <cell r="E756">
            <v>0.17249999999999999</v>
          </cell>
          <cell r="F756">
            <v>8.6250000000000007E-3</v>
          </cell>
          <cell r="G756">
            <v>0</v>
          </cell>
          <cell r="H756">
            <v>157685</v>
          </cell>
          <cell r="I756">
            <v>157685</v>
          </cell>
          <cell r="J756">
            <v>79600.215013061228</v>
          </cell>
          <cell r="K756">
            <v>108257</v>
          </cell>
          <cell r="L756">
            <v>10350</v>
          </cell>
          <cell r="M756">
            <v>52036.05</v>
          </cell>
          <cell r="N756">
            <v>0.24910219848477294</v>
          </cell>
          <cell r="O756" t="str">
            <v>ANDEN A</v>
          </cell>
        </row>
        <row r="757">
          <cell r="A757" t="str">
            <v>PM750X250</v>
          </cell>
          <cell r="B757" t="str">
            <v>PANM-0429</v>
          </cell>
          <cell r="C757" t="str">
            <v>PANEL UNI (E/F) 750X250</v>
          </cell>
          <cell r="D757">
            <v>11.57</v>
          </cell>
          <cell r="E757">
            <v>0.187</v>
          </cell>
          <cell r="F757">
            <v>9.3750000000000014E-3</v>
          </cell>
          <cell r="G757">
            <v>0</v>
          </cell>
          <cell r="H757">
            <v>165172</v>
          </cell>
          <cell r="I757">
            <v>165172</v>
          </cell>
          <cell r="J757">
            <v>83382.69872897958</v>
          </cell>
          <cell r="K757">
            <v>113401</v>
          </cell>
          <cell r="L757">
            <v>11220</v>
          </cell>
          <cell r="M757">
            <v>54506.76</v>
          </cell>
          <cell r="N757">
            <v>0.2490751195156739</v>
          </cell>
          <cell r="O757" t="str">
            <v>ANDEN A</v>
          </cell>
        </row>
        <row r="758">
          <cell r="A758" t="str">
            <v>PM750X270</v>
          </cell>
          <cell r="B758" t="str">
            <v>PANM-0587</v>
          </cell>
          <cell r="C758" t="str">
            <v>PANEL UNI (E/F) 750X270</v>
          </cell>
          <cell r="D758">
            <v>11.5</v>
          </cell>
          <cell r="E758">
            <v>0.20250000000000001</v>
          </cell>
          <cell r="F758">
            <v>1.0125000000000002E-2</v>
          </cell>
          <cell r="G758">
            <v>0</v>
          </cell>
          <cell r="H758">
            <v>175352</v>
          </cell>
          <cell r="I758">
            <v>175352</v>
          </cell>
          <cell r="J758">
            <v>88523.654884897958</v>
          </cell>
          <cell r="K758">
            <v>120393</v>
          </cell>
          <cell r="L758">
            <v>12150</v>
          </cell>
          <cell r="M758">
            <v>57866.16</v>
          </cell>
          <cell r="N758">
            <v>0.24905939686296311</v>
          </cell>
          <cell r="O758" t="str">
            <v>ANDEN A</v>
          </cell>
        </row>
        <row r="759">
          <cell r="A759" t="str">
            <v>PM750X300</v>
          </cell>
          <cell r="B759" t="str">
            <v>PANM-0481</v>
          </cell>
          <cell r="C759" t="str">
            <v>PANEL UNI (E/F) 750X300</v>
          </cell>
          <cell r="D759">
            <v>12.7</v>
          </cell>
          <cell r="E759">
            <v>0.23</v>
          </cell>
          <cell r="F759">
            <v>1.125E-2</v>
          </cell>
          <cell r="G759">
            <v>0</v>
          </cell>
          <cell r="H759">
            <v>206388</v>
          </cell>
          <cell r="I759">
            <v>206388</v>
          </cell>
          <cell r="J759">
            <v>104185.5749287755</v>
          </cell>
          <cell r="K759">
            <v>141693</v>
          </cell>
          <cell r="L759">
            <v>13800</v>
          </cell>
          <cell r="M759">
            <v>68108.040000000008</v>
          </cell>
          <cell r="N759">
            <v>0.24910342313238404</v>
          </cell>
          <cell r="O759" t="str">
            <v>ANDEN A</v>
          </cell>
        </row>
        <row r="760">
          <cell r="A760" t="str">
            <v>PM750X350</v>
          </cell>
          <cell r="B760" t="str">
            <v>PANM-0476</v>
          </cell>
          <cell r="C760" t="str">
            <v>PANEL UNI (E/F) 750X350</v>
          </cell>
          <cell r="D760">
            <v>13.74</v>
          </cell>
          <cell r="E760">
            <v>0.26</v>
          </cell>
          <cell r="F760">
            <v>1.3124999999999998E-2</v>
          </cell>
          <cell r="G760">
            <v>0</v>
          </cell>
          <cell r="H760">
            <v>220210</v>
          </cell>
          <cell r="I760">
            <v>220210</v>
          </cell>
          <cell r="J760">
            <v>111174.20589857144</v>
          </cell>
          <cell r="K760">
            <v>151197</v>
          </cell>
          <cell r="L760">
            <v>15600</v>
          </cell>
          <cell r="M760">
            <v>72669.3</v>
          </cell>
          <cell r="N760">
            <v>0.24902760422267384</v>
          </cell>
          <cell r="O760" t="str">
            <v>ANDEN A</v>
          </cell>
        </row>
        <row r="761">
          <cell r="A761" t="str">
            <v>PM750X380</v>
          </cell>
          <cell r="B761" t="str">
            <v>PANM-0586</v>
          </cell>
          <cell r="C761" t="str">
            <v>PANEL UNI (E/F) 750X380</v>
          </cell>
          <cell r="D761">
            <v>15.5</v>
          </cell>
          <cell r="E761">
            <v>0.28499999999999998</v>
          </cell>
          <cell r="F761">
            <v>1.4250000000000002E-2</v>
          </cell>
          <cell r="G761">
            <v>0</v>
          </cell>
          <cell r="H761">
            <v>228496</v>
          </cell>
          <cell r="I761">
            <v>228496</v>
          </cell>
          <cell r="J761">
            <v>115362.87171244898</v>
          </cell>
          <cell r="K761">
            <v>156894</v>
          </cell>
          <cell r="L761">
            <v>17100</v>
          </cell>
          <cell r="M761">
            <v>75403.680000000008</v>
          </cell>
          <cell r="N761">
            <v>0.24899222886935518</v>
          </cell>
          <cell r="O761" t="str">
            <v>ANDEN A</v>
          </cell>
        </row>
        <row r="762">
          <cell r="A762" t="str">
            <v>PM750X400</v>
          </cell>
          <cell r="B762" t="str">
            <v>PANM-0477</v>
          </cell>
          <cell r="C762" t="str">
            <v>PANEL UNI (E/F) 750X400</v>
          </cell>
          <cell r="D762">
            <v>15.85</v>
          </cell>
          <cell r="E762">
            <v>0.3</v>
          </cell>
          <cell r="F762">
            <v>1.5000000000000003E-2</v>
          </cell>
          <cell r="G762">
            <v>0</v>
          </cell>
          <cell r="H762">
            <v>234023</v>
          </cell>
          <cell r="I762">
            <v>234023</v>
          </cell>
          <cell r="J762">
            <v>118157.19590836734</v>
          </cell>
          <cell r="K762">
            <v>160694</v>
          </cell>
          <cell r="L762">
            <v>18000</v>
          </cell>
          <cell r="M762">
            <v>77227.59</v>
          </cell>
          <cell r="N762">
            <v>0.24896771294404235</v>
          </cell>
          <cell r="O762" t="str">
            <v>ANDEN A</v>
          </cell>
        </row>
        <row r="763">
          <cell r="A763" t="str">
            <v>PM750X420</v>
          </cell>
          <cell r="B763" t="str">
            <v>PANM-0589</v>
          </cell>
          <cell r="C763" t="str">
            <v>PANEL UNI (E/F) 750X420</v>
          </cell>
          <cell r="D763">
            <v>16.7</v>
          </cell>
          <cell r="E763">
            <v>0.315</v>
          </cell>
          <cell r="F763">
            <v>1.5000000000000003E-2</v>
          </cell>
          <cell r="G763">
            <v>0</v>
          </cell>
          <cell r="H763">
            <v>239996</v>
          </cell>
          <cell r="I763">
            <v>239996</v>
          </cell>
          <cell r="J763">
            <v>121176.52010428572</v>
          </cell>
          <cell r="K763">
            <v>164801</v>
          </cell>
          <cell r="L763">
            <v>18900</v>
          </cell>
          <cell r="M763">
            <v>79198.680000000008</v>
          </cell>
          <cell r="N763">
            <v>0.24894550886212694</v>
          </cell>
          <cell r="O763" t="str">
            <v>ANDEN C</v>
          </cell>
        </row>
        <row r="764">
          <cell r="A764" t="str">
            <v>PM750X450</v>
          </cell>
          <cell r="B764" t="str">
            <v>PANM-0478</v>
          </cell>
          <cell r="C764" t="str">
            <v>PANEL UNI (E/F) 750X450</v>
          </cell>
          <cell r="D764">
            <v>17.96</v>
          </cell>
          <cell r="E764">
            <v>0.34</v>
          </cell>
          <cell r="F764">
            <v>1.6875000000000001E-2</v>
          </cell>
          <cell r="G764">
            <v>0</v>
          </cell>
          <cell r="H764">
            <v>248291</v>
          </cell>
          <cell r="I764">
            <v>248291</v>
          </cell>
          <cell r="J764">
            <v>125370.82687816327</v>
          </cell>
          <cell r="K764">
            <v>170505</v>
          </cell>
          <cell r="L764">
            <v>20400</v>
          </cell>
          <cell r="M764">
            <v>80000</v>
          </cell>
          <cell r="N764">
            <v>0.24890912283865374</v>
          </cell>
          <cell r="O764" t="str">
            <v>ANDEN C</v>
          </cell>
        </row>
        <row r="765">
          <cell r="A765" t="str">
            <v>PM750X500</v>
          </cell>
          <cell r="B765" t="str">
            <v>PANM-0504</v>
          </cell>
          <cell r="C765" t="str">
            <v>PANEL UNI (E/F) 750X500</v>
          </cell>
          <cell r="D765">
            <v>19.8</v>
          </cell>
          <cell r="E765">
            <v>0.375</v>
          </cell>
          <cell r="F765">
            <v>1.8750000000000003E-2</v>
          </cell>
          <cell r="G765">
            <v>0</v>
          </cell>
          <cell r="H765">
            <v>262104</v>
          </cell>
          <cell r="I765">
            <v>262104</v>
          </cell>
          <cell r="J765">
            <v>132353.81688795917</v>
          </cell>
          <cell r="K765">
            <v>180002</v>
          </cell>
          <cell r="L765">
            <v>22500</v>
          </cell>
          <cell r="M765">
            <v>80000</v>
          </cell>
          <cell r="N765">
            <v>0.24886189214647911</v>
          </cell>
          <cell r="O765" t="str">
            <v>ANDEN C</v>
          </cell>
        </row>
        <row r="766">
          <cell r="A766" t="str">
            <v>PM750X550</v>
          </cell>
          <cell r="B766" t="str">
            <v>PANM-0585</v>
          </cell>
          <cell r="C766" t="str">
            <v>PANEL UNI (E/F) 750X550</v>
          </cell>
          <cell r="D766">
            <v>20.399999999999999</v>
          </cell>
          <cell r="E766">
            <v>0.41249999999999998</v>
          </cell>
          <cell r="F766">
            <v>2.0625000000000004E-2</v>
          </cell>
          <cell r="G766">
            <v>0</v>
          </cell>
          <cell r="H766">
            <v>275921</v>
          </cell>
          <cell r="I766">
            <v>275921</v>
          </cell>
          <cell r="J766">
            <v>139339.62737775513</v>
          </cell>
          <cell r="K766">
            <v>189502</v>
          </cell>
          <cell r="L766">
            <v>24750</v>
          </cell>
          <cell r="M766">
            <v>80000</v>
          </cell>
          <cell r="N766">
            <v>0.24881507487864024</v>
          </cell>
          <cell r="O766" t="str">
            <v>ANDEN C</v>
          </cell>
        </row>
        <row r="767">
          <cell r="A767" t="str">
            <v>PM750X600</v>
          </cell>
          <cell r="B767" t="str">
            <v>PANM-0142</v>
          </cell>
          <cell r="C767" t="str">
            <v>PANEL UNI (E/F) 750X600</v>
          </cell>
          <cell r="D767">
            <v>22.2</v>
          </cell>
          <cell r="E767">
            <v>0.45</v>
          </cell>
          <cell r="F767">
            <v>2.2499999999999999E-2</v>
          </cell>
          <cell r="G767">
            <v>0</v>
          </cell>
          <cell r="H767">
            <v>289739</v>
          </cell>
          <cell r="I767">
            <v>289739</v>
          </cell>
          <cell r="J767">
            <v>146325.43786755102</v>
          </cell>
          <cell r="K767">
            <v>199003</v>
          </cell>
          <cell r="L767">
            <v>27000</v>
          </cell>
          <cell r="M767">
            <v>80000</v>
          </cell>
          <cell r="N767">
            <v>0.24877531561860117</v>
          </cell>
          <cell r="O767" t="str">
            <v>ANDEN C</v>
          </cell>
        </row>
        <row r="768">
          <cell r="A768" t="str">
            <v>PM600X80</v>
          </cell>
          <cell r="B768" t="str">
            <v>PANM-0437</v>
          </cell>
          <cell r="C768" t="str">
            <v>PANEL UNI (E/F) 600X80</v>
          </cell>
          <cell r="D768">
            <v>4</v>
          </cell>
          <cell r="E768">
            <v>4.8000000000000001E-2</v>
          </cell>
          <cell r="F768">
            <v>2.4000000000000002E-3</v>
          </cell>
          <cell r="G768">
            <v>0</v>
          </cell>
          <cell r="H768">
            <v>82242</v>
          </cell>
          <cell r="I768">
            <v>82242</v>
          </cell>
          <cell r="J768">
            <v>41496.225586938774</v>
          </cell>
          <cell r="K768">
            <v>56435</v>
          </cell>
          <cell r="L768">
            <v>2880</v>
          </cell>
          <cell r="M768">
            <v>27139.86</v>
          </cell>
          <cell r="N768">
            <v>0.24946334524243796</v>
          </cell>
          <cell r="O768" t="str">
            <v>ANDEN A</v>
          </cell>
        </row>
        <row r="769">
          <cell r="A769" t="str">
            <v>PM600X100</v>
          </cell>
          <cell r="B769" t="str">
            <v>PANM-0168</v>
          </cell>
          <cell r="C769" t="str">
            <v>PANEL UNI (E/F) 600X100</v>
          </cell>
          <cell r="D769">
            <v>4.5</v>
          </cell>
          <cell r="E769">
            <v>0.06</v>
          </cell>
          <cell r="F769">
            <v>3.0000000000000001E-3</v>
          </cell>
          <cell r="G769">
            <v>0</v>
          </cell>
          <cell r="H769">
            <v>89015</v>
          </cell>
          <cell r="I769">
            <v>89015</v>
          </cell>
          <cell r="J769">
            <v>44917.208943673468</v>
          </cell>
          <cell r="K769">
            <v>61088</v>
          </cell>
          <cell r="L769">
            <v>3600</v>
          </cell>
          <cell r="M769">
            <v>29374.95</v>
          </cell>
          <cell r="N769">
            <v>0.24940349038123596</v>
          </cell>
          <cell r="O769" t="str">
            <v>ANDEN A</v>
          </cell>
        </row>
        <row r="770">
          <cell r="A770" t="str">
            <v>PM600X120</v>
          </cell>
          <cell r="B770" t="str">
            <v>PANM-0475</v>
          </cell>
          <cell r="C770" t="str">
            <v>PANEL UNI (E/F) 600X120</v>
          </cell>
          <cell r="D770">
            <v>5.5</v>
          </cell>
          <cell r="E770">
            <v>7.1999999999999995E-2</v>
          </cell>
          <cell r="F770">
            <v>3.5999999999999999E-3</v>
          </cell>
          <cell r="G770">
            <v>0</v>
          </cell>
          <cell r="H770">
            <v>96323</v>
          </cell>
          <cell r="I770">
            <v>96323</v>
          </cell>
          <cell r="J770">
            <v>48608.192300408169</v>
          </cell>
          <cell r="K770">
            <v>66108</v>
          </cell>
          <cell r="L770">
            <v>4320</v>
          </cell>
          <cell r="M770">
            <v>31786.59</v>
          </cell>
          <cell r="N770">
            <v>0.24935180541659685</v>
          </cell>
          <cell r="O770" t="str">
            <v>ANDEN A</v>
          </cell>
        </row>
        <row r="771">
          <cell r="A771" t="str">
            <v>PM600X150</v>
          </cell>
          <cell r="B771" t="str">
            <v>PANM-0167</v>
          </cell>
          <cell r="C771" t="str">
            <v>PANEL UNI (E/F) 600X150</v>
          </cell>
          <cell r="D771">
            <v>5.5</v>
          </cell>
          <cell r="E771">
            <v>0.09</v>
          </cell>
          <cell r="F771">
            <v>4.4999999999999997E-3</v>
          </cell>
          <cell r="G771">
            <v>0</v>
          </cell>
          <cell r="H771">
            <v>110257</v>
          </cell>
          <cell r="I771">
            <v>110257</v>
          </cell>
          <cell r="J771">
            <v>55643.860785510209</v>
          </cell>
          <cell r="K771">
            <v>75676</v>
          </cell>
          <cell r="L771">
            <v>5400</v>
          </cell>
          <cell r="M771">
            <v>36384.810000000005</v>
          </cell>
          <cell r="N771">
            <v>0.24929716101067115</v>
          </cell>
          <cell r="O771" t="str">
            <v>ANDEN A</v>
          </cell>
        </row>
        <row r="772">
          <cell r="A772" t="str">
            <v>PM600X200</v>
          </cell>
          <cell r="B772" t="str">
            <v>PANM-0166</v>
          </cell>
          <cell r="C772" t="str">
            <v>PANEL UNI (E/F) 600X200</v>
          </cell>
          <cell r="D772">
            <v>6.5</v>
          </cell>
          <cell r="E772">
            <v>0.12</v>
          </cell>
          <cell r="F772">
            <v>6.0000000000000001E-3</v>
          </cell>
          <cell r="G772">
            <v>0</v>
          </cell>
          <cell r="H772">
            <v>127188</v>
          </cell>
          <cell r="I772">
            <v>127188</v>
          </cell>
          <cell r="J772">
            <v>64196.319177346944</v>
          </cell>
          <cell r="K772">
            <v>87307</v>
          </cell>
          <cell r="L772">
            <v>7200</v>
          </cell>
          <cell r="M772">
            <v>41972.04</v>
          </cell>
          <cell r="N772">
            <v>0.249205705127028</v>
          </cell>
          <cell r="O772" t="str">
            <v>ANDEN A</v>
          </cell>
        </row>
        <row r="773">
          <cell r="A773" t="str">
            <v>PM600X230</v>
          </cell>
          <cell r="B773" t="str">
            <v>PANM-0432</v>
          </cell>
          <cell r="C773" t="str">
            <v>PANEL UNI (E/F) 600X230</v>
          </cell>
          <cell r="D773">
            <v>7.5</v>
          </cell>
          <cell r="E773">
            <v>0.13800000000000001</v>
          </cell>
          <cell r="F773">
            <v>6.9000000000000008E-3</v>
          </cell>
          <cell r="G773">
            <v>0</v>
          </cell>
          <cell r="H773">
            <v>137771</v>
          </cell>
          <cell r="I773">
            <v>137771</v>
          </cell>
          <cell r="J773">
            <v>69541.544212448993</v>
          </cell>
          <cell r="K773">
            <v>94577</v>
          </cell>
          <cell r="L773">
            <v>8280</v>
          </cell>
          <cell r="M773">
            <v>45464.43</v>
          </cell>
          <cell r="N773">
            <v>0.2491667548611981</v>
          </cell>
          <cell r="O773" t="str">
            <v>ANDEN A</v>
          </cell>
        </row>
        <row r="774">
          <cell r="A774" t="str">
            <v>PM600X250</v>
          </cell>
          <cell r="B774" t="str">
            <v>PANM-0165</v>
          </cell>
          <cell r="C774" t="str">
            <v>PANEL UNI (E/F) 600X250</v>
          </cell>
          <cell r="D774">
            <v>8</v>
          </cell>
          <cell r="E774">
            <v>0.15</v>
          </cell>
          <cell r="F774">
            <v>7.4999999999999997E-3</v>
          </cell>
          <cell r="G774">
            <v>0</v>
          </cell>
          <cell r="H774">
            <v>144529</v>
          </cell>
          <cell r="I774">
            <v>144529</v>
          </cell>
          <cell r="J774">
            <v>72955.027569183672</v>
          </cell>
          <cell r="K774">
            <v>99219</v>
          </cell>
          <cell r="L774">
            <v>9000</v>
          </cell>
          <cell r="M774">
            <v>47694.57</v>
          </cell>
          <cell r="N774">
            <v>0.24914305427173308</v>
          </cell>
          <cell r="O774" t="str">
            <v>ANDEN A</v>
          </cell>
        </row>
        <row r="775">
          <cell r="A775" t="str">
            <v>PM600X270</v>
          </cell>
          <cell r="B775" t="str">
            <v>PANM-0471</v>
          </cell>
          <cell r="C775" t="str">
            <v>PANEL UNI (E/F) 600X270</v>
          </cell>
          <cell r="D775">
            <v>8</v>
          </cell>
          <cell r="E775">
            <v>0.16200000000000001</v>
          </cell>
          <cell r="F775">
            <v>8.1000000000000013E-3</v>
          </cell>
          <cell r="G775">
            <v>0</v>
          </cell>
          <cell r="H775">
            <v>153642</v>
          </cell>
          <cell r="I775">
            <v>153642</v>
          </cell>
          <cell r="J775">
            <v>77556.342405918374</v>
          </cell>
          <cell r="K775">
            <v>105477</v>
          </cell>
          <cell r="L775">
            <v>9720</v>
          </cell>
          <cell r="M775">
            <v>50701.86</v>
          </cell>
          <cell r="N775">
            <v>0.24913071081602969</v>
          </cell>
          <cell r="O775" t="str">
            <v>ANDEN A</v>
          </cell>
        </row>
        <row r="776">
          <cell r="A776" t="str">
            <v>PM600X300</v>
          </cell>
          <cell r="B776" t="str">
            <v>PANM-0164</v>
          </cell>
          <cell r="C776" t="str">
            <v>PANEL UNI (E/F) 600X300</v>
          </cell>
          <cell r="D776">
            <v>14</v>
          </cell>
          <cell r="E776">
            <v>0.18</v>
          </cell>
          <cell r="F776">
            <v>8.9999999999999993E-3</v>
          </cell>
          <cell r="G776">
            <v>0</v>
          </cell>
          <cell r="H776">
            <v>169627</v>
          </cell>
          <cell r="I776">
            <v>169627</v>
          </cell>
          <cell r="J776">
            <v>85625.875441020398</v>
          </cell>
          <cell r="K776">
            <v>116452</v>
          </cell>
          <cell r="L776">
            <v>10800</v>
          </cell>
          <cell r="M776">
            <v>55976.91</v>
          </cell>
          <cell r="N776">
            <v>0.24912608418165844</v>
          </cell>
          <cell r="O776" t="str">
            <v>ANDEN A</v>
          </cell>
        </row>
        <row r="777">
          <cell r="A777" t="str">
            <v>PM600X350</v>
          </cell>
          <cell r="B777" t="str">
            <v>PANM-0163</v>
          </cell>
          <cell r="C777" t="str">
            <v>PANEL UNI (E/F) 600X350</v>
          </cell>
          <cell r="D777">
            <v>11</v>
          </cell>
          <cell r="E777">
            <v>0.21</v>
          </cell>
          <cell r="F777">
            <v>1.0500000000000001E-2</v>
          </cell>
          <cell r="G777">
            <v>0</v>
          </cell>
          <cell r="H777">
            <v>188209</v>
          </cell>
          <cell r="I777">
            <v>188209</v>
          </cell>
          <cell r="J777">
            <v>95010.86612516483</v>
          </cell>
          <cell r="K777">
            <v>129215</v>
          </cell>
          <cell r="L777">
            <v>12600</v>
          </cell>
          <cell r="M777">
            <v>62108.97</v>
          </cell>
          <cell r="N777">
            <v>0.24908658267573461</v>
          </cell>
          <cell r="O777" t="str">
            <v>ANDEN A</v>
          </cell>
        </row>
        <row r="778">
          <cell r="A778" t="str">
            <v>PM600X380</v>
          </cell>
          <cell r="B778" t="str">
            <v>PANM-0462</v>
          </cell>
          <cell r="C778" t="str">
            <v>PANEL UNI (E/F) 600X380</v>
          </cell>
          <cell r="D778">
            <v>11.5</v>
          </cell>
          <cell r="E778">
            <v>0.22800000000000001</v>
          </cell>
          <cell r="F778">
            <v>1.14E-2</v>
          </cell>
          <cell r="G778">
            <v>0</v>
          </cell>
          <cell r="H778">
            <v>194649</v>
          </cell>
          <cell r="I778">
            <v>194649</v>
          </cell>
          <cell r="J778">
            <v>98267.313467959189</v>
          </cell>
          <cell r="K778">
            <v>133644</v>
          </cell>
          <cell r="L778">
            <v>13680</v>
          </cell>
          <cell r="M778">
            <v>64234.170000000006</v>
          </cell>
          <cell r="N778">
            <v>0.24904505657060005</v>
          </cell>
          <cell r="O778" t="str">
            <v>ANDEN A</v>
          </cell>
        </row>
        <row r="779">
          <cell r="A779" t="str">
            <v>PM600X400</v>
          </cell>
          <cell r="B779" t="str">
            <v>PANM-0162</v>
          </cell>
          <cell r="C779" t="str">
            <v>PANEL UNI (E/F) 600X400</v>
          </cell>
          <cell r="D779">
            <v>11.5</v>
          </cell>
          <cell r="E779">
            <v>0.24</v>
          </cell>
          <cell r="F779">
            <v>1.2E-2</v>
          </cell>
          <cell r="G779">
            <v>0</v>
          </cell>
          <cell r="H779">
            <v>199412</v>
          </cell>
          <cell r="I779">
            <v>199412</v>
          </cell>
          <cell r="J779">
            <v>100674.81682469389</v>
          </cell>
          <cell r="K779">
            <v>136918</v>
          </cell>
          <cell r="L779">
            <v>14400</v>
          </cell>
          <cell r="M779">
            <v>65805.960000000006</v>
          </cell>
          <cell r="N779">
            <v>0.24902317800968782</v>
          </cell>
          <cell r="O779" t="str">
            <v>ANDEN A</v>
          </cell>
        </row>
        <row r="780">
          <cell r="A780" t="str">
            <v>PM600X420</v>
          </cell>
          <cell r="B780" t="str">
            <v>PANM-0463</v>
          </cell>
          <cell r="C780" t="str">
            <v>PANEL UNI (E/F) 600X420</v>
          </cell>
          <cell r="D780">
            <v>12.5</v>
          </cell>
          <cell r="E780">
            <v>0.252</v>
          </cell>
          <cell r="F780">
            <v>1.26E-2</v>
          </cell>
          <cell r="G780">
            <v>0</v>
          </cell>
          <cell r="H780">
            <v>204621</v>
          </cell>
          <cell r="I780">
            <v>204621</v>
          </cell>
          <cell r="J780">
            <v>103307.32018142857</v>
          </cell>
          <cell r="K780">
            <v>140498</v>
          </cell>
          <cell r="L780">
            <v>15120</v>
          </cell>
          <cell r="M780">
            <v>67524.930000000008</v>
          </cell>
          <cell r="N780">
            <v>0.24900357847007404</v>
          </cell>
          <cell r="O780" t="str">
            <v>ANDEN A</v>
          </cell>
        </row>
        <row r="781">
          <cell r="A781" t="str">
            <v>PM600X450</v>
          </cell>
          <cell r="B781" t="str">
            <v>PANM-0161</v>
          </cell>
          <cell r="C781" t="str">
            <v>PANEL UNI (E/F) 600X450</v>
          </cell>
          <cell r="D781">
            <v>13</v>
          </cell>
          <cell r="E781">
            <v>0.27</v>
          </cell>
          <cell r="F781">
            <v>1.3500000000000002E-2</v>
          </cell>
          <cell r="G781">
            <v>0</v>
          </cell>
          <cell r="H781">
            <v>211765</v>
          </cell>
          <cell r="I781">
            <v>211765</v>
          </cell>
          <cell r="J781">
            <v>106918.57521653062</v>
          </cell>
          <cell r="K781">
            <v>145410</v>
          </cell>
          <cell r="L781">
            <v>16200.000000000002</v>
          </cell>
          <cell r="M781">
            <v>69882.45</v>
          </cell>
          <cell r="N781">
            <v>0.24897230120846559</v>
          </cell>
          <cell r="O781" t="str">
            <v>ANDEN A</v>
          </cell>
        </row>
        <row r="782">
          <cell r="A782" t="str">
            <v>PM600X500</v>
          </cell>
          <cell r="B782" t="str">
            <v>PANM-0280</v>
          </cell>
          <cell r="C782" t="str">
            <v>PANEL UNI (E/F) 600X500</v>
          </cell>
          <cell r="D782">
            <v>14</v>
          </cell>
          <cell r="E782">
            <v>0.3</v>
          </cell>
          <cell r="F782">
            <v>1.4999999999999999E-2</v>
          </cell>
          <cell r="G782">
            <v>0</v>
          </cell>
          <cell r="H782">
            <v>223806</v>
          </cell>
          <cell r="I782">
            <v>223806</v>
          </cell>
          <cell r="J782">
            <v>113004.83360836735</v>
          </cell>
          <cell r="K782">
            <v>153687</v>
          </cell>
          <cell r="L782">
            <v>18000</v>
          </cell>
          <cell r="M782">
            <v>73855.98000000001</v>
          </cell>
          <cell r="N782">
            <v>0.24892679377475843</v>
          </cell>
          <cell r="O782" t="str">
            <v>ANDEN A</v>
          </cell>
        </row>
        <row r="783">
          <cell r="A783" t="str">
            <v>PM600X550</v>
          </cell>
          <cell r="B783" t="str">
            <v>PANM-0277</v>
          </cell>
          <cell r="C783" t="str">
            <v>PANEL UNI (E/F) 600X550</v>
          </cell>
          <cell r="D783">
            <v>16</v>
          </cell>
          <cell r="E783">
            <v>0.33</v>
          </cell>
          <cell r="F783">
            <v>1.6500000000000001E-2</v>
          </cell>
          <cell r="G783">
            <v>0</v>
          </cell>
          <cell r="H783">
            <v>235579</v>
          </cell>
          <cell r="I783">
            <v>235579</v>
          </cell>
          <cell r="J783">
            <v>118956.09200020408</v>
          </cell>
          <cell r="K783">
            <v>161781</v>
          </cell>
          <cell r="L783">
            <v>19800</v>
          </cell>
          <cell r="M783">
            <v>77741.070000000007</v>
          </cell>
          <cell r="N783">
            <v>0.24888386974092117</v>
          </cell>
          <cell r="O783" t="str">
            <v>ANDEN A</v>
          </cell>
        </row>
        <row r="784">
          <cell r="A784" t="str">
            <v>PM600X600</v>
          </cell>
          <cell r="B784" t="str">
            <v>PANM-0160</v>
          </cell>
          <cell r="C784" t="str">
            <v>PANEL UNI (E/F) 600X600</v>
          </cell>
          <cell r="D784">
            <v>15.5</v>
          </cell>
          <cell r="E784">
            <v>0.36</v>
          </cell>
          <cell r="F784">
            <v>1.7999999999999999E-2</v>
          </cell>
          <cell r="G784">
            <v>0</v>
          </cell>
          <cell r="H784">
            <v>247485</v>
          </cell>
          <cell r="I784">
            <v>247485</v>
          </cell>
          <cell r="J784">
            <v>124974.85039204081</v>
          </cell>
          <cell r="K784">
            <v>169966</v>
          </cell>
          <cell r="L784">
            <v>21600</v>
          </cell>
          <cell r="M784">
            <v>80000</v>
          </cell>
          <cell r="N784">
            <v>0.24884300075495203</v>
          </cell>
          <cell r="O784" t="str">
            <v>ANDEN A</v>
          </cell>
        </row>
        <row r="785">
          <cell r="A785" t="str">
            <v>PU1000</v>
          </cell>
          <cell r="B785" t="str">
            <v>PUNT-0005</v>
          </cell>
          <cell r="C785" t="str">
            <v>PUNTAL UNI 1000MM</v>
          </cell>
          <cell r="D785">
            <v>5.65</v>
          </cell>
          <cell r="E785">
            <v>0</v>
          </cell>
          <cell r="F785">
            <v>4.8857142857142849E-3</v>
          </cell>
          <cell r="G785">
            <v>0</v>
          </cell>
          <cell r="H785">
            <v>93064</v>
          </cell>
          <cell r="I785">
            <v>93064</v>
          </cell>
          <cell r="J785">
            <v>46975.34</v>
          </cell>
          <cell r="K785">
            <v>63887</v>
          </cell>
          <cell r="L785">
            <v>3722.56</v>
          </cell>
          <cell r="M785">
            <v>30711.120000000003</v>
          </cell>
          <cell r="N785">
            <v>0.24916382005931403</v>
          </cell>
          <cell r="O785" t="str">
            <v>SOPORTE</v>
          </cell>
        </row>
        <row r="786">
          <cell r="A786" t="str">
            <v>PU1500</v>
          </cell>
          <cell r="B786" t="str">
            <v>PUNT-0004</v>
          </cell>
          <cell r="C786" t="str">
            <v>PUNTAL UNI 1500MM</v>
          </cell>
          <cell r="D786">
            <v>8.5</v>
          </cell>
          <cell r="E786">
            <v>0</v>
          </cell>
          <cell r="F786">
            <v>7.3285714285714273E-3</v>
          </cell>
          <cell r="G786">
            <v>0</v>
          </cell>
          <cell r="H786">
            <v>137745</v>
          </cell>
          <cell r="I786">
            <v>137745</v>
          </cell>
          <cell r="J786">
            <v>69531.388000000006</v>
          </cell>
          <cell r="K786">
            <v>94563</v>
          </cell>
          <cell r="L786">
            <v>5509.8</v>
          </cell>
          <cell r="M786">
            <v>45455.85</v>
          </cell>
          <cell r="N786">
            <v>0.24913470797488105</v>
          </cell>
          <cell r="O786" t="str">
            <v>SOPORTE</v>
          </cell>
        </row>
        <row r="787">
          <cell r="A787" t="str">
            <v>PU2000</v>
          </cell>
          <cell r="B787" t="str">
            <v>PUNT-0003</v>
          </cell>
          <cell r="C787" t="str">
            <v>PUNTAL UNI 2000MM</v>
          </cell>
          <cell r="D787">
            <v>11.35</v>
          </cell>
          <cell r="E787">
            <v>0</v>
          </cell>
          <cell r="F787">
            <v>9.7714285714285698E-3</v>
          </cell>
          <cell r="G787">
            <v>0</v>
          </cell>
          <cell r="H787">
            <v>182360</v>
          </cell>
          <cell r="I787">
            <v>182360</v>
          </cell>
          <cell r="J787">
            <v>92050.68</v>
          </cell>
          <cell r="K787">
            <v>125189</v>
          </cell>
          <cell r="L787">
            <v>7294.4000000000005</v>
          </cell>
          <cell r="M787">
            <v>60178.8</v>
          </cell>
          <cell r="N787">
            <v>0.24914791346786583</v>
          </cell>
          <cell r="O787" t="str">
            <v>SOPORTE</v>
          </cell>
        </row>
        <row r="788">
          <cell r="A788" t="str">
            <v>PU2500</v>
          </cell>
          <cell r="B788" t="str">
            <v>PUNT-0002</v>
          </cell>
          <cell r="C788" t="str">
            <v>PUNTAL UNI 2500MM</v>
          </cell>
          <cell r="D788">
            <v>14.4</v>
          </cell>
          <cell r="E788">
            <v>0</v>
          </cell>
          <cell r="F788">
            <v>1.2214285714285714E-2</v>
          </cell>
          <cell r="G788">
            <v>0</v>
          </cell>
          <cell r="H788">
            <v>227041</v>
          </cell>
          <cell r="I788">
            <v>227041</v>
          </cell>
          <cell r="J788">
            <v>114606.728</v>
          </cell>
          <cell r="K788">
            <v>155866</v>
          </cell>
          <cell r="L788">
            <v>9081.64</v>
          </cell>
          <cell r="M788">
            <v>74923.53</v>
          </cell>
          <cell r="N788">
            <v>0.24913338163591608</v>
          </cell>
          <cell r="O788" t="str">
            <v>SOPORTE</v>
          </cell>
        </row>
        <row r="789">
          <cell r="A789" t="str">
            <v>PU3000</v>
          </cell>
          <cell r="B789" t="str">
            <v>PUNT-0007</v>
          </cell>
          <cell r="C789" t="str">
            <v>PUNTAL UNI 3000MM</v>
          </cell>
          <cell r="D789">
            <v>15</v>
          </cell>
          <cell r="E789">
            <v>0</v>
          </cell>
          <cell r="F789">
            <v>1.4657142857142855E-2</v>
          </cell>
          <cell r="G789">
            <v>0</v>
          </cell>
          <cell r="H789">
            <v>271658</v>
          </cell>
          <cell r="I789">
            <v>271658</v>
          </cell>
          <cell r="J789">
            <v>137127.01999999999</v>
          </cell>
          <cell r="K789">
            <v>186493</v>
          </cell>
          <cell r="L789">
            <v>10866.32</v>
          </cell>
          <cell r="M789">
            <v>89647.14</v>
          </cell>
          <cell r="N789">
            <v>0.24914251650972935</v>
          </cell>
          <cell r="O789" t="str">
            <v>SOPORTE</v>
          </cell>
        </row>
        <row r="790">
          <cell r="A790" t="str">
            <v>PU500</v>
          </cell>
          <cell r="B790" t="str">
            <v>PUNT-0006</v>
          </cell>
          <cell r="C790" t="str">
            <v>PUNTAL UNI 500MM</v>
          </cell>
          <cell r="D790">
            <v>2.85</v>
          </cell>
          <cell r="E790">
            <v>0</v>
          </cell>
          <cell r="F790">
            <v>4.6383333333333337E-3</v>
          </cell>
          <cell r="G790">
            <v>0</v>
          </cell>
          <cell r="H790">
            <v>48450</v>
          </cell>
          <cell r="I790">
            <v>48450</v>
          </cell>
          <cell r="J790">
            <v>24456.047999999999</v>
          </cell>
          <cell r="K790">
            <v>33261</v>
          </cell>
          <cell r="L790">
            <v>1938</v>
          </cell>
          <cell r="M790">
            <v>15988.5</v>
          </cell>
          <cell r="N790">
            <v>0.24915642105263164</v>
          </cell>
          <cell r="O790" t="str">
            <v>SOPORTE</v>
          </cell>
        </row>
        <row r="791">
          <cell r="A791" t="str">
            <v>RPF2500</v>
          </cell>
          <cell r="B791" t="str">
            <v>COMP-0506</v>
          </cell>
          <cell r="C791" t="str">
            <v>RODAPIE FRONTAL 2500 HD (2,43m)</v>
          </cell>
          <cell r="D791">
            <v>9.5</v>
          </cell>
          <cell r="E791">
            <v>0</v>
          </cell>
          <cell r="F791">
            <v>1.7999999999999999E-2</v>
          </cell>
          <cell r="G791">
            <v>0</v>
          </cell>
          <cell r="H791">
            <v>136140</v>
          </cell>
          <cell r="I791">
            <v>136140</v>
          </cell>
          <cell r="J791">
            <v>69010.720000000001</v>
          </cell>
          <cell r="K791">
            <v>93855</v>
          </cell>
          <cell r="L791">
            <v>5445.6</v>
          </cell>
          <cell r="M791">
            <v>44926.200000000004</v>
          </cell>
          <cell r="N791">
            <v>0.24597145585426772</v>
          </cell>
          <cell r="O791" t="str">
            <v>SOPORTE</v>
          </cell>
        </row>
        <row r="792">
          <cell r="A792" t="str">
            <v>RPF2000</v>
          </cell>
          <cell r="B792" t="str">
            <v>COMP-0467</v>
          </cell>
          <cell r="C792" t="str">
            <v>RODAPIE FRONTAL 2000 HD (1,93m)</v>
          </cell>
          <cell r="D792">
            <v>7.5</v>
          </cell>
          <cell r="E792">
            <v>0</v>
          </cell>
          <cell r="F792">
            <v>1.2E-2</v>
          </cell>
          <cell r="G792">
            <v>0</v>
          </cell>
          <cell r="H792">
            <v>116686</v>
          </cell>
          <cell r="I792">
            <v>116686</v>
          </cell>
          <cell r="J792">
            <v>59128.576000000001</v>
          </cell>
          <cell r="K792">
            <v>80415</v>
          </cell>
          <cell r="L792">
            <v>4667.4400000000005</v>
          </cell>
          <cell r="M792">
            <v>38506.380000000005</v>
          </cell>
          <cell r="N792">
            <v>0.24623556553485429</v>
          </cell>
          <cell r="O792" t="str">
            <v>SOPORTE</v>
          </cell>
        </row>
        <row r="793">
          <cell r="A793" t="str">
            <v>RPI1500</v>
          </cell>
          <cell r="B793" t="str">
            <v>COMP-0466</v>
          </cell>
          <cell r="C793" t="str">
            <v>RODAPIE INTERIOR 1500 HD (1,34m)</v>
          </cell>
          <cell r="D793">
            <v>5</v>
          </cell>
          <cell r="E793">
            <v>0</v>
          </cell>
          <cell r="F793">
            <v>8.9999999999999993E-3</v>
          </cell>
          <cell r="G793">
            <v>0</v>
          </cell>
          <cell r="H793">
            <v>99412</v>
          </cell>
          <cell r="I793">
            <v>99412</v>
          </cell>
          <cell r="J793">
            <v>50346.432000000001</v>
          </cell>
          <cell r="K793">
            <v>68472</v>
          </cell>
          <cell r="L793">
            <v>3976.48</v>
          </cell>
          <cell r="M793">
            <v>32805.96</v>
          </cell>
          <cell r="N793">
            <v>0.24666722729650345</v>
          </cell>
          <cell r="O793" t="str">
            <v>SOPORTE</v>
          </cell>
        </row>
        <row r="794">
          <cell r="A794" t="str">
            <v>RPI2000</v>
          </cell>
          <cell r="B794" t="str">
            <v>COMP-0470</v>
          </cell>
          <cell r="C794" t="str">
            <v>RODAPIE INTERIOR 2000 HD (1,84m)</v>
          </cell>
          <cell r="D794">
            <v>7.15</v>
          </cell>
          <cell r="E794">
            <v>0</v>
          </cell>
          <cell r="F794">
            <v>1.4E-2</v>
          </cell>
          <cell r="G794">
            <v>0</v>
          </cell>
          <cell r="H794">
            <v>116686</v>
          </cell>
          <cell r="I794">
            <v>116686</v>
          </cell>
          <cell r="J794">
            <v>59128.576000000001</v>
          </cell>
          <cell r="K794">
            <v>80415</v>
          </cell>
          <cell r="L794">
            <v>4667.4400000000005</v>
          </cell>
          <cell r="M794">
            <v>38506.380000000005</v>
          </cell>
          <cell r="N794">
            <v>0.24623556553485429</v>
          </cell>
          <cell r="O794" t="str">
            <v>SOPORTE</v>
          </cell>
        </row>
        <row r="795">
          <cell r="A795" t="str">
            <v>RUERF</v>
          </cell>
          <cell r="B795" t="str">
            <v>TOOL-0006</v>
          </cell>
          <cell r="C795" t="str">
            <v>RUEDA REGULABLE CON FRENO</v>
          </cell>
          <cell r="D795">
            <v>8.6999999999999993</v>
          </cell>
          <cell r="E795">
            <v>0</v>
          </cell>
          <cell r="F795">
            <v>1.1250000000000001E-2</v>
          </cell>
          <cell r="G795">
            <v>0</v>
          </cell>
          <cell r="H795">
            <v>338300</v>
          </cell>
          <cell r="I795">
            <v>338300</v>
          </cell>
          <cell r="J795">
            <v>170581</v>
          </cell>
          <cell r="K795">
            <v>232000</v>
          </cell>
          <cell r="L795">
            <v>13532</v>
          </cell>
          <cell r="M795">
            <v>111639</v>
          </cell>
          <cell r="N795">
            <v>0.2499579145728644</v>
          </cell>
          <cell r="O795" t="str">
            <v>SOPORTE</v>
          </cell>
        </row>
        <row r="796">
          <cell r="A796" t="str">
            <v>SE</v>
          </cell>
          <cell r="B796" t="str">
            <v>EINT-0128</v>
          </cell>
          <cell r="C796" t="str">
            <v>SOPORTE ESQUINERO INTERNO</v>
          </cell>
          <cell r="D796">
            <v>4</v>
          </cell>
          <cell r="E796">
            <v>0</v>
          </cell>
          <cell r="F796">
            <v>7.3273749999999997E-3</v>
          </cell>
          <cell r="G796">
            <v>0</v>
          </cell>
          <cell r="H796">
            <v>114168</v>
          </cell>
          <cell r="I796">
            <v>114168</v>
          </cell>
          <cell r="J796">
            <v>57677.46</v>
          </cell>
          <cell r="K796">
            <v>78442</v>
          </cell>
          <cell r="L796">
            <v>4566.72</v>
          </cell>
          <cell r="M796">
            <v>37675.440000000002</v>
          </cell>
          <cell r="N796">
            <v>0.2485177830039943</v>
          </cell>
          <cell r="O796" t="str">
            <v>RACK R1B</v>
          </cell>
        </row>
        <row r="797">
          <cell r="A797" t="str">
            <v>SG</v>
          </cell>
          <cell r="B797" t="str">
            <v>GATA-0007</v>
          </cell>
          <cell r="C797" t="str">
            <v>SOPORTE DE GATA</v>
          </cell>
          <cell r="D797">
            <v>7.95</v>
          </cell>
          <cell r="E797">
            <v>0</v>
          </cell>
          <cell r="F797">
            <v>4.1600000000000003E-4</v>
          </cell>
          <cell r="G797">
            <v>0</v>
          </cell>
          <cell r="H797">
            <v>125750</v>
          </cell>
          <cell r="I797">
            <v>125750</v>
          </cell>
          <cell r="J797">
            <v>63741.24</v>
          </cell>
          <cell r="K797">
            <v>86689</v>
          </cell>
          <cell r="L797">
            <v>5030</v>
          </cell>
          <cell r="M797">
            <v>41497.5</v>
          </cell>
          <cell r="N797">
            <v>0.24600322465208754</v>
          </cell>
          <cell r="O797" t="str">
            <v>RACK R1B</v>
          </cell>
        </row>
        <row r="798">
          <cell r="A798" t="str">
            <v>SMEN</v>
          </cell>
          <cell r="B798" t="str">
            <v>COMP-0041</v>
          </cell>
          <cell r="C798" t="str">
            <v>SOPORTE DE MENSULA</v>
          </cell>
          <cell r="D798">
            <v>3.5</v>
          </cell>
          <cell r="E798">
            <v>0</v>
          </cell>
          <cell r="F798">
            <v>3.2903225806451613E-3</v>
          </cell>
          <cell r="G798">
            <v>0</v>
          </cell>
          <cell r="H798">
            <v>151000</v>
          </cell>
          <cell r="I798">
            <v>151000</v>
          </cell>
          <cell r="J798">
            <v>76114.584000000003</v>
          </cell>
          <cell r="K798">
            <v>103500</v>
          </cell>
          <cell r="L798">
            <v>6040</v>
          </cell>
          <cell r="M798">
            <v>49830</v>
          </cell>
          <cell r="N798">
            <v>0.25019573708609277</v>
          </cell>
          <cell r="O798" t="str">
            <v>RACK R1B</v>
          </cell>
        </row>
        <row r="799">
          <cell r="A799" t="str">
            <v>SV</v>
          </cell>
          <cell r="B799" t="str">
            <v>SOPV-0001</v>
          </cell>
          <cell r="C799" t="str">
            <v>SOPORTE VOLADIZO 900</v>
          </cell>
          <cell r="D799">
            <v>9.77</v>
          </cell>
          <cell r="E799">
            <v>0</v>
          </cell>
          <cell r="F799">
            <v>6.2E-2</v>
          </cell>
          <cell r="G799">
            <v>0</v>
          </cell>
          <cell r="H799">
            <v>118000</v>
          </cell>
          <cell r="I799">
            <v>118000</v>
          </cell>
          <cell r="J799">
            <v>59470.239999999998</v>
          </cell>
          <cell r="K799">
            <v>80880</v>
          </cell>
          <cell r="L799">
            <v>4720</v>
          </cell>
          <cell r="M799">
            <v>38940</v>
          </cell>
          <cell r="N799">
            <v>0.25032218644067805</v>
          </cell>
          <cell r="O799" t="str">
            <v>MENSULAS</v>
          </cell>
        </row>
        <row r="800">
          <cell r="A800" t="str">
            <v>TC</v>
          </cell>
          <cell r="B800" t="str">
            <v>TIRA-0012</v>
          </cell>
          <cell r="C800" t="str">
            <v>TIRANTE CURVO 12MM</v>
          </cell>
          <cell r="D800">
            <v>0.1</v>
          </cell>
          <cell r="E800">
            <v>0</v>
          </cell>
          <cell r="F800">
            <v>2.16E-5</v>
          </cell>
          <cell r="G800">
            <v>0</v>
          </cell>
          <cell r="H800">
            <v>9050</v>
          </cell>
          <cell r="I800">
            <v>9050</v>
          </cell>
          <cell r="J800">
            <v>4538.24</v>
          </cell>
          <cell r="K800">
            <v>6173</v>
          </cell>
          <cell r="L800">
            <v>362</v>
          </cell>
          <cell r="M800">
            <v>2986.5</v>
          </cell>
          <cell r="N800">
            <v>0.25407381215469615</v>
          </cell>
          <cell r="O800" t="str">
            <v>TIRANTES</v>
          </cell>
        </row>
        <row r="801">
          <cell r="A801" t="str">
            <v>TC2</v>
          </cell>
          <cell r="B801" t="str">
            <v>COMP-0555</v>
          </cell>
          <cell r="C801" t="str">
            <v>TIRANTE CURVO Ø7/16" - UNC</v>
          </cell>
          <cell r="D801">
            <v>0.09</v>
          </cell>
          <cell r="E801">
            <v>0</v>
          </cell>
          <cell r="F801">
            <v>2.16E-5</v>
          </cell>
          <cell r="G801">
            <v>0</v>
          </cell>
          <cell r="H801">
            <v>5970</v>
          </cell>
          <cell r="I801">
            <v>5970</v>
          </cell>
          <cell r="J801">
            <v>3011.3008799999998</v>
          </cell>
          <cell r="K801">
            <v>4096</v>
          </cell>
          <cell r="L801">
            <v>238.8</v>
          </cell>
          <cell r="M801">
            <v>1970.1000000000001</v>
          </cell>
          <cell r="N801">
            <v>0.24969680753768853</v>
          </cell>
          <cell r="O801" t="str">
            <v>TIRANTES</v>
          </cell>
        </row>
        <row r="802">
          <cell r="A802" t="str">
            <v>TU7/16</v>
          </cell>
          <cell r="B802" t="str">
            <v>COMP-0556</v>
          </cell>
          <cell r="C802" t="str">
            <v>TUERCA HEX. Ø7/16" - UNC</v>
          </cell>
          <cell r="D802">
            <v>0.01</v>
          </cell>
          <cell r="E802">
            <v>0</v>
          </cell>
          <cell r="F802">
            <v>3.4000000000000005E-6</v>
          </cell>
          <cell r="G802">
            <v>0</v>
          </cell>
          <cell r="H802">
            <v>260</v>
          </cell>
          <cell r="I802">
            <v>260</v>
          </cell>
          <cell r="J802">
            <v>131</v>
          </cell>
          <cell r="K802">
            <v>179</v>
          </cell>
          <cell r="L802">
            <v>10.4</v>
          </cell>
          <cell r="M802">
            <v>85.8</v>
          </cell>
          <cell r="N802">
            <v>0.25052884615384619</v>
          </cell>
          <cell r="O802" t="str">
            <v>ACCESORIOS</v>
          </cell>
        </row>
        <row r="803">
          <cell r="A803" t="str">
            <v>T12X3000</v>
          </cell>
          <cell r="B803" t="str">
            <v>TIRA-0007</v>
          </cell>
          <cell r="C803" t="str">
            <v>TIRANTE 12MM X 3000MM</v>
          </cell>
          <cell r="D803">
            <v>2.4</v>
          </cell>
          <cell r="E803">
            <v>0</v>
          </cell>
          <cell r="F803">
            <v>4.3199999999999998E-4</v>
          </cell>
          <cell r="G803">
            <v>0</v>
          </cell>
          <cell r="H803">
            <v>86986</v>
          </cell>
          <cell r="I803">
            <v>86986</v>
          </cell>
          <cell r="J803">
            <v>43842</v>
          </cell>
          <cell r="K803">
            <v>59626</v>
          </cell>
          <cell r="L803">
            <v>3479.44</v>
          </cell>
          <cell r="M803">
            <v>28705.38</v>
          </cell>
          <cell r="N803">
            <v>0.25028194192168862</v>
          </cell>
          <cell r="O803" t="str">
            <v>TIRANTES</v>
          </cell>
        </row>
        <row r="804">
          <cell r="A804" t="str">
            <v>T12X2500</v>
          </cell>
          <cell r="B804" t="str">
            <v>TIRA-0006</v>
          </cell>
          <cell r="C804" t="str">
            <v>TIRANTE 12MM X 2500MM</v>
          </cell>
          <cell r="D804">
            <v>2</v>
          </cell>
          <cell r="E804">
            <v>0</v>
          </cell>
          <cell r="F804">
            <v>3.6000000000000002E-4</v>
          </cell>
          <cell r="G804">
            <v>0</v>
          </cell>
          <cell r="H804">
            <v>72489</v>
          </cell>
          <cell r="I804">
            <v>72489</v>
          </cell>
          <cell r="J804">
            <v>36535</v>
          </cell>
          <cell r="K804">
            <v>49688</v>
          </cell>
          <cell r="L804">
            <v>2899.56</v>
          </cell>
          <cell r="M804">
            <v>23921.370000000003</v>
          </cell>
          <cell r="N804">
            <v>0.25028883692698212</v>
          </cell>
          <cell r="O804" t="str">
            <v>TIRANTES</v>
          </cell>
        </row>
        <row r="805">
          <cell r="A805" t="str">
            <v>T12X2000</v>
          </cell>
          <cell r="B805" t="str">
            <v>TIRA-0005</v>
          </cell>
          <cell r="C805" t="str">
            <v>TIRANTE 12MM X 2000MM</v>
          </cell>
          <cell r="D805">
            <v>1.6</v>
          </cell>
          <cell r="E805">
            <v>0</v>
          </cell>
          <cell r="F805">
            <v>2.8800000000000001E-4</v>
          </cell>
          <cell r="G805">
            <v>0</v>
          </cell>
          <cell r="H805">
            <v>57991</v>
          </cell>
          <cell r="I805">
            <v>57991</v>
          </cell>
          <cell r="J805">
            <v>29228</v>
          </cell>
          <cell r="K805">
            <v>39751</v>
          </cell>
          <cell r="L805">
            <v>2319.64</v>
          </cell>
          <cell r="M805">
            <v>19137.030000000002</v>
          </cell>
          <cell r="N805">
            <v>0.25028625131485926</v>
          </cell>
          <cell r="O805" t="str">
            <v>TIRANTES</v>
          </cell>
        </row>
        <row r="806">
          <cell r="A806" t="str">
            <v>T12X1500</v>
          </cell>
          <cell r="B806" t="str">
            <v>TIRA-0004</v>
          </cell>
          <cell r="C806" t="str">
            <v>TIRANTE 12MM X 1500MM</v>
          </cell>
          <cell r="D806">
            <v>1.2</v>
          </cell>
          <cell r="E806">
            <v>0</v>
          </cell>
          <cell r="F806">
            <v>2.1599999999999999E-4</v>
          </cell>
          <cell r="G806">
            <v>0</v>
          </cell>
          <cell r="H806">
            <v>43493</v>
          </cell>
          <cell r="I806">
            <v>43493</v>
          </cell>
          <cell r="J806">
            <v>21921</v>
          </cell>
          <cell r="K806">
            <v>29813</v>
          </cell>
          <cell r="L806">
            <v>1739.72</v>
          </cell>
          <cell r="M806">
            <v>14352.69</v>
          </cell>
          <cell r="N806">
            <v>0.25028194192168862</v>
          </cell>
          <cell r="O806" t="str">
            <v>TIRANTES</v>
          </cell>
        </row>
        <row r="807">
          <cell r="A807" t="str">
            <v>T12X1000</v>
          </cell>
          <cell r="B807" t="str">
            <v>TIRA-0003</v>
          </cell>
          <cell r="C807" t="str">
            <v>TIRANTE 12MM X 1000MM</v>
          </cell>
          <cell r="D807">
            <v>0.8</v>
          </cell>
          <cell r="E807">
            <v>0</v>
          </cell>
          <cell r="F807">
            <v>1.44E-4</v>
          </cell>
          <cell r="G807">
            <v>0</v>
          </cell>
          <cell r="H807">
            <v>28996</v>
          </cell>
          <cell r="I807">
            <v>28996</v>
          </cell>
          <cell r="J807">
            <v>14614</v>
          </cell>
          <cell r="K807">
            <v>19876</v>
          </cell>
          <cell r="L807">
            <v>1159.8399999999999</v>
          </cell>
          <cell r="M807">
            <v>9568.68</v>
          </cell>
          <cell r="N807">
            <v>0.25029917919713079</v>
          </cell>
          <cell r="O807" t="str">
            <v>TIRANTES</v>
          </cell>
        </row>
        <row r="808">
          <cell r="A808" t="str">
            <v>T12X750</v>
          </cell>
          <cell r="B808" t="str">
            <v>TIRA-0016</v>
          </cell>
          <cell r="C808" t="str">
            <v>TIRANTE 12MM X 750MM</v>
          </cell>
          <cell r="D808">
            <v>0.6</v>
          </cell>
          <cell r="E808">
            <v>0</v>
          </cell>
          <cell r="F808">
            <v>1.08E-4</v>
          </cell>
          <cell r="G808">
            <v>0</v>
          </cell>
          <cell r="H808">
            <v>21747</v>
          </cell>
          <cell r="I808">
            <v>21747</v>
          </cell>
          <cell r="J808">
            <v>10960.5</v>
          </cell>
          <cell r="K808">
            <v>14907</v>
          </cell>
          <cell r="L808">
            <v>869.88</v>
          </cell>
          <cell r="M808">
            <v>7176.51</v>
          </cell>
          <cell r="N808">
            <v>0.25029917919713074</v>
          </cell>
          <cell r="O808" t="str">
            <v>TIRANTES</v>
          </cell>
        </row>
        <row r="809">
          <cell r="A809" t="str">
            <v>T12X700</v>
          </cell>
          <cell r="B809" t="str">
            <v>TIRA-0013</v>
          </cell>
          <cell r="C809" t="str">
            <v>TIRANTE 12MM X 700MM</v>
          </cell>
          <cell r="D809">
            <v>0.56000000000000005</v>
          </cell>
          <cell r="E809">
            <v>0</v>
          </cell>
          <cell r="F809">
            <v>1.008E-4</v>
          </cell>
          <cell r="G809">
            <v>0</v>
          </cell>
          <cell r="H809">
            <v>20297</v>
          </cell>
          <cell r="I809">
            <v>20297</v>
          </cell>
          <cell r="J809">
            <v>10229.799999999999</v>
          </cell>
          <cell r="K809">
            <v>13913</v>
          </cell>
          <cell r="L809">
            <v>811.88</v>
          </cell>
          <cell r="M809">
            <v>6698.01</v>
          </cell>
          <cell r="N809">
            <v>0.25029179189042722</v>
          </cell>
          <cell r="O809" t="str">
            <v>TIRANTES</v>
          </cell>
        </row>
        <row r="810">
          <cell r="A810" t="str">
            <v>T12X600</v>
          </cell>
          <cell r="B810" t="str">
            <v>TIRA-0021</v>
          </cell>
          <cell r="C810" t="str">
            <v>TIRANTE 12MM X 600MM</v>
          </cell>
          <cell r="D810">
            <v>0.48</v>
          </cell>
          <cell r="E810">
            <v>0</v>
          </cell>
          <cell r="F810">
            <v>8.6399999999999999E-5</v>
          </cell>
          <cell r="G810">
            <v>0</v>
          </cell>
          <cell r="H810">
            <v>17398</v>
          </cell>
          <cell r="I810">
            <v>17398</v>
          </cell>
          <cell r="J810">
            <v>8768.4</v>
          </cell>
          <cell r="K810">
            <v>11926</v>
          </cell>
          <cell r="L810">
            <v>695.92</v>
          </cell>
          <cell r="M810">
            <v>5741.34</v>
          </cell>
          <cell r="N810">
            <v>0.25031641567996338</v>
          </cell>
          <cell r="O810" t="str">
            <v>TIRANTES</v>
          </cell>
        </row>
        <row r="811">
          <cell r="A811" t="str">
            <v>T12X500</v>
          </cell>
          <cell r="B811" t="str">
            <v>TIRA-0002</v>
          </cell>
          <cell r="C811" t="str">
            <v>TIRANTE 12MM X 500MM</v>
          </cell>
          <cell r="D811">
            <v>0.4</v>
          </cell>
          <cell r="E811">
            <v>0</v>
          </cell>
          <cell r="F811">
            <v>7.2000000000000002E-5</v>
          </cell>
          <cell r="G811">
            <v>0</v>
          </cell>
          <cell r="H811">
            <v>14498</v>
          </cell>
          <cell r="I811">
            <v>14498</v>
          </cell>
          <cell r="J811">
            <v>7307</v>
          </cell>
          <cell r="K811">
            <v>9938</v>
          </cell>
          <cell r="L811">
            <v>579.91999999999996</v>
          </cell>
          <cell r="M811">
            <v>4784.34</v>
          </cell>
          <cell r="N811">
            <v>0.25029917919713079</v>
          </cell>
          <cell r="O811" t="str">
            <v>TIRANTES</v>
          </cell>
        </row>
        <row r="812">
          <cell r="A812" t="str">
            <v>T12X450</v>
          </cell>
          <cell r="B812" t="str">
            <v>TIRA-0001</v>
          </cell>
          <cell r="C812" t="str">
            <v>TIRANTE 12MM X 450MM</v>
          </cell>
          <cell r="D812">
            <v>0.36</v>
          </cell>
          <cell r="E812">
            <v>0</v>
          </cell>
          <cell r="F812">
            <v>6.4800000000000003E-5</v>
          </cell>
          <cell r="G812">
            <v>0</v>
          </cell>
          <cell r="H812">
            <v>13048</v>
          </cell>
          <cell r="I812">
            <v>13048</v>
          </cell>
          <cell r="J812">
            <v>6576.3</v>
          </cell>
          <cell r="K812">
            <v>8944</v>
          </cell>
          <cell r="L812">
            <v>521.91999999999996</v>
          </cell>
          <cell r="M812">
            <v>4305.84</v>
          </cell>
          <cell r="N812">
            <v>0.25028768776824051</v>
          </cell>
          <cell r="O812" t="str">
            <v>TIRANTES</v>
          </cell>
        </row>
        <row r="813">
          <cell r="A813" t="str">
            <v>T12X400</v>
          </cell>
          <cell r="B813" t="str">
            <v>TIRA-0022</v>
          </cell>
          <cell r="C813" t="str">
            <v>TIRANTE 12MM X 400MM</v>
          </cell>
          <cell r="D813">
            <v>0.32000000000000006</v>
          </cell>
          <cell r="E813">
            <v>0</v>
          </cell>
          <cell r="F813">
            <v>5.7600000000000004E-5</v>
          </cell>
          <cell r="G813">
            <v>0</v>
          </cell>
          <cell r="H813">
            <v>11599</v>
          </cell>
          <cell r="I813">
            <v>11599</v>
          </cell>
          <cell r="J813">
            <v>5845.6</v>
          </cell>
          <cell r="K813">
            <v>7951</v>
          </cell>
          <cell r="L813">
            <v>463.96000000000004</v>
          </cell>
          <cell r="M813">
            <v>3827.67</v>
          </cell>
          <cell r="N813">
            <v>0.25033796016898013</v>
          </cell>
          <cell r="O813" t="str">
            <v>TIRANTES</v>
          </cell>
        </row>
        <row r="814">
          <cell r="A814" t="str">
            <v>T12X330</v>
          </cell>
          <cell r="B814" t="str">
            <v>TIRA-0018</v>
          </cell>
          <cell r="C814" t="str">
            <v>TIRANTE 12MM X 330MM</v>
          </cell>
          <cell r="D814">
            <v>0.26</v>
          </cell>
          <cell r="E814">
            <v>0</v>
          </cell>
          <cell r="F814">
            <v>4.7520000000000006E-5</v>
          </cell>
          <cell r="G814">
            <v>0</v>
          </cell>
          <cell r="H814">
            <v>9569</v>
          </cell>
          <cell r="I814">
            <v>9569</v>
          </cell>
          <cell r="J814">
            <v>4822.62</v>
          </cell>
          <cell r="K814">
            <v>6559</v>
          </cell>
          <cell r="L814">
            <v>382.76</v>
          </cell>
          <cell r="M814">
            <v>3157.77</v>
          </cell>
          <cell r="N814">
            <v>0.25032425018288235</v>
          </cell>
          <cell r="O814" t="str">
            <v>TIRANTES</v>
          </cell>
        </row>
        <row r="815">
          <cell r="A815" t="str">
            <v>T12X300</v>
          </cell>
          <cell r="B815" t="str">
            <v>TIRA-0015</v>
          </cell>
          <cell r="C815" t="str">
            <v>TIRANTE 12MM X 300MM</v>
          </cell>
          <cell r="D815">
            <v>0.24</v>
          </cell>
          <cell r="E815">
            <v>0</v>
          </cell>
          <cell r="F815">
            <v>4.32E-5</v>
          </cell>
          <cell r="G815">
            <v>0</v>
          </cell>
          <cell r="H815">
            <v>8699</v>
          </cell>
          <cell r="I815">
            <v>8699</v>
          </cell>
          <cell r="J815">
            <v>4384.2</v>
          </cell>
          <cell r="K815">
            <v>5963</v>
          </cell>
          <cell r="L815">
            <v>347.96</v>
          </cell>
          <cell r="M815">
            <v>2870.67</v>
          </cell>
          <cell r="N815">
            <v>0.25031641567996338</v>
          </cell>
          <cell r="O815" t="str">
            <v>TIRANTES</v>
          </cell>
        </row>
        <row r="816">
          <cell r="A816" t="str">
            <v>T12X200</v>
          </cell>
          <cell r="B816" t="str">
            <v>TIRA-0023</v>
          </cell>
          <cell r="C816" t="str">
            <v>TIRANTE 12MM X 200MM</v>
          </cell>
          <cell r="D816">
            <v>0.16</v>
          </cell>
          <cell r="E816">
            <v>0</v>
          </cell>
          <cell r="F816">
            <v>2.8800000000000002E-5</v>
          </cell>
          <cell r="G816">
            <v>0</v>
          </cell>
          <cell r="H816">
            <v>5800</v>
          </cell>
          <cell r="I816">
            <v>5800</v>
          </cell>
          <cell r="J816">
            <v>2922.8</v>
          </cell>
          <cell r="K816">
            <v>3976</v>
          </cell>
          <cell r="L816">
            <v>232</v>
          </cell>
          <cell r="M816">
            <v>1914</v>
          </cell>
          <cell r="N816">
            <v>0.25040258620689654</v>
          </cell>
          <cell r="O816" t="str">
            <v>TIRANTES</v>
          </cell>
        </row>
        <row r="817">
          <cell r="A817" t="str">
            <v>T12X150</v>
          </cell>
          <cell r="B817" t="str">
            <v>TIRA-0017</v>
          </cell>
          <cell r="C817" t="str">
            <v>TIRANTE 12MM X 150MM</v>
          </cell>
          <cell r="D817">
            <v>0.12</v>
          </cell>
          <cell r="E817">
            <v>0</v>
          </cell>
          <cell r="F817">
            <v>2.16E-5</v>
          </cell>
          <cell r="G817">
            <v>0</v>
          </cell>
          <cell r="H817">
            <v>4350</v>
          </cell>
          <cell r="I817">
            <v>4350</v>
          </cell>
          <cell r="J817">
            <v>2192.1</v>
          </cell>
          <cell r="K817">
            <v>2982</v>
          </cell>
          <cell r="L817">
            <v>174</v>
          </cell>
          <cell r="M817">
            <v>1435.5</v>
          </cell>
          <cell r="N817">
            <v>0.25040258620689665</v>
          </cell>
          <cell r="O817" t="str">
            <v>TIRANTES</v>
          </cell>
        </row>
        <row r="818">
          <cell r="A818" t="str">
            <v>T16X3000</v>
          </cell>
          <cell r="B818" t="str">
            <v>COMP-0461</v>
          </cell>
          <cell r="C818" t="str">
            <v>TIRANTE 16MM X 3000MM</v>
          </cell>
          <cell r="D818">
            <v>4.74</v>
          </cell>
          <cell r="E818">
            <v>0</v>
          </cell>
          <cell r="F818">
            <v>7.6800000000000002E-4</v>
          </cell>
          <cell r="G818">
            <v>0</v>
          </cell>
          <cell r="H818">
            <v>140900</v>
          </cell>
          <cell r="I818">
            <v>140900</v>
          </cell>
          <cell r="J818">
            <v>71016</v>
          </cell>
          <cell r="K818">
            <v>96600</v>
          </cell>
          <cell r="L818">
            <v>5636</v>
          </cell>
          <cell r="M818">
            <v>46497</v>
          </cell>
          <cell r="N818">
            <v>0.25027466288147626</v>
          </cell>
          <cell r="O818" t="str">
            <v>TIRANTES</v>
          </cell>
        </row>
        <row r="819">
          <cell r="A819" t="str">
            <v>T16X2000</v>
          </cell>
          <cell r="B819" t="str">
            <v>COMP-0334</v>
          </cell>
          <cell r="C819" t="str">
            <v>TIRANTE 16MM X 2000MM</v>
          </cell>
          <cell r="D819">
            <v>3.16</v>
          </cell>
          <cell r="E819">
            <v>0</v>
          </cell>
          <cell r="F819">
            <v>5.1199999999999998E-4</v>
          </cell>
          <cell r="G819">
            <v>0</v>
          </cell>
          <cell r="H819">
            <v>93933.333333333328</v>
          </cell>
          <cell r="I819">
            <v>93933</v>
          </cell>
          <cell r="J819">
            <v>47344</v>
          </cell>
          <cell r="K819">
            <v>64400</v>
          </cell>
          <cell r="L819">
            <v>3757.32</v>
          </cell>
          <cell r="M819">
            <v>30997.890000000003</v>
          </cell>
          <cell r="N819">
            <v>0.25027200238467856</v>
          </cell>
          <cell r="O819" t="str">
            <v>TIRANTES</v>
          </cell>
        </row>
        <row r="820">
          <cell r="A820" t="str">
            <v>T16X1000</v>
          </cell>
          <cell r="B820" t="str">
            <v>COMP-0087</v>
          </cell>
          <cell r="C820" t="str">
            <v>TIRANTE 16MM X 1000MM</v>
          </cell>
          <cell r="D820">
            <v>1.58</v>
          </cell>
          <cell r="E820">
            <v>0</v>
          </cell>
          <cell r="F820">
            <v>2.5599999999999999E-4</v>
          </cell>
          <cell r="G820">
            <v>0</v>
          </cell>
          <cell r="H820">
            <v>46966.666666666664</v>
          </cell>
          <cell r="I820">
            <v>46967</v>
          </cell>
          <cell r="J820">
            <v>23672</v>
          </cell>
          <cell r="K820">
            <v>32200</v>
          </cell>
          <cell r="L820">
            <v>1878.68</v>
          </cell>
          <cell r="M820">
            <v>15499.11</v>
          </cell>
          <cell r="N820">
            <v>0.2502799838184257</v>
          </cell>
          <cell r="O820" t="str">
            <v>TIRANTES</v>
          </cell>
        </row>
        <row r="821">
          <cell r="A821" t="str">
            <v>T16X750</v>
          </cell>
          <cell r="B821" t="str">
            <v>COMP-0473</v>
          </cell>
          <cell r="C821" t="str">
            <v>TIRANTE 16MM X 750MM</v>
          </cell>
          <cell r="D821">
            <v>1.19</v>
          </cell>
          <cell r="E821">
            <v>0</v>
          </cell>
          <cell r="F821">
            <v>1.92E-4</v>
          </cell>
          <cell r="G821">
            <v>0</v>
          </cell>
          <cell r="H821">
            <v>35225</v>
          </cell>
          <cell r="I821">
            <v>35225</v>
          </cell>
          <cell r="J821">
            <v>17754</v>
          </cell>
          <cell r="K821">
            <v>24150</v>
          </cell>
          <cell r="L821">
            <v>1409</v>
          </cell>
          <cell r="M821">
            <v>11624.25</v>
          </cell>
          <cell r="N821">
            <v>0.25027466288147626</v>
          </cell>
          <cell r="O821" t="str">
            <v>TIRANTES</v>
          </cell>
        </row>
        <row r="822">
          <cell r="A822" t="str">
            <v>T16X700</v>
          </cell>
          <cell r="B822" t="str">
            <v>COMP-0445</v>
          </cell>
          <cell r="C822" t="str">
            <v>TIRANTE 16MM X 700MM</v>
          </cell>
          <cell r="D822">
            <v>1.1100000000000001</v>
          </cell>
          <cell r="E822">
            <v>0</v>
          </cell>
          <cell r="F822">
            <v>1.7919999999999999E-4</v>
          </cell>
          <cell r="G822">
            <v>0</v>
          </cell>
          <cell r="H822">
            <v>32876.666666666664</v>
          </cell>
          <cell r="I822">
            <v>32877</v>
          </cell>
          <cell r="J822">
            <v>16570.399999999998</v>
          </cell>
          <cell r="K822">
            <v>22540</v>
          </cell>
          <cell r="L822">
            <v>1315.08</v>
          </cell>
          <cell r="M822">
            <v>10849.41</v>
          </cell>
          <cell r="N822">
            <v>0.25028226419685518</v>
          </cell>
          <cell r="O822" t="str">
            <v>TIRANTES</v>
          </cell>
        </row>
        <row r="823">
          <cell r="A823" t="str">
            <v>T16X600</v>
          </cell>
          <cell r="B823" t="str">
            <v>COMP-0336</v>
          </cell>
          <cell r="C823" t="str">
            <v>TIRANTE 16MM X 600MM</v>
          </cell>
          <cell r="D823">
            <v>0.95</v>
          </cell>
          <cell r="E823">
            <v>0</v>
          </cell>
          <cell r="F823">
            <v>1.5359999999999999E-4</v>
          </cell>
          <cell r="G823">
            <v>0</v>
          </cell>
          <cell r="H823">
            <v>28179.999999999996</v>
          </cell>
          <cell r="I823">
            <v>28180</v>
          </cell>
          <cell r="J823">
            <v>14203.199999999999</v>
          </cell>
          <cell r="K823">
            <v>19320</v>
          </cell>
          <cell r="L823">
            <v>1127.2</v>
          </cell>
          <cell r="M823">
            <v>9299.4</v>
          </cell>
          <cell r="N823">
            <v>0.25027466288147632</v>
          </cell>
          <cell r="O823" t="str">
            <v>TIRANTES</v>
          </cell>
        </row>
        <row r="824">
          <cell r="A824" t="str">
            <v>T16X500</v>
          </cell>
          <cell r="B824" t="str">
            <v>COMP-0205</v>
          </cell>
          <cell r="C824" t="str">
            <v>TIRANTE 16MM X 500MM</v>
          </cell>
          <cell r="D824">
            <v>0.8</v>
          </cell>
          <cell r="E824">
            <v>0</v>
          </cell>
          <cell r="F824">
            <v>1.2799999999999999E-4</v>
          </cell>
          <cell r="G824">
            <v>0</v>
          </cell>
          <cell r="H824">
            <v>23483.333333333332</v>
          </cell>
          <cell r="I824">
            <v>23483</v>
          </cell>
          <cell r="J824">
            <v>11836</v>
          </cell>
          <cell r="K824">
            <v>16100</v>
          </cell>
          <cell r="L824">
            <v>939.32</v>
          </cell>
          <cell r="M824">
            <v>7749.39</v>
          </cell>
          <cell r="N824">
            <v>0.25026402078099058</v>
          </cell>
          <cell r="O824" t="str">
            <v>TIRANTES</v>
          </cell>
        </row>
        <row r="825">
          <cell r="A825" t="str">
            <v>T16X250</v>
          </cell>
          <cell r="B825" t="str">
            <v>COMP-0454</v>
          </cell>
          <cell r="C825" t="str">
            <v>TIRANTE 16MM X 250MM</v>
          </cell>
          <cell r="D825">
            <v>0.39</v>
          </cell>
          <cell r="E825">
            <v>0</v>
          </cell>
          <cell r="F825">
            <v>6.3999999999999997E-5</v>
          </cell>
          <cell r="G825">
            <v>0</v>
          </cell>
          <cell r="H825">
            <v>11741.666666666666</v>
          </cell>
          <cell r="I825">
            <v>11742</v>
          </cell>
          <cell r="J825">
            <v>5918</v>
          </cell>
          <cell r="K825">
            <v>8050</v>
          </cell>
          <cell r="L825">
            <v>469.68</v>
          </cell>
          <cell r="M825">
            <v>3874.86</v>
          </cell>
          <cell r="N825">
            <v>0.25029594617612</v>
          </cell>
          <cell r="O825" t="str">
            <v>TIRANTES</v>
          </cell>
        </row>
        <row r="826">
          <cell r="A826" t="str">
            <v>T16X150</v>
          </cell>
          <cell r="B826" t="str">
            <v>COMP-0430</v>
          </cell>
          <cell r="C826" t="str">
            <v>TIRANTE 16MM X 150MM</v>
          </cell>
          <cell r="D826">
            <v>0.24</v>
          </cell>
          <cell r="E826">
            <v>0</v>
          </cell>
          <cell r="F826">
            <v>3.8399999999999998E-5</v>
          </cell>
          <cell r="G826">
            <v>0</v>
          </cell>
          <cell r="H826">
            <v>7044.9999999999991</v>
          </cell>
          <cell r="I826">
            <v>7045</v>
          </cell>
          <cell r="J826">
            <v>3550.7999999999997</v>
          </cell>
          <cell r="K826">
            <v>4830</v>
          </cell>
          <cell r="L826">
            <v>281.8</v>
          </cell>
          <cell r="M826">
            <v>2324.85</v>
          </cell>
          <cell r="N826">
            <v>0.25027466288147632</v>
          </cell>
          <cell r="O826" t="str">
            <v>TIRANTES</v>
          </cell>
        </row>
        <row r="827">
          <cell r="A827" t="str">
            <v>TT12X330</v>
          </cell>
          <cell r="B827" t="str">
            <v>TIRA-0024</v>
          </cell>
          <cell r="C827" t="str">
            <v>TIRANTE CON TOPE 12MM x 330MM</v>
          </cell>
          <cell r="D827">
            <v>0.6</v>
          </cell>
          <cell r="E827">
            <v>0</v>
          </cell>
          <cell r="F827">
            <v>2.0999999999999999E-3</v>
          </cell>
          <cell r="G827">
            <v>0</v>
          </cell>
          <cell r="H827">
            <v>25322</v>
          </cell>
          <cell r="I827">
            <v>25322</v>
          </cell>
          <cell r="J827">
            <v>12769.407999999999</v>
          </cell>
          <cell r="K827">
            <v>17367</v>
          </cell>
          <cell r="L827">
            <v>1012.88</v>
          </cell>
          <cell r="M827">
            <v>8356.26</v>
          </cell>
          <cell r="N827">
            <v>0.24988174709738575</v>
          </cell>
          <cell r="O827" t="str">
            <v>TIRANTES</v>
          </cell>
        </row>
        <row r="828">
          <cell r="A828" t="str">
            <v>TT12X400</v>
          </cell>
          <cell r="B828" t="str">
            <v>TIRA-0025</v>
          </cell>
          <cell r="C828" t="str">
            <v>TIRANTE CON TOPE 12MM x 400MM</v>
          </cell>
          <cell r="D828">
            <v>0.66</v>
          </cell>
          <cell r="E828">
            <v>0</v>
          </cell>
          <cell r="F828">
            <v>2.5000000000000001E-3</v>
          </cell>
          <cell r="G828">
            <v>0</v>
          </cell>
          <cell r="H828">
            <v>27351</v>
          </cell>
          <cell r="I828">
            <v>27351</v>
          </cell>
          <cell r="J828">
            <v>13792.387999999999</v>
          </cell>
          <cell r="K828">
            <v>18758</v>
          </cell>
          <cell r="L828">
            <v>1094.04</v>
          </cell>
          <cell r="M828">
            <v>9025.83</v>
          </cell>
          <cell r="N828">
            <v>0.2498929783188916</v>
          </cell>
          <cell r="O828" t="str">
            <v>TIRANTES</v>
          </cell>
        </row>
        <row r="829">
          <cell r="A829" t="str">
            <v>TG12MM</v>
          </cell>
          <cell r="B829" t="str">
            <v>COMP-0453</v>
          </cell>
          <cell r="C829" t="str">
            <v>TUERCAGOLILLA 12MM</v>
          </cell>
          <cell r="D829">
            <v>0.5</v>
          </cell>
          <cell r="E829">
            <v>0</v>
          </cell>
          <cell r="F829">
            <v>2.2936139645328356E-4</v>
          </cell>
          <cell r="G829">
            <v>0</v>
          </cell>
          <cell r="H829">
            <v>18557</v>
          </cell>
          <cell r="I829">
            <v>18557</v>
          </cell>
          <cell r="J829">
            <v>9358</v>
          </cell>
          <cell r="K829">
            <v>12727</v>
          </cell>
          <cell r="L829">
            <v>742.28</v>
          </cell>
          <cell r="M829">
            <v>6123.81</v>
          </cell>
          <cell r="N829">
            <v>0.24987740475292347</v>
          </cell>
          <cell r="O829" t="str">
            <v>ACCESORIOS</v>
          </cell>
        </row>
        <row r="830">
          <cell r="A830" t="str">
            <v>TG16MM</v>
          </cell>
          <cell r="B830" t="str">
            <v>COMP-0455</v>
          </cell>
          <cell r="C830" t="str">
            <v>TUERCAGOLILLA 16MM</v>
          </cell>
          <cell r="D830">
            <v>0.83</v>
          </cell>
          <cell r="E830">
            <v>0</v>
          </cell>
          <cell r="F830">
            <v>4.0000000000000002E-4</v>
          </cell>
          <cell r="G830">
            <v>0</v>
          </cell>
          <cell r="H830">
            <v>36710</v>
          </cell>
          <cell r="I830">
            <v>36710</v>
          </cell>
          <cell r="J830">
            <v>18512</v>
          </cell>
          <cell r="K830">
            <v>25177</v>
          </cell>
          <cell r="L830">
            <v>1468.4</v>
          </cell>
          <cell r="M830">
            <v>12114.300000000001</v>
          </cell>
          <cell r="N830">
            <v>0.24988831381095078</v>
          </cell>
          <cell r="O830" t="str">
            <v>ACCESORIOS</v>
          </cell>
        </row>
        <row r="831">
          <cell r="A831" t="str">
            <v>TM2400X120</v>
          </cell>
          <cell r="B831" t="str">
            <v>PANM-0444</v>
          </cell>
          <cell r="C831" t="str">
            <v>TAPA MURO 2400x120</v>
          </cell>
          <cell r="D831">
            <v>18.05</v>
          </cell>
          <cell r="E831">
            <v>0.28799999999999998</v>
          </cell>
          <cell r="F831">
            <v>2.3760000000000001E-3</v>
          </cell>
          <cell r="G831">
            <v>0</v>
          </cell>
          <cell r="H831">
            <v>248187</v>
          </cell>
          <cell r="I831">
            <v>248187</v>
          </cell>
          <cell r="J831">
            <v>125619.24519634538</v>
          </cell>
          <cell r="K831">
            <v>170843</v>
          </cell>
          <cell r="L831">
            <v>17280</v>
          </cell>
          <cell r="M831">
            <v>80000</v>
          </cell>
          <cell r="N831">
            <v>0.24710550016897048</v>
          </cell>
          <cell r="O831" t="str">
            <v>ANDEN B</v>
          </cell>
        </row>
        <row r="832">
          <cell r="A832" t="str">
            <v>TM2400X100</v>
          </cell>
          <cell r="B832" t="str">
            <v>PANM-0445</v>
          </cell>
          <cell r="C832" t="str">
            <v>TAPA MURO 2400x100</v>
          </cell>
          <cell r="D832">
            <v>16.239999999999998</v>
          </cell>
          <cell r="E832">
            <v>0.24</v>
          </cell>
          <cell r="F832">
            <v>2.1599999999999996E-3</v>
          </cell>
          <cell r="G832">
            <v>0</v>
          </cell>
          <cell r="H832">
            <v>239079</v>
          </cell>
          <cell r="I832">
            <v>239079</v>
          </cell>
          <cell r="J832">
            <v>121009.36463868132</v>
          </cell>
          <cell r="K832">
            <v>164573</v>
          </cell>
          <cell r="L832">
            <v>14400</v>
          </cell>
          <cell r="M832">
            <v>78896.070000000007</v>
          </cell>
          <cell r="N832">
            <v>0.24710480677918828</v>
          </cell>
          <cell r="O832" t="str">
            <v>ANDEN B</v>
          </cell>
        </row>
        <row r="833">
          <cell r="A833" t="str">
            <v>TM2400X80</v>
          </cell>
          <cell r="B833" t="str">
            <v>PANM-0446</v>
          </cell>
          <cell r="C833" t="str">
            <v>TAPA MURO 2400x80</v>
          </cell>
          <cell r="D833">
            <v>14.44</v>
          </cell>
          <cell r="E833">
            <v>0.192</v>
          </cell>
          <cell r="F833">
            <v>1.9439999999999998E-3</v>
          </cell>
          <cell r="G833">
            <v>0</v>
          </cell>
          <cell r="H833">
            <v>227695</v>
          </cell>
          <cell r="I833">
            <v>227695</v>
          </cell>
          <cell r="J833">
            <v>115247.01394160125</v>
          </cell>
          <cell r="K833">
            <v>156736</v>
          </cell>
          <cell r="L833">
            <v>11520</v>
          </cell>
          <cell r="M833">
            <v>75139.350000000006</v>
          </cell>
          <cell r="N833">
            <v>0.24710716863289992</v>
          </cell>
          <cell r="O833" t="str">
            <v>ANDEN B</v>
          </cell>
        </row>
        <row r="834">
          <cell r="A834" t="str">
            <v>TM2350X120</v>
          </cell>
          <cell r="B834" t="str">
            <v>PANM-0516</v>
          </cell>
          <cell r="C834" t="str">
            <v>TAPA MURO 2350x120</v>
          </cell>
          <cell r="D834">
            <v>17.5</v>
          </cell>
          <cell r="E834">
            <v>0.28000000000000003</v>
          </cell>
          <cell r="F834">
            <v>2.3265E-3</v>
          </cell>
          <cell r="G834">
            <v>0</v>
          </cell>
          <cell r="H834">
            <v>243633</v>
          </cell>
          <cell r="I834">
            <v>243633</v>
          </cell>
          <cell r="J834">
            <v>123314.30491751335</v>
          </cell>
          <cell r="K834">
            <v>167708</v>
          </cell>
          <cell r="L834">
            <v>16800</v>
          </cell>
          <cell r="M834">
            <v>80000</v>
          </cell>
          <cell r="N834">
            <v>0.24710515995451732</v>
          </cell>
          <cell r="O834" t="str">
            <v>ANDEN B</v>
          </cell>
        </row>
        <row r="835">
          <cell r="A835" t="str">
            <v>TM2350X100</v>
          </cell>
          <cell r="B835" t="str">
            <v>PANM-0515</v>
          </cell>
          <cell r="C835" t="str">
            <v>TAPA MURO 2350x100</v>
          </cell>
          <cell r="D835">
            <v>14.3</v>
          </cell>
          <cell r="E835">
            <v>0.24</v>
          </cell>
          <cell r="F835">
            <v>2.1150000000000001E-3</v>
          </cell>
          <cell r="G835">
            <v>0</v>
          </cell>
          <cell r="H835">
            <v>236802</v>
          </cell>
          <cell r="I835">
            <v>236802</v>
          </cell>
          <cell r="J835">
            <v>119856.89449926531</v>
          </cell>
          <cell r="K835">
            <v>163006</v>
          </cell>
          <cell r="L835">
            <v>14400</v>
          </cell>
          <cell r="M835">
            <v>78144.66</v>
          </cell>
          <cell r="N835">
            <v>0.24710462509751971</v>
          </cell>
          <cell r="O835" t="str">
            <v>ANDEN B</v>
          </cell>
        </row>
        <row r="836">
          <cell r="A836" t="str">
            <v>TM2350X80</v>
          </cell>
          <cell r="B836" t="str">
            <v>PANM-0503</v>
          </cell>
          <cell r="C836" t="str">
            <v>TAPA MURO 2350x80</v>
          </cell>
          <cell r="D836">
            <v>11.4</v>
          </cell>
          <cell r="E836">
            <v>0.19</v>
          </cell>
          <cell r="F836">
            <v>1.9034999999999998E-3</v>
          </cell>
          <cell r="G836">
            <v>0</v>
          </cell>
          <cell r="H836">
            <v>227695</v>
          </cell>
          <cell r="I836">
            <v>227695</v>
          </cell>
          <cell r="J836">
            <v>115247.01394160125</v>
          </cell>
          <cell r="K836">
            <v>156736</v>
          </cell>
          <cell r="L836">
            <v>11400</v>
          </cell>
          <cell r="M836">
            <v>75139.350000000006</v>
          </cell>
          <cell r="N836">
            <v>0.24710716863289992</v>
          </cell>
          <cell r="O836" t="str">
            <v>ANDEN B</v>
          </cell>
        </row>
        <row r="837">
          <cell r="A837" t="str">
            <v>TM1200X120</v>
          </cell>
          <cell r="B837" t="str">
            <v>PANM-0447</v>
          </cell>
          <cell r="C837" t="str">
            <v>TAPA MURO 1200x120</v>
          </cell>
          <cell r="D837">
            <v>9.02</v>
          </cell>
          <cell r="E837">
            <v>0.14399999999999999</v>
          </cell>
          <cell r="F837">
            <v>1.188E-3</v>
          </cell>
          <cell r="G837">
            <v>0</v>
          </cell>
          <cell r="H837">
            <v>129786</v>
          </cell>
          <cell r="I837">
            <v>129786</v>
          </cell>
          <cell r="J837">
            <v>65690.797946712715</v>
          </cell>
          <cell r="K837">
            <v>89340</v>
          </cell>
          <cell r="L837">
            <v>8640</v>
          </cell>
          <cell r="M837">
            <v>42829.380000000005</v>
          </cell>
          <cell r="N837">
            <v>0.24710629847799334</v>
          </cell>
          <cell r="O837" t="str">
            <v>ANDEN B</v>
          </cell>
        </row>
        <row r="838">
          <cell r="A838" t="str">
            <v>TM1200X100</v>
          </cell>
          <cell r="B838" t="str">
            <v>PANM-0448</v>
          </cell>
          <cell r="C838" t="str">
            <v>TAPA MURO 1200x100</v>
          </cell>
          <cell r="D838">
            <v>8.1199999999999992</v>
          </cell>
          <cell r="E838">
            <v>0.12</v>
          </cell>
          <cell r="F838">
            <v>1.0799999999999998E-3</v>
          </cell>
          <cell r="G838">
            <v>0</v>
          </cell>
          <cell r="H838">
            <v>125232</v>
          </cell>
          <cell r="I838">
            <v>125232</v>
          </cell>
          <cell r="J838">
            <v>63385.857667880693</v>
          </cell>
          <cell r="K838">
            <v>86205</v>
          </cell>
          <cell r="L838">
            <v>7200</v>
          </cell>
          <cell r="M838">
            <v>41326.560000000005</v>
          </cell>
          <cell r="N838">
            <v>0.24710566563679798</v>
          </cell>
          <cell r="O838" t="str">
            <v>ANDEN B</v>
          </cell>
        </row>
        <row r="839">
          <cell r="A839" t="str">
            <v>TM1200X80</v>
          </cell>
          <cell r="B839" t="str">
            <v>PANM-0449</v>
          </cell>
          <cell r="C839" t="str">
            <v>TAPA MURO 1200x80</v>
          </cell>
          <cell r="D839">
            <v>7.21</v>
          </cell>
          <cell r="E839">
            <v>9.6000000000000002E-2</v>
          </cell>
          <cell r="F839">
            <v>9.7199999999999988E-4</v>
          </cell>
          <cell r="G839">
            <v>0</v>
          </cell>
          <cell r="H839">
            <v>120678</v>
          </cell>
          <cell r="I839">
            <v>120678</v>
          </cell>
          <cell r="J839">
            <v>61080.917389048671</v>
          </cell>
          <cell r="K839">
            <v>83071</v>
          </cell>
          <cell r="L839">
            <v>5760</v>
          </cell>
          <cell r="M839">
            <v>39823.740000000005</v>
          </cell>
          <cell r="N839">
            <v>0.24710498503281553</v>
          </cell>
          <cell r="O839" t="str">
            <v>ANDEN B</v>
          </cell>
        </row>
        <row r="840">
          <cell r="A840" t="str">
            <v>TM900X120</v>
          </cell>
          <cell r="B840" t="str">
            <v>PANM-0450</v>
          </cell>
          <cell r="C840" t="str">
            <v>TAPA MURO 900x120</v>
          </cell>
          <cell r="D840">
            <v>6.77</v>
          </cell>
          <cell r="E840">
            <v>0.108</v>
          </cell>
          <cell r="F840">
            <v>8.9099999999999997E-4</v>
          </cell>
          <cell r="G840">
            <v>0</v>
          </cell>
          <cell r="H840">
            <v>97909</v>
          </cell>
          <cell r="I840">
            <v>97909</v>
          </cell>
          <cell r="J840">
            <v>49556.215994888538</v>
          </cell>
          <cell r="K840">
            <v>67397</v>
          </cell>
          <cell r="L840">
            <v>6480</v>
          </cell>
          <cell r="M840">
            <v>32309.97</v>
          </cell>
          <cell r="N840">
            <v>0.2471083220909549</v>
          </cell>
          <cell r="O840" t="str">
            <v>ANDEN B</v>
          </cell>
        </row>
        <row r="841">
          <cell r="A841" t="str">
            <v>TM900X100</v>
          </cell>
          <cell r="B841" t="str">
            <v>PANM-0451</v>
          </cell>
          <cell r="C841" t="str">
            <v>TAPA MURO 900x100</v>
          </cell>
          <cell r="D841">
            <v>6.09</v>
          </cell>
          <cell r="E841">
            <v>0.09</v>
          </cell>
          <cell r="F841">
            <v>8.1000000000000006E-4</v>
          </cell>
          <cell r="G841">
            <v>0</v>
          </cell>
          <cell r="H841">
            <v>95632</v>
          </cell>
          <cell r="I841">
            <v>95632</v>
          </cell>
          <cell r="J841">
            <v>48403.745855472524</v>
          </cell>
          <cell r="K841">
            <v>65830</v>
          </cell>
          <cell r="L841">
            <v>5400</v>
          </cell>
          <cell r="M841">
            <v>31558.560000000001</v>
          </cell>
          <cell r="N841">
            <v>0.24710795591417756</v>
          </cell>
          <cell r="O841" t="str">
            <v>ANDEN B</v>
          </cell>
        </row>
        <row r="842">
          <cell r="A842" t="str">
            <v>TM900X80</v>
          </cell>
          <cell r="B842" t="str">
            <v>PANM-0452</v>
          </cell>
          <cell r="C842" t="str">
            <v>TAPA MURO 900x80</v>
          </cell>
          <cell r="D842">
            <v>5.41</v>
          </cell>
          <cell r="E842">
            <v>7.1999999999999995E-2</v>
          </cell>
          <cell r="F842">
            <v>7.2899999999999994E-4</v>
          </cell>
          <cell r="G842">
            <v>0</v>
          </cell>
          <cell r="H842">
            <v>91078</v>
          </cell>
          <cell r="I842">
            <v>91078</v>
          </cell>
          <cell r="J842">
            <v>46098.805576640501</v>
          </cell>
          <cell r="K842">
            <v>62695</v>
          </cell>
          <cell r="L842">
            <v>4320</v>
          </cell>
          <cell r="M842">
            <v>30055.74</v>
          </cell>
          <cell r="N842">
            <v>0.24710716863289997</v>
          </cell>
          <cell r="O842" t="str">
            <v>ANDEN B</v>
          </cell>
        </row>
        <row r="843">
          <cell r="A843" t="str">
            <v>TM800X120</v>
          </cell>
          <cell r="B843" t="str">
            <v>PANM-0453</v>
          </cell>
          <cell r="C843" t="str">
            <v>TAPA MURO 800x120</v>
          </cell>
          <cell r="D843">
            <v>6.02</v>
          </cell>
          <cell r="E843">
            <v>9.6000000000000002E-2</v>
          </cell>
          <cell r="F843">
            <v>7.9200000000000006E-4</v>
          </cell>
          <cell r="G843">
            <v>0</v>
          </cell>
          <cell r="H843">
            <v>87663</v>
          </cell>
          <cell r="I843">
            <v>87663</v>
          </cell>
          <cell r="J843">
            <v>44370.100367516483</v>
          </cell>
          <cell r="K843">
            <v>60344</v>
          </cell>
          <cell r="L843">
            <v>5760</v>
          </cell>
          <cell r="M843">
            <v>28928.79</v>
          </cell>
          <cell r="N843">
            <v>0.24711081874130753</v>
          </cell>
          <cell r="O843" t="str">
            <v>ANDEN B</v>
          </cell>
        </row>
        <row r="844">
          <cell r="A844" t="str">
            <v>TM800X100</v>
          </cell>
          <cell r="B844" t="str">
            <v>PANM-0454</v>
          </cell>
          <cell r="C844" t="str">
            <v>TAPA MURO 800x100</v>
          </cell>
          <cell r="D844">
            <v>5.41</v>
          </cell>
          <cell r="E844">
            <v>0.08</v>
          </cell>
          <cell r="F844">
            <v>7.2000000000000005E-4</v>
          </cell>
          <cell r="G844">
            <v>0</v>
          </cell>
          <cell r="H844">
            <v>84247</v>
          </cell>
          <cell r="I844">
            <v>84247</v>
          </cell>
          <cell r="J844">
            <v>42641.395158392465</v>
          </cell>
          <cell r="K844">
            <v>57993</v>
          </cell>
          <cell r="L844">
            <v>4800</v>
          </cell>
          <cell r="M844">
            <v>27801.510000000002</v>
          </cell>
          <cell r="N844">
            <v>0.24710582812315238</v>
          </cell>
          <cell r="O844" t="str">
            <v>ANDEN B</v>
          </cell>
        </row>
        <row r="845">
          <cell r="A845" t="str">
            <v>TM800X80</v>
          </cell>
          <cell r="B845" t="str">
            <v>PANM-0455</v>
          </cell>
          <cell r="C845" t="str">
            <v>TAPA MURO 800x80</v>
          </cell>
          <cell r="D845">
            <v>4.8099999999999996</v>
          </cell>
          <cell r="E845">
            <v>6.4000000000000001E-2</v>
          </cell>
          <cell r="F845">
            <v>6.4799999999999992E-4</v>
          </cell>
          <cell r="G845">
            <v>0</v>
          </cell>
          <cell r="H845">
            <v>81287</v>
          </cell>
          <cell r="I845">
            <v>81287</v>
          </cell>
          <cell r="J845">
            <v>41143.183977151646</v>
          </cell>
          <cell r="K845">
            <v>55955</v>
          </cell>
          <cell r="L845">
            <v>3840</v>
          </cell>
          <cell r="M845">
            <v>26824.710000000003</v>
          </cell>
          <cell r="N845">
            <v>0.24710610348502138</v>
          </cell>
          <cell r="O845" t="str">
            <v>ANDEN B</v>
          </cell>
        </row>
        <row r="846">
          <cell r="A846" t="str">
            <v>TM600X120</v>
          </cell>
          <cell r="B846" t="str">
            <v>PANM-0456</v>
          </cell>
          <cell r="C846" t="str">
            <v>TAPA MURO 600x120</v>
          </cell>
          <cell r="D846">
            <v>4.51</v>
          </cell>
          <cell r="E846">
            <v>7.1999999999999995E-2</v>
          </cell>
          <cell r="F846">
            <v>5.9400000000000002E-4</v>
          </cell>
          <cell r="G846">
            <v>0</v>
          </cell>
          <cell r="H846">
            <v>66715</v>
          </cell>
          <cell r="I846">
            <v>66715</v>
          </cell>
          <cell r="J846">
            <v>33767.375084889165</v>
          </cell>
          <cell r="K846">
            <v>45924</v>
          </cell>
          <cell r="L846">
            <v>4320</v>
          </cell>
          <cell r="M846">
            <v>22015.95</v>
          </cell>
          <cell r="N846">
            <v>0.24711128773480276</v>
          </cell>
          <cell r="O846" t="str">
            <v>ANDEN B</v>
          </cell>
        </row>
        <row r="847">
          <cell r="A847" t="str">
            <v>TM600X100</v>
          </cell>
          <cell r="B847" t="str">
            <v>PANM-0457</v>
          </cell>
          <cell r="C847" t="str">
            <v>TAPA MURO 600x100</v>
          </cell>
          <cell r="D847">
            <v>4.0599999999999996</v>
          </cell>
          <cell r="E847">
            <v>0.06</v>
          </cell>
          <cell r="F847">
            <v>5.399999999999999E-4</v>
          </cell>
          <cell r="G847">
            <v>0</v>
          </cell>
          <cell r="H847">
            <v>64438</v>
          </cell>
          <cell r="I847">
            <v>64438</v>
          </cell>
          <cell r="J847">
            <v>32614.90494547315</v>
          </cell>
          <cell r="K847">
            <v>44357</v>
          </cell>
          <cell r="L847">
            <v>3600</v>
          </cell>
          <cell r="M847">
            <v>21264.54</v>
          </cell>
          <cell r="N847">
            <v>0.24711084908918177</v>
          </cell>
          <cell r="O847" t="str">
            <v>ANDEN B</v>
          </cell>
        </row>
        <row r="848">
          <cell r="A848" t="str">
            <v>TM600X80</v>
          </cell>
          <cell r="B848" t="str">
            <v>PANM-0458</v>
          </cell>
          <cell r="C848" t="str">
            <v>TAPA MURO 600x80</v>
          </cell>
          <cell r="D848">
            <v>3.6</v>
          </cell>
          <cell r="E848">
            <v>4.8000000000000001E-2</v>
          </cell>
          <cell r="F848">
            <v>4.8599999999999994E-4</v>
          </cell>
          <cell r="G848">
            <v>0</v>
          </cell>
          <cell r="H848">
            <v>61478</v>
          </cell>
          <cell r="I848">
            <v>61478</v>
          </cell>
          <cell r="J848">
            <v>31116.693764232339</v>
          </cell>
          <cell r="K848">
            <v>42319</v>
          </cell>
          <cell r="L848">
            <v>2880</v>
          </cell>
          <cell r="M848">
            <v>20287.740000000002</v>
          </cell>
          <cell r="N848">
            <v>0.24711145492215747</v>
          </cell>
          <cell r="O848" t="str">
            <v>ANDEN B</v>
          </cell>
        </row>
        <row r="849">
          <cell r="A849" t="str">
            <v>TMS2400X120</v>
          </cell>
          <cell r="B849" t="str">
            <v>PANM-0562</v>
          </cell>
          <cell r="C849" t="str">
            <v>TAPA MURO SOLIDO 2400x120</v>
          </cell>
          <cell r="D849">
            <v>17.8</v>
          </cell>
          <cell r="E849">
            <v>0.52800000000000002</v>
          </cell>
          <cell r="F849">
            <v>1.2959999999999998E-3</v>
          </cell>
          <cell r="G849">
            <v>0</v>
          </cell>
          <cell r="H849">
            <v>128102</v>
          </cell>
          <cell r="I849">
            <v>128102</v>
          </cell>
          <cell r="J849">
            <v>64600</v>
          </cell>
          <cell r="K849">
            <v>87856</v>
          </cell>
          <cell r="L849">
            <v>31680</v>
          </cell>
          <cell r="M849">
            <v>42273.66</v>
          </cell>
          <cell r="N849">
            <v>0.24987509953006204</v>
          </cell>
          <cell r="O849" t="str">
            <v>ANDEN B</v>
          </cell>
        </row>
        <row r="850">
          <cell r="A850" t="str">
            <v>TMS2400X100</v>
          </cell>
          <cell r="B850" t="str">
            <v>PANM-0563</v>
          </cell>
          <cell r="C850" t="str">
            <v>TAPA MURO SOLIDO 2400x100</v>
          </cell>
          <cell r="D850">
            <v>16</v>
          </cell>
          <cell r="E850">
            <v>0.48</v>
          </cell>
          <cell r="F850">
            <v>1.0799999999999998E-3</v>
          </cell>
          <cell r="G850">
            <v>0</v>
          </cell>
          <cell r="H850">
            <v>119774</v>
          </cell>
          <cell r="I850">
            <v>119774</v>
          </cell>
          <cell r="J850">
            <v>60400</v>
          </cell>
          <cell r="K850">
            <v>82144</v>
          </cell>
          <cell r="L850">
            <v>28800</v>
          </cell>
          <cell r="M850">
            <v>39525.42</v>
          </cell>
          <cell r="N850">
            <v>0.24987893866782457</v>
          </cell>
          <cell r="O850" t="str">
            <v>ANDEN B</v>
          </cell>
        </row>
        <row r="851">
          <cell r="A851" t="str">
            <v>TMS2400X80</v>
          </cell>
          <cell r="B851" t="str">
            <v>PANM-0564</v>
          </cell>
          <cell r="C851" t="str">
            <v>TAPA MURO SOLIDO 2400x80</v>
          </cell>
          <cell r="D851">
            <v>14.4</v>
          </cell>
          <cell r="E851">
            <v>0.432</v>
          </cell>
          <cell r="F851">
            <v>8.6399999999999997E-4</v>
          </cell>
          <cell r="G851">
            <v>0</v>
          </cell>
          <cell r="H851">
            <v>111445</v>
          </cell>
          <cell r="I851">
            <v>111445</v>
          </cell>
          <cell r="J851">
            <v>56200</v>
          </cell>
          <cell r="K851">
            <v>76432</v>
          </cell>
          <cell r="L851">
            <v>25920</v>
          </cell>
          <cell r="M851">
            <v>36776.85</v>
          </cell>
          <cell r="N851">
            <v>0.24987662075463241</v>
          </cell>
          <cell r="O851" t="str">
            <v>ANDEN B</v>
          </cell>
        </row>
        <row r="852">
          <cell r="A852" t="str">
            <v>TMS2350X120</v>
          </cell>
          <cell r="B852" t="str">
            <v>PANM-0570</v>
          </cell>
          <cell r="C852" t="str">
            <v>TAPA MURO SOLIDO 2350x120</v>
          </cell>
          <cell r="D852">
            <v>31.955770000000001</v>
          </cell>
          <cell r="E852">
            <v>0.51700000000000002</v>
          </cell>
          <cell r="F852">
            <v>1.2689999999999997E-3</v>
          </cell>
          <cell r="G852">
            <v>0</v>
          </cell>
          <cell r="H852">
            <v>168692</v>
          </cell>
          <cell r="I852">
            <v>168692</v>
          </cell>
          <cell r="J852">
            <v>85069</v>
          </cell>
          <cell r="K852">
            <v>115694</v>
          </cell>
          <cell r="L852">
            <v>31020</v>
          </cell>
          <cell r="M852">
            <v>55668.36</v>
          </cell>
          <cell r="N852">
            <v>0.24987469767386722</v>
          </cell>
          <cell r="O852" t="str">
            <v>ANDEN B</v>
          </cell>
        </row>
        <row r="853">
          <cell r="A853" t="str">
            <v>TMS2350X100</v>
          </cell>
          <cell r="B853" t="str">
            <v>PANM-0571</v>
          </cell>
          <cell r="C853" t="str">
            <v>TAPA MURO SOLIDO 2350x100</v>
          </cell>
          <cell r="D853">
            <v>29.050700000000003</v>
          </cell>
          <cell r="E853">
            <v>0.47000000000000003</v>
          </cell>
          <cell r="F853">
            <v>1.0575000000000001E-3</v>
          </cell>
          <cell r="G853">
            <v>0</v>
          </cell>
          <cell r="H853">
            <v>157691</v>
          </cell>
          <cell r="I853">
            <v>157691</v>
          </cell>
          <cell r="J853">
            <v>79521</v>
          </cell>
          <cell r="K853">
            <v>108149</v>
          </cell>
          <cell r="L853">
            <v>28200</v>
          </cell>
          <cell r="M853">
            <v>52038.03</v>
          </cell>
          <cell r="N853">
            <v>0.24987800508589586</v>
          </cell>
          <cell r="O853" t="str">
            <v>ANDEN B</v>
          </cell>
        </row>
        <row r="854">
          <cell r="A854" t="str">
            <v>TMS2350X80</v>
          </cell>
          <cell r="B854" t="str">
            <v>PANM-0572</v>
          </cell>
          <cell r="C854" t="str">
            <v>TAPA MURO SOLIDO 2350x80</v>
          </cell>
          <cell r="D854">
            <v>26.145630000000001</v>
          </cell>
          <cell r="E854">
            <v>0.42299999999999999</v>
          </cell>
          <cell r="F854">
            <v>8.4599999999999996E-4</v>
          </cell>
          <cell r="G854">
            <v>0</v>
          </cell>
          <cell r="H854">
            <v>146691</v>
          </cell>
          <cell r="I854">
            <v>146691</v>
          </cell>
          <cell r="J854">
            <v>73974</v>
          </cell>
          <cell r="K854">
            <v>100605</v>
          </cell>
          <cell r="L854">
            <v>25380</v>
          </cell>
          <cell r="M854">
            <v>48408.03</v>
          </cell>
          <cell r="N854">
            <v>0.24987678180665482</v>
          </cell>
          <cell r="O854" t="str">
            <v>ANDEN B</v>
          </cell>
        </row>
        <row r="855">
          <cell r="A855" t="str">
            <v>TMS1200X120</v>
          </cell>
          <cell r="B855" t="str">
            <v>PANM-0573</v>
          </cell>
          <cell r="C855" t="str">
            <v>TAPA MURO SOLIDO 1200x120</v>
          </cell>
          <cell r="D855">
            <v>16.31784</v>
          </cell>
          <cell r="E855">
            <v>0.26400000000000001</v>
          </cell>
          <cell r="F855">
            <v>6.4799999999999992E-4</v>
          </cell>
          <cell r="G855">
            <v>0</v>
          </cell>
          <cell r="H855">
            <v>91211</v>
          </cell>
          <cell r="I855">
            <v>91211</v>
          </cell>
          <cell r="J855">
            <v>45996</v>
          </cell>
          <cell r="K855">
            <v>62555</v>
          </cell>
          <cell r="L855">
            <v>15840</v>
          </cell>
          <cell r="M855">
            <v>30099.63</v>
          </cell>
          <cell r="N855">
            <v>0.24988159322888695</v>
          </cell>
          <cell r="O855" t="str">
            <v>ANDEN B</v>
          </cell>
        </row>
        <row r="856">
          <cell r="A856" t="str">
            <v>TMS1200X100</v>
          </cell>
          <cell r="B856" t="str">
            <v>PANM-0574</v>
          </cell>
          <cell r="C856" t="str">
            <v>TAPA MURO SOLIDO 1200x100</v>
          </cell>
          <cell r="D856">
            <v>14.8344</v>
          </cell>
          <cell r="E856">
            <v>0.24</v>
          </cell>
          <cell r="F856">
            <v>5.399999999999999E-4</v>
          </cell>
          <cell r="G856">
            <v>0</v>
          </cell>
          <cell r="H856">
            <v>85593</v>
          </cell>
          <cell r="I856">
            <v>85593</v>
          </cell>
          <cell r="J856">
            <v>43163</v>
          </cell>
          <cell r="K856">
            <v>58702</v>
          </cell>
          <cell r="L856">
            <v>14400</v>
          </cell>
          <cell r="M856">
            <v>28245.690000000002</v>
          </cell>
          <cell r="N856">
            <v>0.24988068533641786</v>
          </cell>
          <cell r="O856" t="str">
            <v>ANDEN B</v>
          </cell>
        </row>
        <row r="857">
          <cell r="A857" t="str">
            <v>TMS1200X80</v>
          </cell>
          <cell r="B857" t="str">
            <v>PANM-0575</v>
          </cell>
          <cell r="C857" t="str">
            <v>TAPA MURO SOLIDO 1200x80</v>
          </cell>
          <cell r="D857">
            <v>13.350960000000001</v>
          </cell>
          <cell r="E857">
            <v>0.216</v>
          </cell>
          <cell r="F857">
            <v>4.3199999999999998E-4</v>
          </cell>
          <cell r="G857">
            <v>0</v>
          </cell>
          <cell r="H857">
            <v>79975</v>
          </cell>
          <cell r="I857">
            <v>79975</v>
          </cell>
          <cell r="J857">
            <v>40330</v>
          </cell>
          <cell r="K857">
            <v>54849</v>
          </cell>
          <cell r="L857">
            <v>12960</v>
          </cell>
          <cell r="M857">
            <v>26391.75</v>
          </cell>
          <cell r="N857">
            <v>0.24987964989059086</v>
          </cell>
          <cell r="O857" t="str">
            <v>ANDEN B</v>
          </cell>
        </row>
        <row r="858">
          <cell r="A858" t="str">
            <v>TMS900X120</v>
          </cell>
          <cell r="B858" t="str">
            <v>PANM-0576</v>
          </cell>
          <cell r="C858" t="str">
            <v>TAPA MURO SOLIDO 900x120</v>
          </cell>
          <cell r="D858">
            <v>12.238380000000001</v>
          </cell>
          <cell r="E858">
            <v>0.19800000000000001</v>
          </cell>
          <cell r="F858">
            <v>4.8599999999999994E-4</v>
          </cell>
          <cell r="G858">
            <v>0</v>
          </cell>
          <cell r="H858">
            <v>70887</v>
          </cell>
          <cell r="I858">
            <v>70887</v>
          </cell>
          <cell r="J858">
            <v>35747</v>
          </cell>
          <cell r="K858">
            <v>48616</v>
          </cell>
          <cell r="L858">
            <v>11880</v>
          </cell>
          <cell r="M858">
            <v>23392.710000000003</v>
          </cell>
          <cell r="N858">
            <v>0.24988132520772513</v>
          </cell>
          <cell r="O858" t="str">
            <v>ANDEN B</v>
          </cell>
        </row>
        <row r="859">
          <cell r="A859" t="str">
            <v>TMS900X100</v>
          </cell>
          <cell r="B859" t="str">
            <v>PANM-0577</v>
          </cell>
          <cell r="C859" t="str">
            <v>TAPA MURO SOLIDO 900x100</v>
          </cell>
          <cell r="D859">
            <v>11.125800000000002</v>
          </cell>
          <cell r="E859">
            <v>0.18000000000000002</v>
          </cell>
          <cell r="F859">
            <v>4.0500000000000003E-4</v>
          </cell>
          <cell r="G859">
            <v>0</v>
          </cell>
          <cell r="H859">
            <v>66673</v>
          </cell>
          <cell r="I859">
            <v>66673</v>
          </cell>
          <cell r="J859">
            <v>33622</v>
          </cell>
          <cell r="K859">
            <v>45726</v>
          </cell>
          <cell r="L859">
            <v>10800.000000000002</v>
          </cell>
          <cell r="M859">
            <v>22002.09</v>
          </cell>
          <cell r="N859">
            <v>0.24988038636329554</v>
          </cell>
          <cell r="O859" t="str">
            <v>ANDEN B</v>
          </cell>
        </row>
        <row r="860">
          <cell r="A860" t="str">
            <v>TMS900X80</v>
          </cell>
          <cell r="B860" t="str">
            <v>PANM-0578</v>
          </cell>
          <cell r="C860" t="str">
            <v>TAPA MURO SOLIDO 900x80</v>
          </cell>
          <cell r="D860">
            <v>10.01322</v>
          </cell>
          <cell r="E860">
            <v>0.16200000000000001</v>
          </cell>
          <cell r="F860">
            <v>3.2400000000000001E-4</v>
          </cell>
          <cell r="G860">
            <v>0</v>
          </cell>
          <cell r="H860">
            <v>62461</v>
          </cell>
          <cell r="I860">
            <v>62461</v>
          </cell>
          <cell r="J860">
            <v>31498</v>
          </cell>
          <cell r="K860">
            <v>42838</v>
          </cell>
          <cell r="L860">
            <v>9720</v>
          </cell>
          <cell r="M860">
            <v>20612.13</v>
          </cell>
          <cell r="N860">
            <v>0.24987952482348988</v>
          </cell>
          <cell r="O860" t="str">
            <v>ANDEN B</v>
          </cell>
        </row>
        <row r="861">
          <cell r="A861" t="str">
            <v>TMS800X120</v>
          </cell>
          <cell r="B861" t="str">
            <v>PANM-0579</v>
          </cell>
          <cell r="C861" t="str">
            <v>TAPA MURO SOLIDO 800x120</v>
          </cell>
          <cell r="D861">
            <v>10.878560000000002</v>
          </cell>
          <cell r="E861">
            <v>0.17600000000000002</v>
          </cell>
          <cell r="F861">
            <v>4.3199999999999998E-4</v>
          </cell>
          <cell r="G861">
            <v>0</v>
          </cell>
          <cell r="H861">
            <v>64111</v>
          </cell>
          <cell r="I861">
            <v>64111</v>
          </cell>
          <cell r="J861">
            <v>32330</v>
          </cell>
          <cell r="K861">
            <v>43969</v>
          </cell>
          <cell r="L861">
            <v>10560.000000000002</v>
          </cell>
          <cell r="M861">
            <v>21156.63</v>
          </cell>
          <cell r="N861">
            <v>0.24988106565176033</v>
          </cell>
          <cell r="O861" t="str">
            <v>ANDEN B</v>
          </cell>
        </row>
        <row r="862">
          <cell r="A862" t="str">
            <v>TMS800X100</v>
          </cell>
          <cell r="B862" t="str">
            <v>PANM-0580</v>
          </cell>
          <cell r="C862" t="str">
            <v>TAPA MURO SOLIDO 800x100</v>
          </cell>
          <cell r="D862">
            <v>9.8896000000000015</v>
          </cell>
          <cell r="E862">
            <v>0.16000000000000003</v>
          </cell>
          <cell r="F862">
            <v>3.6000000000000002E-4</v>
          </cell>
          <cell r="G862">
            <v>0</v>
          </cell>
          <cell r="H862">
            <v>60367</v>
          </cell>
          <cell r="I862">
            <v>60367</v>
          </cell>
          <cell r="J862">
            <v>30442</v>
          </cell>
          <cell r="K862">
            <v>41402</v>
          </cell>
          <cell r="L862">
            <v>9600.0000000000018</v>
          </cell>
          <cell r="M862">
            <v>19921.11</v>
          </cell>
          <cell r="N862">
            <v>0.24988031540411168</v>
          </cell>
          <cell r="O862" t="str">
            <v>ANDEN B</v>
          </cell>
        </row>
        <row r="863">
          <cell r="A863" t="str">
            <v>TMS800X80</v>
          </cell>
          <cell r="B863" t="str">
            <v>PANM-0581</v>
          </cell>
          <cell r="C863" t="str">
            <v>TAPA MURO SOLIDO 800x80</v>
          </cell>
          <cell r="D863">
            <v>8.9006399999999992</v>
          </cell>
          <cell r="E863">
            <v>0.14399999999999999</v>
          </cell>
          <cell r="F863">
            <v>2.8800000000000001E-4</v>
          </cell>
          <cell r="G863">
            <v>0</v>
          </cell>
          <cell r="H863">
            <v>56623</v>
          </cell>
          <cell r="I863">
            <v>56623</v>
          </cell>
          <cell r="J863">
            <v>28554</v>
          </cell>
          <cell r="K863">
            <v>38834</v>
          </cell>
          <cell r="L863">
            <v>8640</v>
          </cell>
          <cell r="M863">
            <v>18685.59</v>
          </cell>
          <cell r="N863">
            <v>0.24987946594140201</v>
          </cell>
          <cell r="O863" t="str">
            <v>ANDEN B</v>
          </cell>
        </row>
        <row r="864">
          <cell r="A864" t="str">
            <v>TMS600X120</v>
          </cell>
          <cell r="B864" t="str">
            <v>PANM-0582</v>
          </cell>
          <cell r="C864" t="str">
            <v>TAPA MURO SOLIDO 600x120</v>
          </cell>
          <cell r="D864">
            <v>8.1589200000000002</v>
          </cell>
          <cell r="E864">
            <v>0.13200000000000001</v>
          </cell>
          <cell r="F864">
            <v>3.2399999999999996E-4</v>
          </cell>
          <cell r="G864">
            <v>0</v>
          </cell>
          <cell r="H864">
            <v>50563</v>
          </cell>
          <cell r="I864">
            <v>50563</v>
          </cell>
          <cell r="J864">
            <v>25498</v>
          </cell>
          <cell r="K864">
            <v>34678</v>
          </cell>
          <cell r="L864">
            <v>7920</v>
          </cell>
          <cell r="M864">
            <v>16685.79</v>
          </cell>
          <cell r="N864">
            <v>0.24988084172220806</v>
          </cell>
          <cell r="O864" t="str">
            <v>ANDEN B</v>
          </cell>
        </row>
        <row r="865">
          <cell r="A865" t="str">
            <v>TMS600X100</v>
          </cell>
          <cell r="B865" t="str">
            <v>PANM-0583</v>
          </cell>
          <cell r="C865" t="str">
            <v>TAPA MURO SOLIDO 600x100</v>
          </cell>
          <cell r="D865">
            <v>7.4172000000000002</v>
          </cell>
          <cell r="E865">
            <v>0.12</v>
          </cell>
          <cell r="F865">
            <v>2.6999999999999995E-4</v>
          </cell>
          <cell r="G865">
            <v>0</v>
          </cell>
          <cell r="H865">
            <v>47753</v>
          </cell>
          <cell r="I865">
            <v>47753</v>
          </cell>
          <cell r="J865">
            <v>24081</v>
          </cell>
          <cell r="K865">
            <v>32751</v>
          </cell>
          <cell r="L865">
            <v>7200</v>
          </cell>
          <cell r="M865">
            <v>15758.490000000002</v>
          </cell>
          <cell r="N865">
            <v>0.24987985048059813</v>
          </cell>
          <cell r="O865" t="str">
            <v>ANDEN B</v>
          </cell>
        </row>
        <row r="866">
          <cell r="A866" t="str">
            <v>TMS600X80</v>
          </cell>
          <cell r="B866" t="str">
            <v>PANM-0584</v>
          </cell>
          <cell r="C866" t="str">
            <v>TAPA MURO SOLIDO 600x80</v>
          </cell>
          <cell r="D866">
            <v>6.6754800000000003</v>
          </cell>
          <cell r="E866">
            <v>0.108</v>
          </cell>
          <cell r="F866">
            <v>2.1599999999999999E-4</v>
          </cell>
          <cell r="G866">
            <v>0</v>
          </cell>
          <cell r="H866">
            <v>42137</v>
          </cell>
          <cell r="I866">
            <v>42137</v>
          </cell>
          <cell r="J866">
            <v>21249</v>
          </cell>
          <cell r="K866">
            <v>28899</v>
          </cell>
          <cell r="L866">
            <v>6480</v>
          </cell>
          <cell r="M866">
            <v>13905.210000000001</v>
          </cell>
          <cell r="N866">
            <v>0.24987807627500772</v>
          </cell>
          <cell r="O866" t="str">
            <v>ANDEN B</v>
          </cell>
        </row>
        <row r="867">
          <cell r="A867" t="str">
            <v>RTPM</v>
          </cell>
          <cell r="B867" t="str">
            <v>COMP-0559</v>
          </cell>
          <cell r="C867" t="str">
            <v>REGULADOR TAPA MURO</v>
          </cell>
          <cell r="D867">
            <v>3.72</v>
          </cell>
          <cell r="E867">
            <v>0</v>
          </cell>
          <cell r="F867">
            <v>5.0199999999999995E-4</v>
          </cell>
          <cell r="G867">
            <v>0</v>
          </cell>
          <cell r="H867">
            <v>135150</v>
          </cell>
          <cell r="I867">
            <v>135150</v>
          </cell>
          <cell r="J867">
            <v>68154.168000000005</v>
          </cell>
          <cell r="K867">
            <v>92700</v>
          </cell>
          <cell r="L867">
            <v>5406</v>
          </cell>
          <cell r="M867">
            <v>44599.5</v>
          </cell>
          <cell r="N867">
            <v>0.2498755094339622</v>
          </cell>
          <cell r="O867" t="str">
            <v>ACCESORIOS</v>
          </cell>
        </row>
        <row r="868">
          <cell r="A868" t="str">
            <v>TB2500x230</v>
          </cell>
          <cell r="B868" t="str">
            <v>COMP-0043</v>
          </cell>
          <cell r="C868" t="str">
            <v>TABLON METALICO 2500x230 MM</v>
          </cell>
          <cell r="D868">
            <v>18</v>
          </cell>
          <cell r="E868">
            <v>0.75</v>
          </cell>
          <cell r="F868">
            <v>3.7999999999999999E-2</v>
          </cell>
          <cell r="G868">
            <v>0</v>
          </cell>
          <cell r="H868">
            <v>537523</v>
          </cell>
          <cell r="I868">
            <v>537523</v>
          </cell>
          <cell r="J868">
            <v>272792.272</v>
          </cell>
          <cell r="K868">
            <v>370998</v>
          </cell>
          <cell r="L868">
            <v>21500.920000000002</v>
          </cell>
          <cell r="M868">
            <v>177382.59</v>
          </cell>
          <cell r="N868">
            <v>0.24509555014390094</v>
          </cell>
          <cell r="O868" t="str">
            <v>SOPORTE</v>
          </cell>
        </row>
        <row r="869">
          <cell r="A869" t="str">
            <v>TB2000x300</v>
          </cell>
          <cell r="B869" t="str">
            <v>COMP-0469</v>
          </cell>
          <cell r="C869" t="str">
            <v>TABLON METALICO 2000x300 MM</v>
          </cell>
          <cell r="D869">
            <v>15</v>
          </cell>
          <cell r="E869">
            <v>0.6</v>
          </cell>
          <cell r="F869">
            <v>5.5E-2</v>
          </cell>
          <cell r="G869">
            <v>0</v>
          </cell>
          <cell r="H869">
            <v>258110</v>
          </cell>
          <cell r="I869">
            <v>258110</v>
          </cell>
          <cell r="J869">
            <v>130792.272</v>
          </cell>
          <cell r="K869">
            <v>177878</v>
          </cell>
          <cell r="L869">
            <v>10324.4</v>
          </cell>
          <cell r="M869">
            <v>85176.3</v>
          </cell>
          <cell r="N869">
            <v>0.24623802022393551</v>
          </cell>
          <cell r="O869" t="str">
            <v>SOPORTE</v>
          </cell>
        </row>
        <row r="870">
          <cell r="A870" t="str">
            <v>TB2000x230</v>
          </cell>
          <cell r="B870" t="str">
            <v>COMP-0480</v>
          </cell>
          <cell r="C870" t="str">
            <v>TABLON METALICO 2000x230 MM</v>
          </cell>
          <cell r="D870">
            <v>15</v>
          </cell>
          <cell r="E870">
            <v>0.5</v>
          </cell>
          <cell r="F870">
            <v>5.9800000000000006E-2</v>
          </cell>
          <cell r="G870">
            <v>0</v>
          </cell>
          <cell r="H870">
            <v>258110</v>
          </cell>
          <cell r="I870">
            <v>258110</v>
          </cell>
          <cell r="J870">
            <v>130792.272</v>
          </cell>
          <cell r="K870">
            <v>177878</v>
          </cell>
          <cell r="L870">
            <v>10324.4</v>
          </cell>
          <cell r="M870">
            <v>85176.3</v>
          </cell>
          <cell r="N870">
            <v>0.24623802022393551</v>
          </cell>
          <cell r="O870" t="str">
            <v>SOPORTE</v>
          </cell>
        </row>
        <row r="871">
          <cell r="A871" t="str">
            <v>TBE2000</v>
          </cell>
          <cell r="B871" t="str">
            <v>COMP-0482</v>
          </cell>
          <cell r="C871" t="str">
            <v>TABLON CON ESCOTILLA 2000 MM</v>
          </cell>
          <cell r="D871">
            <v>30</v>
          </cell>
          <cell r="E871">
            <v>0.15800000000000003</v>
          </cell>
          <cell r="F871">
            <v>0.14000000000000001</v>
          </cell>
          <cell r="G871">
            <v>0</v>
          </cell>
          <cell r="H871">
            <v>684885</v>
          </cell>
          <cell r="I871">
            <v>684885</v>
          </cell>
          <cell r="J871">
            <v>345675.6</v>
          </cell>
          <cell r="K871">
            <v>470119</v>
          </cell>
          <cell r="L871">
            <v>27395.4</v>
          </cell>
          <cell r="M871">
            <v>226012.05000000002</v>
          </cell>
          <cell r="N871">
            <v>0.2492280382837995</v>
          </cell>
          <cell r="O871" t="str">
            <v>SOPORTE</v>
          </cell>
        </row>
        <row r="872">
          <cell r="A872" t="str">
            <v>TP</v>
          </cell>
          <cell r="B872" t="str">
            <v>COMP-0462</v>
          </cell>
          <cell r="C872" t="str">
            <v>TRIPODE</v>
          </cell>
          <cell r="D872">
            <v>8</v>
          </cell>
          <cell r="E872">
            <v>0</v>
          </cell>
          <cell r="F872">
            <v>3.4000000000000002E-2</v>
          </cell>
          <cell r="G872">
            <v>0</v>
          </cell>
          <cell r="H872">
            <v>166737</v>
          </cell>
          <cell r="I872">
            <v>166737</v>
          </cell>
          <cell r="J872">
            <v>84202.240000000005</v>
          </cell>
          <cell r="K872">
            <v>114516</v>
          </cell>
          <cell r="L872">
            <v>6669.4800000000005</v>
          </cell>
          <cell r="M872">
            <v>55023.21</v>
          </cell>
          <cell r="N872">
            <v>0.24881200933206191</v>
          </cell>
          <cell r="O872" t="str">
            <v>RACK R1B</v>
          </cell>
        </row>
        <row r="873">
          <cell r="A873" t="str">
            <v>TRA600</v>
          </cell>
          <cell r="B873" t="str">
            <v>TRAV-0015</v>
          </cell>
          <cell r="C873" t="str">
            <v>TRAVESAÑO UNI 600MM</v>
          </cell>
          <cell r="D873">
            <v>2.8</v>
          </cell>
          <cell r="E873">
            <v>0</v>
          </cell>
          <cell r="F873">
            <v>2.5287999999999999E-3</v>
          </cell>
          <cell r="G873">
            <v>0</v>
          </cell>
          <cell r="H873">
            <v>64191.038610000003</v>
          </cell>
          <cell r="I873">
            <v>64191</v>
          </cell>
          <cell r="J873">
            <v>32415.34</v>
          </cell>
          <cell r="K873">
            <v>44085</v>
          </cell>
          <cell r="L873">
            <v>2567.64</v>
          </cell>
          <cell r="M873">
            <v>21183.030000000002</v>
          </cell>
          <cell r="N873">
            <v>0.24883833792899324</v>
          </cell>
          <cell r="O873" t="str">
            <v>SOPORTE</v>
          </cell>
        </row>
        <row r="874">
          <cell r="A874" t="str">
            <v>TRA700</v>
          </cell>
          <cell r="B874" t="str">
            <v>TRAV-0014</v>
          </cell>
          <cell r="C874" t="str">
            <v>TRAVESAÑO UNI 700MM</v>
          </cell>
          <cell r="D874">
            <v>3.25</v>
          </cell>
          <cell r="E874">
            <v>0</v>
          </cell>
          <cell r="F874">
            <v>2.9502666666666667E-3</v>
          </cell>
          <cell r="G874">
            <v>0</v>
          </cell>
          <cell r="H874">
            <v>67710.641514000003</v>
          </cell>
          <cell r="I874">
            <v>67711</v>
          </cell>
          <cell r="J874">
            <v>34178.315999999999</v>
          </cell>
          <cell r="K874">
            <v>46483</v>
          </cell>
          <cell r="L874">
            <v>2708.44</v>
          </cell>
          <cell r="M874">
            <v>22344.63</v>
          </cell>
          <cell r="N874">
            <v>0.24915826010544831</v>
          </cell>
          <cell r="O874" t="str">
            <v>SOPORTE</v>
          </cell>
        </row>
        <row r="875">
          <cell r="A875" t="str">
            <v>TRA900</v>
          </cell>
          <cell r="B875" t="str">
            <v>TRAV-0012</v>
          </cell>
          <cell r="C875" t="str">
            <v>TRAVESAÑO UNI 900MM</v>
          </cell>
          <cell r="D875">
            <v>4.1500000000000004</v>
          </cell>
          <cell r="E875">
            <v>0</v>
          </cell>
          <cell r="F875">
            <v>4.0921714285714287E-3</v>
          </cell>
          <cell r="G875">
            <v>0</v>
          </cell>
          <cell r="H875">
            <v>75555.611610000007</v>
          </cell>
          <cell r="I875">
            <v>75556</v>
          </cell>
          <cell r="J875">
            <v>38146.339999999997</v>
          </cell>
          <cell r="K875">
            <v>51880</v>
          </cell>
          <cell r="L875">
            <v>3022.2400000000002</v>
          </cell>
          <cell r="M875">
            <v>24933.48</v>
          </cell>
          <cell r="N875">
            <v>0.24899834890677131</v>
          </cell>
          <cell r="O875" t="str">
            <v>SOPORTE</v>
          </cell>
        </row>
        <row r="876">
          <cell r="A876" t="str">
            <v>TRA1000</v>
          </cell>
          <cell r="B876" t="str">
            <v>TRAV-0011</v>
          </cell>
          <cell r="C876" t="str">
            <v>TRAVESAÑO UNI 1000MM</v>
          </cell>
          <cell r="D876">
            <v>3.53</v>
          </cell>
          <cell r="E876">
            <v>0</v>
          </cell>
          <cell r="F876">
            <v>4.5468571428571433E-3</v>
          </cell>
          <cell r="G876">
            <v>0</v>
          </cell>
          <cell r="H876">
            <v>79345.124609999999</v>
          </cell>
          <cell r="I876">
            <v>79345</v>
          </cell>
          <cell r="J876">
            <v>40057.339999999997</v>
          </cell>
          <cell r="K876">
            <v>54478</v>
          </cell>
          <cell r="L876">
            <v>3173.8</v>
          </cell>
          <cell r="M876">
            <v>26183.850000000002</v>
          </cell>
          <cell r="N876">
            <v>0.24903531098367898</v>
          </cell>
          <cell r="O876" t="str">
            <v>SOPORTE</v>
          </cell>
        </row>
        <row r="877">
          <cell r="A877" t="str">
            <v>TRA1300</v>
          </cell>
          <cell r="B877" t="str">
            <v>TRAV-0008</v>
          </cell>
          <cell r="C877" t="str">
            <v>TRAVESAÑO UNI 1300MM</v>
          </cell>
          <cell r="D877">
            <v>6.1</v>
          </cell>
          <cell r="E877">
            <v>0</v>
          </cell>
          <cell r="F877">
            <v>5.4716999999999995E-3</v>
          </cell>
          <cell r="G877">
            <v>0</v>
          </cell>
          <cell r="H877">
            <v>91245.551802000002</v>
          </cell>
          <cell r="I877">
            <v>91246</v>
          </cell>
          <cell r="J877">
            <v>46082.387999999999</v>
          </cell>
          <cell r="K877">
            <v>62673</v>
          </cell>
          <cell r="L877">
            <v>3649.84</v>
          </cell>
          <cell r="M877">
            <v>30111.18</v>
          </cell>
          <cell r="N877">
            <v>0.24876101801722827</v>
          </cell>
          <cell r="O877" t="str">
            <v>SOPORTE</v>
          </cell>
        </row>
        <row r="878">
          <cell r="A878" t="str">
            <v>TRA1400</v>
          </cell>
          <cell r="B878" t="str">
            <v>TRAV-0016</v>
          </cell>
          <cell r="C878" t="str">
            <v>TRAVESAÑO UNI 1400MM</v>
          </cell>
          <cell r="D878">
            <v>4.7300000000000004</v>
          </cell>
          <cell r="E878">
            <v>0</v>
          </cell>
          <cell r="F878">
            <v>5.8925999999999987E-3</v>
          </cell>
          <cell r="G878">
            <v>0</v>
          </cell>
          <cell r="H878">
            <v>94901.101254000008</v>
          </cell>
          <cell r="I878">
            <v>94901</v>
          </cell>
          <cell r="J878">
            <v>47919.875999999997</v>
          </cell>
          <cell r="K878">
            <v>65172</v>
          </cell>
          <cell r="L878">
            <v>3796.04</v>
          </cell>
          <cell r="M878">
            <v>31317.33</v>
          </cell>
          <cell r="N878">
            <v>0.24889289312019908</v>
          </cell>
          <cell r="O878" t="str">
            <v>SOPORTE</v>
          </cell>
        </row>
        <row r="879">
          <cell r="A879" t="str">
            <v>TRA1500</v>
          </cell>
          <cell r="B879" t="str">
            <v>TRAV-0007</v>
          </cell>
          <cell r="C879" t="str">
            <v>TRAVESAÑO UNI 1500MM</v>
          </cell>
          <cell r="D879">
            <v>6.85</v>
          </cell>
          <cell r="E879">
            <v>0</v>
          </cell>
          <cell r="F879">
            <v>6.3134999999999997E-3</v>
          </cell>
          <cell r="G879">
            <v>0</v>
          </cell>
          <cell r="H879">
            <v>98822.594802000007</v>
          </cell>
          <cell r="I879">
            <v>98823</v>
          </cell>
          <cell r="J879">
            <v>49903.387999999999</v>
          </cell>
          <cell r="K879">
            <v>67869</v>
          </cell>
          <cell r="L879">
            <v>3952.92</v>
          </cell>
          <cell r="M879">
            <v>32611.59</v>
          </cell>
          <cell r="N879">
            <v>0.24884602116916113</v>
          </cell>
          <cell r="O879" t="str">
            <v>SOPORTE</v>
          </cell>
        </row>
        <row r="880">
          <cell r="A880" t="str">
            <v>TRA2000</v>
          </cell>
          <cell r="B880" t="str">
            <v>TRAV-0006</v>
          </cell>
          <cell r="C880" t="str">
            <v>TRAVESAÑO UNI 2000MM</v>
          </cell>
          <cell r="D880">
            <v>8.5</v>
          </cell>
          <cell r="E880">
            <v>0</v>
          </cell>
          <cell r="F880">
            <v>8.4179999999999984E-3</v>
          </cell>
          <cell r="G880">
            <v>0</v>
          </cell>
          <cell r="H880">
            <v>118233.08322</v>
          </cell>
          <cell r="I880">
            <v>118233</v>
          </cell>
          <cell r="J880">
            <v>59712.68</v>
          </cell>
          <cell r="K880">
            <v>81210</v>
          </cell>
          <cell r="L880">
            <v>4729.32</v>
          </cell>
          <cell r="M880">
            <v>39016.89</v>
          </cell>
          <cell r="N880">
            <v>0.24874940583424263</v>
          </cell>
          <cell r="O880" t="str">
            <v>SOPORTE</v>
          </cell>
        </row>
        <row r="881">
          <cell r="A881" t="str">
            <v>TRA2500</v>
          </cell>
          <cell r="B881" t="str">
            <v>TRAV-0005</v>
          </cell>
          <cell r="C881" t="str">
            <v>TRAVESAÑO UNI 2500MM</v>
          </cell>
          <cell r="D881">
            <v>8.15</v>
          </cell>
          <cell r="E881">
            <v>0</v>
          </cell>
          <cell r="F881">
            <v>1.0522499999999999E-2</v>
          </cell>
          <cell r="G881">
            <v>0</v>
          </cell>
          <cell r="H881">
            <v>137712.53641200002</v>
          </cell>
          <cell r="I881">
            <v>137713</v>
          </cell>
          <cell r="J881">
            <v>69559.728000000003</v>
          </cell>
          <cell r="K881">
            <v>94602</v>
          </cell>
          <cell r="L881">
            <v>5508.52</v>
          </cell>
          <cell r="M881">
            <v>45445.29</v>
          </cell>
          <cell r="N881">
            <v>0.24865411834757797</v>
          </cell>
          <cell r="O881" t="str">
            <v>SOPORTE</v>
          </cell>
        </row>
        <row r="882">
          <cell r="A882" t="str">
            <v>TRA3000</v>
          </cell>
          <cell r="B882" t="str">
            <v>TRAV-0017</v>
          </cell>
          <cell r="C882" t="str">
            <v>TRAVESAÑO UNI 3000MM</v>
          </cell>
          <cell r="D882">
            <v>9.5</v>
          </cell>
          <cell r="E882">
            <v>0</v>
          </cell>
          <cell r="F882">
            <v>1.2626999999999999E-2</v>
          </cell>
          <cell r="G882">
            <v>0</v>
          </cell>
          <cell r="H882">
            <v>157123.02483000001</v>
          </cell>
          <cell r="I882">
            <v>157123</v>
          </cell>
          <cell r="J882">
            <v>79369.02</v>
          </cell>
          <cell r="K882">
            <v>107942</v>
          </cell>
          <cell r="L882">
            <v>6284.92</v>
          </cell>
          <cell r="M882">
            <v>51850.590000000004</v>
          </cell>
          <cell r="N882">
            <v>0.24860512305645899</v>
          </cell>
          <cell r="O882" t="str">
            <v>SOPORTE</v>
          </cell>
        </row>
        <row r="883">
          <cell r="A883" t="str">
            <v>TT12</v>
          </cell>
          <cell r="B883" t="str">
            <v>COMP-0059</v>
          </cell>
          <cell r="C883" t="str">
            <v>TUERCA TIRANTE 12MM</v>
          </cell>
          <cell r="D883">
            <v>0.09</v>
          </cell>
          <cell r="E883">
            <v>0</v>
          </cell>
          <cell r="F883">
            <v>1.6764000000000001E-5</v>
          </cell>
          <cell r="G883">
            <v>0</v>
          </cell>
          <cell r="H883">
            <v>4264</v>
          </cell>
          <cell r="I883">
            <v>4264</v>
          </cell>
          <cell r="J883">
            <v>2150</v>
          </cell>
          <cell r="K883">
            <v>2924</v>
          </cell>
          <cell r="L883">
            <v>170.56</v>
          </cell>
          <cell r="M883">
            <v>1407.1200000000001</v>
          </cell>
          <cell r="N883">
            <v>0.24997068480300194</v>
          </cell>
          <cell r="O883" t="str">
            <v>ACCESORIOS</v>
          </cell>
        </row>
        <row r="884">
          <cell r="A884" t="str">
            <v>TT16</v>
          </cell>
          <cell r="B884" t="str">
            <v>COMP-0058</v>
          </cell>
          <cell r="C884" t="str">
            <v>TUERCA TIRANTE 16MM</v>
          </cell>
          <cell r="D884">
            <v>0.16</v>
          </cell>
          <cell r="E884">
            <v>0</v>
          </cell>
          <cell r="F884">
            <v>4.3776000000000002E-5</v>
          </cell>
          <cell r="G884">
            <v>0</v>
          </cell>
          <cell r="H884">
            <v>11898</v>
          </cell>
          <cell r="I884">
            <v>11898</v>
          </cell>
          <cell r="J884">
            <v>6000</v>
          </cell>
          <cell r="K884">
            <v>8160</v>
          </cell>
          <cell r="L884">
            <v>475.92</v>
          </cell>
          <cell r="M884">
            <v>3926.34</v>
          </cell>
          <cell r="N884">
            <v>0.24987392839132624</v>
          </cell>
          <cell r="O884" t="str">
            <v>ACCESORIOS</v>
          </cell>
        </row>
        <row r="885">
          <cell r="A885" t="str">
            <v>TTG12</v>
          </cell>
          <cell r="B885" t="str">
            <v>COMP-0529</v>
          </cell>
          <cell r="C885" t="str">
            <v>TUERCA TIRANTE CON GOLILLA 12MM</v>
          </cell>
          <cell r="D885">
            <v>0.34</v>
          </cell>
          <cell r="E885">
            <v>0</v>
          </cell>
          <cell r="F885">
            <v>1.8E-3</v>
          </cell>
          <cell r="G885">
            <v>0</v>
          </cell>
          <cell r="H885">
            <v>12600</v>
          </cell>
          <cell r="I885">
            <v>12600</v>
          </cell>
          <cell r="J885">
            <v>6368.5179200000002</v>
          </cell>
          <cell r="K885">
            <v>8662</v>
          </cell>
          <cell r="L885">
            <v>504</v>
          </cell>
          <cell r="M885">
            <v>4158</v>
          </cell>
          <cell r="N885">
            <v>0.24816107888888897</v>
          </cell>
          <cell r="O885" t="str">
            <v>ACCESORIOS</v>
          </cell>
        </row>
        <row r="886">
          <cell r="A886" t="str">
            <v>TTG16</v>
          </cell>
          <cell r="B886" t="str">
            <v>COMP-0530</v>
          </cell>
          <cell r="C886" t="str">
            <v>TUERCA TIRANTE CON GOLILLA 16MM</v>
          </cell>
          <cell r="D886">
            <v>0.43</v>
          </cell>
          <cell r="E886">
            <v>0</v>
          </cell>
          <cell r="F886">
            <v>3.0000000000000001E-3</v>
          </cell>
          <cell r="G886">
            <v>0</v>
          </cell>
          <cell r="H886">
            <v>20242</v>
          </cell>
          <cell r="I886">
            <v>20242</v>
          </cell>
          <cell r="J886">
            <v>10218.51792</v>
          </cell>
          <cell r="K886">
            <v>13898</v>
          </cell>
          <cell r="L886">
            <v>809.68000000000006</v>
          </cell>
          <cell r="M886">
            <v>6679.8600000000006</v>
          </cell>
          <cell r="N886">
            <v>0.24908381553206205</v>
          </cell>
          <cell r="O886" t="str">
            <v>ACCESORIOS</v>
          </cell>
        </row>
        <row r="887">
          <cell r="A887" t="str">
            <v>AT12</v>
          </cell>
          <cell r="B887" t="str">
            <v>COMP-0548</v>
          </cell>
          <cell r="C887" t="str">
            <v>ACOPLE HEXAGONAL TIRANTE 12MM</v>
          </cell>
          <cell r="D887">
            <v>0.35</v>
          </cell>
          <cell r="E887">
            <v>0</v>
          </cell>
          <cell r="F887">
            <v>5.8E-5</v>
          </cell>
          <cell r="G887">
            <v>0</v>
          </cell>
          <cell r="H887">
            <v>70200</v>
          </cell>
          <cell r="I887">
            <v>70200</v>
          </cell>
          <cell r="J887">
            <v>35400</v>
          </cell>
          <cell r="K887">
            <v>48144</v>
          </cell>
          <cell r="L887">
            <v>2808</v>
          </cell>
          <cell r="M887">
            <v>23166</v>
          </cell>
          <cell r="N887">
            <v>0.24989316239316242</v>
          </cell>
          <cell r="O887" t="str">
            <v>ACCESORIOS</v>
          </cell>
        </row>
        <row r="888">
          <cell r="A888" t="str">
            <v>TM12</v>
          </cell>
          <cell r="B888" t="str">
            <v>COMP-0475</v>
          </cell>
          <cell r="C888" t="str">
            <v>TUERCA M12x1.75MM</v>
          </cell>
          <cell r="D888">
            <v>0.01</v>
          </cell>
          <cell r="E888">
            <v>0</v>
          </cell>
          <cell r="F888">
            <v>3.6100000000000002E-6</v>
          </cell>
          <cell r="G888">
            <v>0</v>
          </cell>
          <cell r="H888">
            <v>141</v>
          </cell>
          <cell r="I888">
            <v>141</v>
          </cell>
          <cell r="J888">
            <v>71</v>
          </cell>
          <cell r="K888">
            <v>97</v>
          </cell>
          <cell r="L888">
            <v>5.64</v>
          </cell>
          <cell r="M888">
            <v>46.53</v>
          </cell>
          <cell r="N888">
            <v>0.25097517730496466</v>
          </cell>
          <cell r="O888" t="str">
            <v>ACCESORIOS</v>
          </cell>
        </row>
        <row r="889">
          <cell r="A889" t="str">
            <v>V330x12000</v>
          </cell>
          <cell r="B889" t="str">
            <v>VIPE-0004</v>
          </cell>
          <cell r="C889" t="str">
            <v>VIGA IPE 330 12000MM</v>
          </cell>
          <cell r="D889">
            <v>589.20000000000005</v>
          </cell>
          <cell r="E889">
            <v>0</v>
          </cell>
          <cell r="F889">
            <v>0.63360000000000005</v>
          </cell>
          <cell r="G889">
            <v>0</v>
          </cell>
          <cell r="H889">
            <v>3700000</v>
          </cell>
          <cell r="I889">
            <v>3700000</v>
          </cell>
          <cell r="J889">
            <v>1876971.8</v>
          </cell>
          <cell r="K889">
            <v>2552682</v>
          </cell>
          <cell r="L889">
            <v>148000</v>
          </cell>
          <cell r="M889">
            <v>1221000</v>
          </cell>
          <cell r="N889">
            <v>0.24540660743243248</v>
          </cell>
          <cell r="O889" t="str">
            <v>CANALES</v>
          </cell>
        </row>
        <row r="890">
          <cell r="A890" t="str">
            <v>V330x6000</v>
          </cell>
          <cell r="B890" t="str">
            <v>VIPE-0006</v>
          </cell>
          <cell r="C890" t="str">
            <v>VIGA IPE 330 6000MM</v>
          </cell>
          <cell r="D890">
            <v>294.60000000000002</v>
          </cell>
          <cell r="E890">
            <v>0</v>
          </cell>
          <cell r="F890">
            <v>0.31680000000000003</v>
          </cell>
          <cell r="G890">
            <v>0</v>
          </cell>
          <cell r="H890">
            <v>1850000</v>
          </cell>
          <cell r="I890">
            <v>1850000</v>
          </cell>
          <cell r="J890">
            <v>938485.9</v>
          </cell>
          <cell r="K890">
            <v>1276341</v>
          </cell>
          <cell r="L890">
            <v>74000</v>
          </cell>
          <cell r="M890">
            <v>610500</v>
          </cell>
          <cell r="N890">
            <v>0.24540660743243248</v>
          </cell>
          <cell r="O890" t="str">
            <v>CANALES</v>
          </cell>
        </row>
        <row r="891">
          <cell r="A891" t="str">
            <v>V270x6000</v>
          </cell>
          <cell r="B891" t="str">
            <v>VIPE-0002</v>
          </cell>
          <cell r="C891" t="str">
            <v>VIGA IPE 270 6000MM</v>
          </cell>
          <cell r="D891">
            <v>216.6</v>
          </cell>
          <cell r="E891">
            <v>0</v>
          </cell>
          <cell r="F891">
            <v>0.21870000000000001</v>
          </cell>
          <cell r="G891">
            <v>0</v>
          </cell>
          <cell r="H891">
            <v>1267078</v>
          </cell>
          <cell r="I891">
            <v>1267078</v>
          </cell>
          <cell r="J891">
            <v>638970</v>
          </cell>
          <cell r="K891">
            <v>869000</v>
          </cell>
          <cell r="L891">
            <v>50683.12</v>
          </cell>
          <cell r="M891">
            <v>418135.74</v>
          </cell>
          <cell r="N891">
            <v>0.24987421847747346</v>
          </cell>
          <cell r="O891" t="str">
            <v>CANALES</v>
          </cell>
        </row>
        <row r="892">
          <cell r="A892" t="str">
            <v>V270x4000</v>
          </cell>
          <cell r="B892" t="str">
            <v>VIPE-0003</v>
          </cell>
          <cell r="C892" t="str">
            <v>VIGA IPE 270 4000MM</v>
          </cell>
          <cell r="D892">
            <v>144.4</v>
          </cell>
          <cell r="E892">
            <v>0</v>
          </cell>
          <cell r="F892">
            <v>0.14580000000000001</v>
          </cell>
          <cell r="G892">
            <v>0</v>
          </cell>
          <cell r="H892">
            <v>844719</v>
          </cell>
          <cell r="I892">
            <v>844719</v>
          </cell>
          <cell r="J892">
            <v>425980</v>
          </cell>
          <cell r="K892">
            <v>579333</v>
          </cell>
          <cell r="L892">
            <v>33788.76</v>
          </cell>
          <cell r="M892">
            <v>278757.27</v>
          </cell>
          <cell r="N892">
            <v>0.24987451448351472</v>
          </cell>
          <cell r="O892" t="str">
            <v>CANALES</v>
          </cell>
        </row>
        <row r="893">
          <cell r="A893" t="str">
            <v>V240x6000</v>
          </cell>
          <cell r="B893" t="str">
            <v>VIPE-0001</v>
          </cell>
          <cell r="C893" t="str">
            <v>VIGA IPE 240 6000MM</v>
          </cell>
          <cell r="D893">
            <v>184.2</v>
          </cell>
          <cell r="E893">
            <v>0</v>
          </cell>
          <cell r="F893">
            <v>0.17280000000000001</v>
          </cell>
          <cell r="G893">
            <v>0</v>
          </cell>
          <cell r="H893">
            <v>2085905</v>
          </cell>
          <cell r="I893">
            <v>2085905</v>
          </cell>
          <cell r="J893">
            <v>1056561.1880000001</v>
          </cell>
          <cell r="K893">
            <v>1436924</v>
          </cell>
          <cell r="L893">
            <v>83436.2</v>
          </cell>
          <cell r="M893">
            <v>688348.65</v>
          </cell>
          <cell r="N893">
            <v>0.24654537615567346</v>
          </cell>
          <cell r="O893" t="str">
            <v>CANALES</v>
          </cell>
        </row>
        <row r="894">
          <cell r="A894" t="str">
            <v>V220x6000</v>
          </cell>
          <cell r="B894" t="str">
            <v>VIPE-0005</v>
          </cell>
          <cell r="C894" t="str">
            <v>VIGA IPE 220 6000MM</v>
          </cell>
          <cell r="D894">
            <v>180</v>
          </cell>
          <cell r="E894">
            <v>0</v>
          </cell>
          <cell r="F894">
            <v>0.1452</v>
          </cell>
          <cell r="G894">
            <v>0</v>
          </cell>
          <cell r="H894">
            <v>919597</v>
          </cell>
          <cell r="I894">
            <v>919597</v>
          </cell>
          <cell r="J894">
            <v>463740</v>
          </cell>
          <cell r="K894">
            <v>630687</v>
          </cell>
          <cell r="L894">
            <v>36783.879999999997</v>
          </cell>
          <cell r="M894">
            <v>303467.01</v>
          </cell>
          <cell r="N894">
            <v>0.24987440150413728</v>
          </cell>
          <cell r="O894" t="str">
            <v>CANALES</v>
          </cell>
        </row>
        <row r="895">
          <cell r="A895" t="str">
            <v>VS3000</v>
          </cell>
          <cell r="B895" t="str">
            <v>FORM-0003</v>
          </cell>
          <cell r="C895" t="str">
            <v>UNI SOLDIER 3000MM</v>
          </cell>
          <cell r="D895">
            <v>69.92</v>
          </cell>
          <cell r="E895">
            <v>0</v>
          </cell>
          <cell r="F895">
            <v>0.14712500000000003</v>
          </cell>
          <cell r="G895">
            <v>0</v>
          </cell>
          <cell r="H895">
            <v>914200</v>
          </cell>
          <cell r="I895">
            <v>914200</v>
          </cell>
          <cell r="J895">
            <v>460979.72</v>
          </cell>
          <cell r="K895">
            <v>627000</v>
          </cell>
          <cell r="L895">
            <v>36568</v>
          </cell>
          <cell r="M895">
            <v>301686</v>
          </cell>
          <cell r="N895">
            <v>0.24993728560490058</v>
          </cell>
          <cell r="O895" t="str">
            <v>CANALES</v>
          </cell>
        </row>
        <row r="896">
          <cell r="A896" t="str">
            <v>PT3/4</v>
          </cell>
          <cell r="B896" t="str">
            <v>SUNI-0026</v>
          </cell>
          <cell r="C896" t="str">
            <v>PLATINA 3/4"x630x210MM</v>
          </cell>
          <cell r="D896">
            <v>20</v>
          </cell>
          <cell r="E896">
            <v>0.13</v>
          </cell>
          <cell r="F896">
            <v>2.5000000000000001E-3</v>
          </cell>
          <cell r="G896">
            <v>0</v>
          </cell>
          <cell r="H896">
            <v>258584</v>
          </cell>
          <cell r="I896">
            <v>258584</v>
          </cell>
          <cell r="J896">
            <v>130400</v>
          </cell>
          <cell r="K896">
            <v>177344</v>
          </cell>
          <cell r="L896">
            <v>10343.36</v>
          </cell>
          <cell r="M896">
            <v>85332.72</v>
          </cell>
          <cell r="N896">
            <v>0.24987624911054054</v>
          </cell>
          <cell r="O896" t="str">
            <v>SOPORTE</v>
          </cell>
        </row>
        <row r="897">
          <cell r="A897" t="str">
            <v>PT1/2</v>
          </cell>
          <cell r="B897" t="str">
            <v>SUNI-0027</v>
          </cell>
          <cell r="C897" t="str">
            <v>PLATINA 1/2"x160x230MM</v>
          </cell>
          <cell r="D897">
            <v>4</v>
          </cell>
          <cell r="E897">
            <v>3.6999999999999998E-2</v>
          </cell>
          <cell r="F897">
            <v>4.6999999999999999E-4</v>
          </cell>
          <cell r="G897">
            <v>0</v>
          </cell>
          <cell r="H897">
            <v>73768</v>
          </cell>
          <cell r="I897">
            <v>73768</v>
          </cell>
          <cell r="J897">
            <v>37200</v>
          </cell>
          <cell r="K897">
            <v>50592</v>
          </cell>
          <cell r="L897">
            <v>2950.7200000000003</v>
          </cell>
          <cell r="M897">
            <v>24343.440000000002</v>
          </cell>
          <cell r="N897">
            <v>0.249877995878972</v>
          </cell>
          <cell r="O897" t="str">
            <v>SOPORTE</v>
          </cell>
        </row>
        <row r="898">
          <cell r="A898" t="str">
            <v>PAP1900</v>
          </cell>
          <cell r="B898" t="str">
            <v>COMP-0516</v>
          </cell>
          <cell r="C898" t="str">
            <v>PARAL DE APUNTALAMIENTO 1900MM</v>
          </cell>
          <cell r="D898">
            <v>7.73</v>
          </cell>
          <cell r="E898">
            <v>0</v>
          </cell>
          <cell r="F898">
            <v>4.2749999999999996E-2</v>
          </cell>
          <cell r="G898">
            <v>0</v>
          </cell>
          <cell r="H898">
            <v>122700</v>
          </cell>
          <cell r="I898">
            <v>122700</v>
          </cell>
          <cell r="J898">
            <v>62123.758400000006</v>
          </cell>
          <cell r="K898">
            <v>84489</v>
          </cell>
          <cell r="L898">
            <v>4908</v>
          </cell>
          <cell r="M898">
            <v>40491</v>
          </cell>
          <cell r="N898">
            <v>0.24686967709861446</v>
          </cell>
          <cell r="O898" t="str">
            <v>TUBERIA</v>
          </cell>
        </row>
        <row r="899">
          <cell r="A899" t="str">
            <v>PUAP2000</v>
          </cell>
          <cell r="B899" t="str">
            <v>PUNT-0008</v>
          </cell>
          <cell r="C899" t="str">
            <v>PUNTAL DE APUNTALAMIENTO 2000MM</v>
          </cell>
          <cell r="D899">
            <v>12.15</v>
          </cell>
          <cell r="E899">
            <v>0</v>
          </cell>
          <cell r="F899">
            <v>4.4999999999999998E-2</v>
          </cell>
          <cell r="G899">
            <v>0</v>
          </cell>
          <cell r="H899">
            <v>214800</v>
          </cell>
          <cell r="I899">
            <v>214800</v>
          </cell>
          <cell r="J899">
            <v>108540.68</v>
          </cell>
          <cell r="K899">
            <v>147616</v>
          </cell>
          <cell r="L899">
            <v>8592</v>
          </cell>
          <cell r="M899">
            <v>70884</v>
          </cell>
          <cell r="N899">
            <v>0.24835073789571699</v>
          </cell>
          <cell r="O899" t="str">
            <v>TUBERIA</v>
          </cell>
        </row>
        <row r="900">
          <cell r="A900" t="str">
            <v>CDCP</v>
          </cell>
          <cell r="B900" t="str">
            <v>VIST-0001</v>
          </cell>
          <cell r="C900" t="str">
            <v>CLIP DOBLE CANAL PLEGADA</v>
          </cell>
          <cell r="D900">
            <v>0.52</v>
          </cell>
          <cell r="E900">
            <v>0</v>
          </cell>
          <cell r="F900">
            <v>1.1999999999999999E-3</v>
          </cell>
          <cell r="G900">
            <v>0</v>
          </cell>
          <cell r="H900">
            <v>57507</v>
          </cell>
          <cell r="I900">
            <v>57507</v>
          </cell>
          <cell r="J900">
            <v>29000</v>
          </cell>
          <cell r="K900">
            <v>39440</v>
          </cell>
          <cell r="L900">
            <v>2300.2800000000002</v>
          </cell>
          <cell r="M900">
            <v>18977.310000000001</v>
          </cell>
          <cell r="N900">
            <v>0.24987392839132644</v>
          </cell>
          <cell r="O900" t="str">
            <v>ACCESORIOS</v>
          </cell>
        </row>
        <row r="901">
          <cell r="A901" t="str">
            <v>GL</v>
          </cell>
          <cell r="B901" t="str">
            <v>VIST-0004</v>
          </cell>
          <cell r="C901" t="str">
            <v xml:space="preserve">GOLILLA "L" </v>
          </cell>
          <cell r="D901">
            <v>0.75</v>
          </cell>
          <cell r="E901">
            <v>0</v>
          </cell>
          <cell r="F901">
            <v>4.0000000000000002E-4</v>
          </cell>
          <cell r="G901">
            <v>0</v>
          </cell>
          <cell r="H901">
            <v>9717</v>
          </cell>
          <cell r="I901">
            <v>9717</v>
          </cell>
          <cell r="J901">
            <v>4900</v>
          </cell>
          <cell r="K901">
            <v>6664</v>
          </cell>
          <cell r="L901">
            <v>388.68</v>
          </cell>
          <cell r="M901">
            <v>3206.61</v>
          </cell>
          <cell r="N901">
            <v>0.24989708757847076</v>
          </cell>
          <cell r="O901" t="str">
            <v>ACCESORIOS</v>
          </cell>
        </row>
        <row r="902">
          <cell r="A902" t="str">
            <v>CANU</v>
          </cell>
          <cell r="B902" t="str">
            <v>VIST-0005</v>
          </cell>
          <cell r="C902" t="str">
            <v>CANAL DE UNION 70x30x3</v>
          </cell>
          <cell r="D902">
            <v>2.4</v>
          </cell>
          <cell r="E902">
            <v>0</v>
          </cell>
          <cell r="F902">
            <v>1.89E-3</v>
          </cell>
          <cell r="G902">
            <v>0</v>
          </cell>
          <cell r="H902">
            <v>115014</v>
          </cell>
          <cell r="I902">
            <v>115014</v>
          </cell>
          <cell r="J902">
            <v>58000</v>
          </cell>
          <cell r="K902">
            <v>78880</v>
          </cell>
          <cell r="L902">
            <v>4600.5600000000004</v>
          </cell>
          <cell r="M902">
            <v>37954.620000000003</v>
          </cell>
          <cell r="N902">
            <v>0.24987392839132644</v>
          </cell>
          <cell r="O902" t="str">
            <v>ACCESORIOS</v>
          </cell>
        </row>
        <row r="903">
          <cell r="A903" t="str">
            <v>PPS</v>
          </cell>
          <cell r="B903" t="str">
            <v>VIST-0006</v>
          </cell>
          <cell r="C903" t="str">
            <v>PLACA PASAMANO 250x30x10</v>
          </cell>
          <cell r="D903">
            <v>0.55000000000000004</v>
          </cell>
          <cell r="E903">
            <v>0</v>
          </cell>
          <cell r="F903">
            <v>7.9999999999999996E-6</v>
          </cell>
          <cell r="G903">
            <v>0</v>
          </cell>
          <cell r="H903">
            <v>9420</v>
          </cell>
          <cell r="I903">
            <v>9420</v>
          </cell>
          <cell r="J903">
            <v>4750</v>
          </cell>
          <cell r="K903">
            <v>6460</v>
          </cell>
          <cell r="L903">
            <v>376.8</v>
          </cell>
          <cell r="M903">
            <v>3108.6000000000004</v>
          </cell>
          <cell r="N903">
            <v>0.24993365180467098</v>
          </cell>
          <cell r="O903" t="str">
            <v>ACCESORIOS</v>
          </cell>
        </row>
        <row r="904">
          <cell r="A904" t="str">
            <v>CDP2400</v>
          </cell>
          <cell r="B904" t="str">
            <v>VIST-0007</v>
          </cell>
          <cell r="C904" t="str">
            <v>CANAL DOBLE PLEGADA 2400 (80x40x5)</v>
          </cell>
          <cell r="D904">
            <v>24.5</v>
          </cell>
          <cell r="E904">
            <v>0</v>
          </cell>
          <cell r="F904">
            <v>5.7599999999999998E-2</v>
          </cell>
          <cell r="G904">
            <v>0</v>
          </cell>
          <cell r="H904">
            <v>323626</v>
          </cell>
          <cell r="I904">
            <v>323626</v>
          </cell>
          <cell r="J904">
            <v>163200</v>
          </cell>
          <cell r="K904">
            <v>221952</v>
          </cell>
          <cell r="L904">
            <v>12945.04</v>
          </cell>
          <cell r="M904">
            <v>106796.58</v>
          </cell>
          <cell r="N904">
            <v>0.24987485554312699</v>
          </cell>
          <cell r="O904" t="str">
            <v>CANALES</v>
          </cell>
        </row>
        <row r="905">
          <cell r="A905" t="str">
            <v>CDP1400</v>
          </cell>
          <cell r="B905" t="str">
            <v>VIST-0008</v>
          </cell>
          <cell r="C905" t="str">
            <v>CANAL DOBLE PLEGADA 1400 (80x40x5)</v>
          </cell>
          <cell r="D905">
            <v>18</v>
          </cell>
          <cell r="E905">
            <v>0</v>
          </cell>
          <cell r="F905">
            <v>3.3599999999999998E-2</v>
          </cell>
          <cell r="G905">
            <v>0</v>
          </cell>
          <cell r="H905">
            <v>196714</v>
          </cell>
          <cell r="I905">
            <v>196714</v>
          </cell>
          <cell r="J905">
            <v>99200</v>
          </cell>
          <cell r="K905">
            <v>134912</v>
          </cell>
          <cell r="L905">
            <v>7868.56</v>
          </cell>
          <cell r="M905">
            <v>64915.62</v>
          </cell>
          <cell r="N905">
            <v>0.24987545370436273</v>
          </cell>
          <cell r="O905" t="str">
            <v>CANALES</v>
          </cell>
        </row>
        <row r="906">
          <cell r="A906" t="str">
            <v>CDP1200</v>
          </cell>
          <cell r="B906" t="str">
            <v>VIST-0009</v>
          </cell>
          <cell r="C906" t="str">
            <v>CANAL DOBLE PLEGADA 1200 (80x40x5)</v>
          </cell>
          <cell r="D906">
            <v>12.4</v>
          </cell>
          <cell r="E906">
            <v>0</v>
          </cell>
          <cell r="F906">
            <v>2.8799999999999999E-2</v>
          </cell>
          <cell r="G906">
            <v>0</v>
          </cell>
          <cell r="H906">
            <v>173513</v>
          </cell>
          <cell r="I906">
            <v>173513</v>
          </cell>
          <cell r="J906">
            <v>87500</v>
          </cell>
          <cell r="K906">
            <v>119000</v>
          </cell>
          <cell r="L906">
            <v>6940.52</v>
          </cell>
          <cell r="M906">
            <v>57259.29</v>
          </cell>
          <cell r="N906">
            <v>0.24987608997596725</v>
          </cell>
          <cell r="O906" t="str">
            <v>CANALES</v>
          </cell>
        </row>
        <row r="907">
          <cell r="A907" t="str">
            <v>CDP900</v>
          </cell>
          <cell r="B907" t="str">
            <v>VIST-0010</v>
          </cell>
          <cell r="C907" t="str">
            <v>CANAL DOBLE PLEGADA 900 (80x40x5)</v>
          </cell>
          <cell r="D907">
            <v>11</v>
          </cell>
          <cell r="E907">
            <v>0</v>
          </cell>
          <cell r="F907">
            <v>1.0800000000000001E-2</v>
          </cell>
          <cell r="G907">
            <v>0</v>
          </cell>
          <cell r="H907">
            <v>146742</v>
          </cell>
          <cell r="I907">
            <v>146742</v>
          </cell>
          <cell r="J907">
            <v>74000</v>
          </cell>
          <cell r="K907">
            <v>100640</v>
          </cell>
          <cell r="L907">
            <v>5869.68</v>
          </cell>
          <cell r="M907">
            <v>48424.86</v>
          </cell>
          <cell r="N907">
            <v>0.24987392839132636</v>
          </cell>
          <cell r="O907" t="str">
            <v>CANALES</v>
          </cell>
        </row>
        <row r="908">
          <cell r="A908" t="str">
            <v>MAP54</v>
          </cell>
          <cell r="B908" t="str">
            <v>LOAU-0001</v>
          </cell>
          <cell r="C908" t="str">
            <v>C49-MENSULA DE ALERO PUENTES 54"</v>
          </cell>
          <cell r="D908">
            <v>20.87</v>
          </cell>
          <cell r="E908">
            <v>0</v>
          </cell>
          <cell r="F908">
            <v>0.13152000000000003</v>
          </cell>
          <cell r="G908">
            <v>0</v>
          </cell>
          <cell r="H908">
            <v>468591</v>
          </cell>
          <cell r="I908">
            <v>468591</v>
          </cell>
          <cell r="J908">
            <v>236304</v>
          </cell>
          <cell r="K908">
            <v>321374</v>
          </cell>
          <cell r="L908">
            <v>18743.64</v>
          </cell>
          <cell r="M908">
            <v>154635.03</v>
          </cell>
          <cell r="N908">
            <v>0.24987419732773364</v>
          </cell>
          <cell r="O908" t="str">
            <v>MENSULAS</v>
          </cell>
        </row>
        <row r="909">
          <cell r="A909" t="str">
            <v>C51</v>
          </cell>
          <cell r="B909" t="str">
            <v>LOUA-0027</v>
          </cell>
          <cell r="C909" t="str">
            <v>C51-WALL PLATE</v>
          </cell>
          <cell r="D909">
            <v>1.6</v>
          </cell>
          <cell r="E909">
            <v>0</v>
          </cell>
          <cell r="F909">
            <v>1.9900000000000001E-4</v>
          </cell>
          <cell r="G909">
            <v>0</v>
          </cell>
          <cell r="H909">
            <v>418500</v>
          </cell>
          <cell r="I909">
            <v>418500</v>
          </cell>
          <cell r="J909">
            <v>211018.024</v>
          </cell>
          <cell r="K909">
            <v>287000</v>
          </cell>
          <cell r="L909">
            <v>16740</v>
          </cell>
          <cell r="M909">
            <v>138105</v>
          </cell>
          <cell r="N909">
            <v>0.24996580477897254</v>
          </cell>
          <cell r="O909" t="str">
            <v>ACCESORIOS</v>
          </cell>
        </row>
        <row r="910">
          <cell r="A910" t="str">
            <v>V1/2x3650</v>
          </cell>
          <cell r="B910" t="str">
            <v>LOAU-0006</v>
          </cell>
          <cell r="C910" t="str">
            <v>B12-VARILLA ROSCADA 1/2"x3650MM</v>
          </cell>
          <cell r="D910">
            <v>2.88</v>
          </cell>
          <cell r="E910">
            <v>0</v>
          </cell>
          <cell r="F910">
            <v>5.88745E-4</v>
          </cell>
          <cell r="G910">
            <v>3.65</v>
          </cell>
          <cell r="H910">
            <v>13456.164383561643</v>
          </cell>
          <cell r="I910">
            <v>49115</v>
          </cell>
          <cell r="J910">
            <v>24768</v>
          </cell>
          <cell r="K910">
            <v>33685</v>
          </cell>
          <cell r="L910">
            <v>1964.6000000000001</v>
          </cell>
          <cell r="M910">
            <v>16207.95</v>
          </cell>
          <cell r="N910">
            <v>0.24987478367097632</v>
          </cell>
          <cell r="O910" t="str">
            <v>ACCESORIOS</v>
          </cell>
        </row>
        <row r="911">
          <cell r="A911" t="str">
            <v>V1/2x2000</v>
          </cell>
          <cell r="B911" t="str">
            <v>LOAU-0021</v>
          </cell>
          <cell r="C911" t="str">
            <v>B12-VARILLA ROSCADA 1/2"x2000MM</v>
          </cell>
          <cell r="D911">
            <v>1.58</v>
          </cell>
          <cell r="E911">
            <v>0</v>
          </cell>
          <cell r="F911">
            <v>3.2259999999999998E-4</v>
          </cell>
          <cell r="G911">
            <v>2</v>
          </cell>
          <cell r="H911">
            <v>13456.164383561643</v>
          </cell>
          <cell r="I911">
            <v>26912</v>
          </cell>
          <cell r="J911">
            <v>13571.506849315068</v>
          </cell>
          <cell r="K911">
            <v>18458</v>
          </cell>
          <cell r="L911">
            <v>1076.48</v>
          </cell>
          <cell r="M911">
            <v>8880.9600000000009</v>
          </cell>
          <cell r="N911">
            <v>0.24986561985894171</v>
          </cell>
          <cell r="O911" t="str">
            <v>ACCESORIOS</v>
          </cell>
        </row>
        <row r="912">
          <cell r="A912" t="str">
            <v>V1/2x650</v>
          </cell>
          <cell r="B912" t="str">
            <v>LOAU-0014</v>
          </cell>
          <cell r="C912" t="str">
            <v>B12-VARILLA ROSCADA 1/2"x650MM</v>
          </cell>
          <cell r="D912">
            <v>0.51287671232876708</v>
          </cell>
          <cell r="E912">
            <v>0</v>
          </cell>
          <cell r="F912">
            <v>1.04845E-4</v>
          </cell>
          <cell r="G912">
            <v>0.65</v>
          </cell>
          <cell r="H912">
            <v>13456.164383561643</v>
          </cell>
          <cell r="I912">
            <v>8747</v>
          </cell>
          <cell r="J912">
            <v>4410.7397260273974</v>
          </cell>
          <cell r="K912">
            <v>5999</v>
          </cell>
          <cell r="L912">
            <v>349.88</v>
          </cell>
          <cell r="M912">
            <v>2886.51</v>
          </cell>
          <cell r="N912">
            <v>0.24991707528686949</v>
          </cell>
          <cell r="O912" t="str">
            <v>ACCESORIOS</v>
          </cell>
        </row>
        <row r="913">
          <cell r="A913" t="str">
            <v>V1/2x500</v>
          </cell>
          <cell r="B913" t="str">
            <v>LOAU-0015</v>
          </cell>
          <cell r="C913" t="str">
            <v>B12-VARILLA ROSCADA 1/2"x500MM</v>
          </cell>
          <cell r="D913">
            <v>0.39452054794520547</v>
          </cell>
          <cell r="E913">
            <v>0</v>
          </cell>
          <cell r="F913">
            <v>8.0649999999999995E-5</v>
          </cell>
          <cell r="G913">
            <v>0.5</v>
          </cell>
          <cell r="H913">
            <v>13456.164383561643</v>
          </cell>
          <cell r="I913">
            <v>6728</v>
          </cell>
          <cell r="J913">
            <v>3392.8767123287671</v>
          </cell>
          <cell r="K913">
            <v>4615</v>
          </cell>
          <cell r="L913">
            <v>269.12</v>
          </cell>
          <cell r="M913">
            <v>2220.2400000000002</v>
          </cell>
          <cell r="N913">
            <v>0.24986561985894171</v>
          </cell>
          <cell r="O913" t="str">
            <v>ACCESORIOS</v>
          </cell>
        </row>
        <row r="914">
          <cell r="A914" t="str">
            <v>TUC1/2</v>
          </cell>
          <cell r="B914" t="str">
            <v>LOAU-0007</v>
          </cell>
          <cell r="C914" t="str">
            <v>B13-TUERCA 1/2"</v>
          </cell>
          <cell r="D914">
            <v>0.03</v>
          </cell>
          <cell r="E914">
            <v>0</v>
          </cell>
          <cell r="F914">
            <v>6.0495846750000009E-6</v>
          </cell>
          <cell r="G914">
            <v>0</v>
          </cell>
          <cell r="H914">
            <v>1200</v>
          </cell>
          <cell r="I914">
            <v>1200</v>
          </cell>
          <cell r="J914">
            <v>605</v>
          </cell>
          <cell r="K914">
            <v>823</v>
          </cell>
          <cell r="L914">
            <v>48</v>
          </cell>
          <cell r="M914">
            <v>396</v>
          </cell>
          <cell r="N914">
            <v>0.2500520833333334</v>
          </cell>
          <cell r="O914" t="str">
            <v>ACCESORIOS</v>
          </cell>
        </row>
        <row r="915">
          <cell r="A915" t="str">
            <v>TS12</v>
          </cell>
          <cell r="B915" t="str">
            <v>LOAU-0024</v>
          </cell>
          <cell r="C915" t="str">
            <v xml:space="preserve">TUERCA TIRANTE SMALL 12MM </v>
          </cell>
          <cell r="D915">
            <v>4.4999999999999998E-2</v>
          </cell>
          <cell r="E915">
            <v>0</v>
          </cell>
          <cell r="F915">
            <v>8.3820000000000004E-6</v>
          </cell>
          <cell r="G915">
            <v>0</v>
          </cell>
          <cell r="H915">
            <v>2350</v>
          </cell>
          <cell r="I915">
            <v>2350</v>
          </cell>
          <cell r="J915">
            <v>1183</v>
          </cell>
          <cell r="K915">
            <v>1610</v>
          </cell>
          <cell r="L915">
            <v>94</v>
          </cell>
          <cell r="M915">
            <v>775.5</v>
          </cell>
          <cell r="N915">
            <v>0.25118617021276596</v>
          </cell>
          <cell r="O915" t="str">
            <v>ACCESORIOS</v>
          </cell>
        </row>
        <row r="916">
          <cell r="A916" t="str">
            <v>G3x4</v>
          </cell>
          <cell r="B916" t="str">
            <v>LOAU-0008</v>
          </cell>
          <cell r="C916" t="str">
            <v>B11-GOLILLA 3"x4"x1/4" PERF. Ø1/2"</v>
          </cell>
          <cell r="D916">
            <v>0.34</v>
          </cell>
          <cell r="E916">
            <v>0</v>
          </cell>
          <cell r="F916">
            <v>4.9160999999999999E-5</v>
          </cell>
          <cell r="G916">
            <v>0</v>
          </cell>
          <cell r="H916">
            <v>8139</v>
          </cell>
          <cell r="I916">
            <v>8139</v>
          </cell>
          <cell r="J916">
            <v>4104</v>
          </cell>
          <cell r="K916">
            <v>5582</v>
          </cell>
          <cell r="L916">
            <v>325.56</v>
          </cell>
          <cell r="M916">
            <v>2685.8700000000003</v>
          </cell>
          <cell r="N916">
            <v>0.24994471065241439</v>
          </cell>
          <cell r="O916" t="str">
            <v>ACCESORIOS</v>
          </cell>
        </row>
        <row r="917">
          <cell r="A917" t="str">
            <v>G3x1.5</v>
          </cell>
          <cell r="B917" t="str">
            <v>LOAU-0018</v>
          </cell>
          <cell r="C917" t="str">
            <v>GOLILLA 3"x11/2"x1/4" PERF. Ø1/2"</v>
          </cell>
          <cell r="D917">
            <v>0.34</v>
          </cell>
          <cell r="E917">
            <v>0</v>
          </cell>
          <cell r="F917">
            <v>1.8435447000000002E-5</v>
          </cell>
          <cell r="G917">
            <v>0</v>
          </cell>
          <cell r="H917">
            <v>3272</v>
          </cell>
          <cell r="I917">
            <v>3272</v>
          </cell>
          <cell r="J917">
            <v>1650</v>
          </cell>
          <cell r="K917">
            <v>2244</v>
          </cell>
          <cell r="L917">
            <v>130.88</v>
          </cell>
          <cell r="M917">
            <v>1079.76</v>
          </cell>
          <cell r="N917">
            <v>0.24988539119804415</v>
          </cell>
          <cell r="O917" t="str">
            <v>ACCESORIOS</v>
          </cell>
        </row>
        <row r="918">
          <cell r="A918" t="str">
            <v>TUCM</v>
          </cell>
          <cell r="B918" t="str">
            <v>LOAU-0009</v>
          </cell>
          <cell r="C918" t="str">
            <v>TUERCA MARIPOSA 1/2"</v>
          </cell>
          <cell r="D918">
            <v>0.28999999999999998</v>
          </cell>
          <cell r="E918">
            <v>0</v>
          </cell>
          <cell r="F918">
            <v>3.1115000000000006E-4</v>
          </cell>
          <cell r="G918">
            <v>0</v>
          </cell>
          <cell r="H918">
            <v>20084</v>
          </cell>
          <cell r="I918">
            <v>20084</v>
          </cell>
          <cell r="J918">
            <v>10128</v>
          </cell>
          <cell r="K918">
            <v>13775</v>
          </cell>
          <cell r="L918">
            <v>803.36</v>
          </cell>
          <cell r="M918">
            <v>6627.72</v>
          </cell>
          <cell r="N918">
            <v>0.24988050189205344</v>
          </cell>
          <cell r="O918" t="str">
            <v>ACCESORIOS</v>
          </cell>
        </row>
        <row r="919">
          <cell r="A919" t="str">
            <v>BMAP</v>
          </cell>
          <cell r="B919" t="str">
            <v>LOAU-0010</v>
          </cell>
          <cell r="C919" t="str">
            <v>C52P-BARANDILLA MENSULA ALERO PUENTES</v>
          </cell>
          <cell r="D919">
            <v>7.19</v>
          </cell>
          <cell r="E919">
            <v>0</v>
          </cell>
          <cell r="F919">
            <v>3.5000000000000003E-2</v>
          </cell>
          <cell r="G919">
            <v>0</v>
          </cell>
          <cell r="H919">
            <v>103132</v>
          </cell>
          <cell r="I919">
            <v>103132</v>
          </cell>
          <cell r="J919">
            <v>52008</v>
          </cell>
          <cell r="K919">
            <v>70731</v>
          </cell>
          <cell r="L919">
            <v>4125.28</v>
          </cell>
          <cell r="M919">
            <v>34033.560000000005</v>
          </cell>
          <cell r="N919">
            <v>0.24987491758135208</v>
          </cell>
          <cell r="O919" t="str">
            <v>MENSULAS</v>
          </cell>
        </row>
        <row r="920">
          <cell r="A920" t="str">
            <v>EMAP</v>
          </cell>
          <cell r="B920" t="str">
            <v>LOAU-0011</v>
          </cell>
          <cell r="C920" t="str">
            <v>C54-EXTENSIÓN MENSULA ALERO PUENTES</v>
          </cell>
          <cell r="D920">
            <v>1.38</v>
          </cell>
          <cell r="E920">
            <v>0</v>
          </cell>
          <cell r="F920">
            <v>1.1823599999999999E-3</v>
          </cell>
          <cell r="G920">
            <v>0</v>
          </cell>
          <cell r="H920">
            <v>42405</v>
          </cell>
          <cell r="I920">
            <v>42405</v>
          </cell>
          <cell r="J920">
            <v>21384</v>
          </cell>
          <cell r="K920">
            <v>29083</v>
          </cell>
          <cell r="L920">
            <v>1696.2</v>
          </cell>
          <cell r="M920">
            <v>13993.650000000001</v>
          </cell>
          <cell r="N920">
            <v>0.24988326848249032</v>
          </cell>
          <cell r="O920" t="str">
            <v>MENSULAS</v>
          </cell>
        </row>
        <row r="921">
          <cell r="A921" t="str">
            <v>T1/2X3</v>
          </cell>
          <cell r="B921" t="str">
            <v>COMP-0504</v>
          </cell>
          <cell r="C921" t="str">
            <v>TORNILLO HEX Ø 1/2"-13UNC x 3" CON TUERCA G.5</v>
          </cell>
          <cell r="D921">
            <v>0.08</v>
          </cell>
          <cell r="E921">
            <v>0</v>
          </cell>
          <cell r="F921">
            <v>3.0821309325000003E-5</v>
          </cell>
          <cell r="G921">
            <v>0</v>
          </cell>
          <cell r="H921">
            <v>1335</v>
          </cell>
          <cell r="I921">
            <v>1335</v>
          </cell>
          <cell r="J921">
            <v>673</v>
          </cell>
          <cell r="K921">
            <v>916</v>
          </cell>
          <cell r="L921">
            <v>53.4</v>
          </cell>
          <cell r="M921">
            <v>440.55</v>
          </cell>
          <cell r="N921">
            <v>0.25012172284644202</v>
          </cell>
          <cell r="O921" t="str">
            <v>ALMACEN</v>
          </cell>
        </row>
        <row r="922">
          <cell r="A922" t="str">
            <v>T1/2X1</v>
          </cell>
          <cell r="B922" t="str">
            <v>COMP-0505</v>
          </cell>
          <cell r="C922" t="str">
            <v>TORNILLO HEX Ø 1/2"-13 UNC x 1" CON TUERCA G.5</v>
          </cell>
          <cell r="D922">
            <v>0.05</v>
          </cell>
          <cell r="E922">
            <v>0</v>
          </cell>
          <cell r="F922">
            <v>1.2385862325000002E-5</v>
          </cell>
          <cell r="G922">
            <v>0</v>
          </cell>
          <cell r="H922">
            <v>770</v>
          </cell>
          <cell r="I922">
            <v>770</v>
          </cell>
          <cell r="J922">
            <v>388</v>
          </cell>
          <cell r="K922">
            <v>528</v>
          </cell>
          <cell r="L922">
            <v>30.8</v>
          </cell>
          <cell r="M922">
            <v>254.10000000000002</v>
          </cell>
          <cell r="N922">
            <v>0.25045454545454543</v>
          </cell>
          <cell r="O922" t="str">
            <v>ALMACEN</v>
          </cell>
        </row>
        <row r="923">
          <cell r="A923" t="str">
            <v>SAVA</v>
          </cell>
          <cell r="B923" t="str">
            <v>LOAU-0019</v>
          </cell>
          <cell r="C923" t="str">
            <v>SOPORTE AUTOPORTANTE VIGA DE ALUMINIO</v>
          </cell>
          <cell r="D923">
            <v>2.0099999999999998</v>
          </cell>
          <cell r="E923">
            <v>0</v>
          </cell>
          <cell r="F923">
            <v>1.462E-3</v>
          </cell>
          <cell r="G923">
            <v>0</v>
          </cell>
          <cell r="H923">
            <v>47989</v>
          </cell>
          <cell r="I923">
            <v>47989</v>
          </cell>
          <cell r="J923">
            <v>24200</v>
          </cell>
          <cell r="K923">
            <v>32912</v>
          </cell>
          <cell r="L923">
            <v>1919.56</v>
          </cell>
          <cell r="M923">
            <v>15836.37</v>
          </cell>
          <cell r="N923">
            <v>0.24988018087478392</v>
          </cell>
          <cell r="O923" t="str">
            <v>ACCESORIOS</v>
          </cell>
        </row>
        <row r="924">
          <cell r="A924" t="str">
            <v>SACA</v>
          </cell>
          <cell r="B924" t="str">
            <v>LOAU-0020</v>
          </cell>
          <cell r="C924" t="str">
            <v>SOPORTE AUTOPORTANTE CANAL ALINEADOR</v>
          </cell>
          <cell r="D924">
            <v>1.7</v>
          </cell>
          <cell r="E924">
            <v>0</v>
          </cell>
          <cell r="F924">
            <v>9.6659600000000001E-4</v>
          </cell>
          <cell r="G924">
            <v>0</v>
          </cell>
          <cell r="H924">
            <v>74561</v>
          </cell>
          <cell r="I924">
            <v>74561</v>
          </cell>
          <cell r="J924">
            <v>37600</v>
          </cell>
          <cell r="K924">
            <v>51136</v>
          </cell>
          <cell r="L924">
            <v>2982.44</v>
          </cell>
          <cell r="M924">
            <v>24605.13</v>
          </cell>
          <cell r="N924">
            <v>0.24987594050508988</v>
          </cell>
          <cell r="O924" t="str">
            <v>ACCESORIOS</v>
          </cell>
        </row>
        <row r="925">
          <cell r="A925" t="str">
            <v>PD1200X200</v>
          </cell>
          <cell r="B925" t="str">
            <v>PADU-0003</v>
          </cell>
          <cell r="C925" t="str">
            <v>PANEL MINIMAG 1200X200</v>
          </cell>
          <cell r="D925">
            <v>16.2</v>
          </cell>
          <cell r="E925">
            <v>0.24</v>
          </cell>
          <cell r="F925">
            <v>2.8799999999999999E-2</v>
          </cell>
          <cell r="G925">
            <v>0</v>
          </cell>
          <cell r="H925">
            <v>646855</v>
          </cell>
          <cell r="I925">
            <v>646855</v>
          </cell>
          <cell r="J925">
            <v>326200</v>
          </cell>
          <cell r="K925">
            <v>443632</v>
          </cell>
          <cell r="L925">
            <v>14400</v>
          </cell>
          <cell r="M925">
            <v>165600</v>
          </cell>
          <cell r="N925">
            <v>0.24987439225174118</v>
          </cell>
          <cell r="O925">
            <v>0</v>
          </cell>
        </row>
        <row r="926">
          <cell r="A926" t="str">
            <v>PD1200X300</v>
          </cell>
          <cell r="B926" t="str">
            <v>PADU-0008</v>
          </cell>
          <cell r="C926" t="str">
            <v>PANEL MINIMAG 1200X300</v>
          </cell>
          <cell r="D926">
            <v>19.5</v>
          </cell>
          <cell r="E926">
            <v>0.36</v>
          </cell>
          <cell r="F926">
            <v>4.3199999999999995E-2</v>
          </cell>
          <cell r="G926">
            <v>0</v>
          </cell>
          <cell r="H926">
            <v>691671</v>
          </cell>
          <cell r="I926">
            <v>691671</v>
          </cell>
          <cell r="J926">
            <v>348800</v>
          </cell>
          <cell r="K926">
            <v>474368</v>
          </cell>
          <cell r="L926">
            <v>21600</v>
          </cell>
          <cell r="M926">
            <v>248400</v>
          </cell>
          <cell r="N926">
            <v>0.24987457909902258</v>
          </cell>
          <cell r="O926">
            <v>0</v>
          </cell>
        </row>
        <row r="927">
          <cell r="A927" t="str">
            <v>PD1200X400</v>
          </cell>
          <cell r="B927" t="str">
            <v>PADU-0009</v>
          </cell>
          <cell r="C927" t="str">
            <v>PANEL MINIMAG 1200X400</v>
          </cell>
          <cell r="D927">
            <v>22.2</v>
          </cell>
          <cell r="E927">
            <v>0.48</v>
          </cell>
          <cell r="F927">
            <v>5.7599999999999998E-2</v>
          </cell>
          <cell r="G927">
            <v>0</v>
          </cell>
          <cell r="H927">
            <v>755127</v>
          </cell>
          <cell r="I927">
            <v>755127</v>
          </cell>
          <cell r="J927">
            <v>380800</v>
          </cell>
          <cell r="K927">
            <v>517888</v>
          </cell>
          <cell r="L927">
            <v>28800</v>
          </cell>
          <cell r="M927">
            <v>331200</v>
          </cell>
          <cell r="N927">
            <v>0.24987452441774693</v>
          </cell>
          <cell r="O927">
            <v>0</v>
          </cell>
        </row>
        <row r="928">
          <cell r="A928" t="str">
            <v>PD1200X500</v>
          </cell>
          <cell r="B928" t="str">
            <v>PADU-0010</v>
          </cell>
          <cell r="C928" t="str">
            <v>PANEL MINIMAG 1200X500</v>
          </cell>
          <cell r="D928">
            <v>25.1</v>
          </cell>
          <cell r="E928">
            <v>0.6</v>
          </cell>
          <cell r="F928">
            <v>7.1999999999999995E-2</v>
          </cell>
          <cell r="G928">
            <v>0</v>
          </cell>
          <cell r="H928">
            <v>801529</v>
          </cell>
          <cell r="I928">
            <v>801529</v>
          </cell>
          <cell r="J928">
            <v>404200</v>
          </cell>
          <cell r="K928">
            <v>549712</v>
          </cell>
          <cell r="L928">
            <v>36000</v>
          </cell>
          <cell r="M928">
            <v>414000</v>
          </cell>
          <cell r="N928">
            <v>0.24987430273889047</v>
          </cell>
          <cell r="O928">
            <v>0</v>
          </cell>
        </row>
        <row r="929">
          <cell r="A929" t="str">
            <v>PD1200X600</v>
          </cell>
          <cell r="B929" t="str">
            <v>PADU-0011</v>
          </cell>
          <cell r="C929" t="str">
            <v>PANEL MINIMAG 1200X600</v>
          </cell>
          <cell r="D929">
            <v>27.8</v>
          </cell>
          <cell r="E929">
            <v>0.72</v>
          </cell>
          <cell r="F929">
            <v>8.6399999999999991E-2</v>
          </cell>
          <cell r="G929">
            <v>0</v>
          </cell>
          <cell r="H929">
            <v>846147</v>
          </cell>
          <cell r="I929">
            <v>846147</v>
          </cell>
          <cell r="J929">
            <v>426700</v>
          </cell>
          <cell r="K929">
            <v>580312</v>
          </cell>
          <cell r="L929">
            <v>43200</v>
          </cell>
          <cell r="M929">
            <v>496800</v>
          </cell>
          <cell r="N929">
            <v>0.24987472625914889</v>
          </cell>
          <cell r="O929">
            <v>0</v>
          </cell>
        </row>
        <row r="930">
          <cell r="A930" t="str">
            <v>PD1200X750</v>
          </cell>
          <cell r="B930" t="str">
            <v>PADU-0012</v>
          </cell>
          <cell r="C930" t="str">
            <v>PANEL MINIMAG 1200X750</v>
          </cell>
          <cell r="D930">
            <v>32</v>
          </cell>
          <cell r="E930">
            <v>0.89999999999999991</v>
          </cell>
          <cell r="F930">
            <v>0.10799999999999998</v>
          </cell>
          <cell r="G930">
            <v>0</v>
          </cell>
          <cell r="H930">
            <v>952832</v>
          </cell>
          <cell r="I930">
            <v>952832</v>
          </cell>
          <cell r="J930">
            <v>480500</v>
          </cell>
          <cell r="K930">
            <v>653480</v>
          </cell>
          <cell r="L930">
            <v>53999.999999999993</v>
          </cell>
          <cell r="M930">
            <v>620999.99999999988</v>
          </cell>
          <cell r="N930">
            <v>0.24987432202109097</v>
          </cell>
          <cell r="O930">
            <v>0</v>
          </cell>
        </row>
        <row r="931">
          <cell r="A931" t="str">
            <v>PD2400X200</v>
          </cell>
          <cell r="B931" t="str">
            <v>PADU-0002</v>
          </cell>
          <cell r="C931" t="str">
            <v>PANEL MINIMAG 2400X200</v>
          </cell>
          <cell r="D931">
            <v>31.3</v>
          </cell>
          <cell r="E931">
            <v>0.48</v>
          </cell>
          <cell r="F931">
            <v>5.7599999999999998E-2</v>
          </cell>
          <cell r="G931">
            <v>0</v>
          </cell>
          <cell r="H931">
            <v>917138</v>
          </cell>
          <cell r="I931">
            <v>917138</v>
          </cell>
          <cell r="J931">
            <v>462500</v>
          </cell>
          <cell r="K931">
            <v>629000</v>
          </cell>
          <cell r="L931">
            <v>28800</v>
          </cell>
          <cell r="M931">
            <v>331200</v>
          </cell>
          <cell r="N931">
            <v>0.24987433734072734</v>
          </cell>
          <cell r="O931">
            <v>0</v>
          </cell>
        </row>
        <row r="932">
          <cell r="A932" t="str">
            <v>PD2400X300</v>
          </cell>
          <cell r="B932" t="str">
            <v>PADU-0007</v>
          </cell>
          <cell r="C932" t="str">
            <v>PANEL MINIMAG 2400X300</v>
          </cell>
          <cell r="D932">
            <v>36.4</v>
          </cell>
          <cell r="E932">
            <v>0.72</v>
          </cell>
          <cell r="F932">
            <v>8.6399999999999991E-2</v>
          </cell>
          <cell r="G932">
            <v>0</v>
          </cell>
          <cell r="H932">
            <v>1012917</v>
          </cell>
          <cell r="I932">
            <v>1012917</v>
          </cell>
          <cell r="J932">
            <v>510800</v>
          </cell>
          <cell r="K932">
            <v>694688</v>
          </cell>
          <cell r="L932">
            <v>43200</v>
          </cell>
          <cell r="M932">
            <v>496800</v>
          </cell>
          <cell r="N932">
            <v>0.24987437272747931</v>
          </cell>
          <cell r="O932">
            <v>0</v>
          </cell>
        </row>
        <row r="933">
          <cell r="A933" t="str">
            <v>PD2400X400</v>
          </cell>
          <cell r="B933" t="str">
            <v>PADU-0006</v>
          </cell>
          <cell r="C933" t="str">
            <v>PANEL MINIMAG 2400X400</v>
          </cell>
          <cell r="D933">
            <v>41.2</v>
          </cell>
          <cell r="E933">
            <v>0.96</v>
          </cell>
          <cell r="F933">
            <v>0.1152</v>
          </cell>
          <cell r="G933">
            <v>0</v>
          </cell>
          <cell r="H933">
            <v>1077702</v>
          </cell>
          <cell r="I933">
            <v>1077702</v>
          </cell>
          <cell r="J933">
            <v>543470</v>
          </cell>
          <cell r="K933">
            <v>739120</v>
          </cell>
          <cell r="L933">
            <v>57600</v>
          </cell>
          <cell r="M933">
            <v>662400</v>
          </cell>
          <cell r="N933">
            <v>0.24987461747310497</v>
          </cell>
          <cell r="O933">
            <v>0</v>
          </cell>
        </row>
        <row r="934">
          <cell r="A934" t="str">
            <v>PD2400X500</v>
          </cell>
          <cell r="B934" t="str">
            <v>PADU-0005</v>
          </cell>
          <cell r="C934" t="str">
            <v>PANEL MINIMAG 2400X500</v>
          </cell>
          <cell r="D934">
            <v>46.2</v>
          </cell>
          <cell r="E934">
            <v>1.2</v>
          </cell>
          <cell r="F934">
            <v>0.14399999999999999</v>
          </cell>
          <cell r="G934">
            <v>0</v>
          </cell>
          <cell r="H934">
            <v>1146571</v>
          </cell>
          <cell r="I934">
            <v>1146571</v>
          </cell>
          <cell r="J934">
            <v>578200</v>
          </cell>
          <cell r="K934">
            <v>786352</v>
          </cell>
          <cell r="L934">
            <v>72000</v>
          </cell>
          <cell r="M934">
            <v>828000</v>
          </cell>
          <cell r="N934">
            <v>0.24987419008504497</v>
          </cell>
          <cell r="O934">
            <v>0</v>
          </cell>
        </row>
        <row r="935">
          <cell r="A935" t="str">
            <v>PD2400X600</v>
          </cell>
          <cell r="B935" t="str">
            <v>PADU-0001</v>
          </cell>
          <cell r="C935" t="str">
            <v>PANEL MINIMAG 2400X600</v>
          </cell>
          <cell r="D935">
            <v>51.1</v>
          </cell>
          <cell r="E935">
            <v>1.44</v>
          </cell>
          <cell r="F935">
            <v>0.17279999999999998</v>
          </cell>
          <cell r="G935">
            <v>0</v>
          </cell>
          <cell r="H935">
            <v>1197951</v>
          </cell>
          <cell r="I935">
            <v>1197951</v>
          </cell>
          <cell r="J935">
            <v>604110</v>
          </cell>
          <cell r="K935">
            <v>821590</v>
          </cell>
          <cell r="L935">
            <v>86400</v>
          </cell>
          <cell r="M935">
            <v>993600</v>
          </cell>
          <cell r="N935">
            <v>0.24987447316292574</v>
          </cell>
          <cell r="O935">
            <v>0</v>
          </cell>
        </row>
        <row r="936">
          <cell r="A936" t="str">
            <v>PD2400X750</v>
          </cell>
          <cell r="B936" t="str">
            <v>PADU-0004</v>
          </cell>
          <cell r="C936" t="str">
            <v>PANEL MINIMAG 2400X750</v>
          </cell>
          <cell r="D936">
            <v>58.7</v>
          </cell>
          <cell r="E936">
            <v>1.8</v>
          </cell>
          <cell r="F936">
            <v>0.21599999999999997</v>
          </cell>
          <cell r="G936">
            <v>0</v>
          </cell>
          <cell r="H936">
            <v>1308622</v>
          </cell>
          <cell r="I936">
            <v>1308622</v>
          </cell>
          <cell r="J936">
            <v>659920</v>
          </cell>
          <cell r="K936">
            <v>897492</v>
          </cell>
          <cell r="L936">
            <v>108000</v>
          </cell>
          <cell r="M936">
            <v>1242000</v>
          </cell>
          <cell r="N936">
            <v>0.24987429525103519</v>
          </cell>
          <cell r="O936">
            <v>0</v>
          </cell>
        </row>
        <row r="937">
          <cell r="A937" t="str">
            <v>EC1200X50</v>
          </cell>
          <cell r="B937" t="str">
            <v>PADU-0013</v>
          </cell>
          <cell r="C937" t="str">
            <v>ELEMENTO DE COMPENSACIÓN 1200x50 MINIMAG</v>
          </cell>
          <cell r="D937">
            <v>8</v>
          </cell>
          <cell r="E937">
            <v>0.06</v>
          </cell>
          <cell r="F937">
            <v>7.1999999999999998E-3</v>
          </cell>
          <cell r="G937">
            <v>0</v>
          </cell>
          <cell r="H937">
            <v>336912</v>
          </cell>
          <cell r="I937">
            <v>336912</v>
          </cell>
          <cell r="J937">
            <v>169900</v>
          </cell>
          <cell r="K937">
            <v>231064</v>
          </cell>
          <cell r="L937">
            <v>13476.48</v>
          </cell>
          <cell r="M937">
            <v>111180.96</v>
          </cell>
          <cell r="N937">
            <v>0.24987459633376088</v>
          </cell>
          <cell r="O937">
            <v>0</v>
          </cell>
        </row>
        <row r="938">
          <cell r="A938" t="str">
            <v>EC1200X100</v>
          </cell>
          <cell r="B938" t="str">
            <v>PADU-0014</v>
          </cell>
          <cell r="C938" t="str">
            <v>ELEMENTO DE COMPENSACIÓN 1200x100 MINIMAG</v>
          </cell>
          <cell r="D938">
            <v>13.6</v>
          </cell>
          <cell r="E938">
            <v>0.12</v>
          </cell>
          <cell r="F938">
            <v>1.44E-2</v>
          </cell>
          <cell r="G938">
            <v>0</v>
          </cell>
          <cell r="H938">
            <v>450935</v>
          </cell>
          <cell r="I938">
            <v>450935</v>
          </cell>
          <cell r="J938">
            <v>227400</v>
          </cell>
          <cell r="K938">
            <v>309264</v>
          </cell>
          <cell r="L938">
            <v>18037.400000000001</v>
          </cell>
          <cell r="M938">
            <v>148808.55000000002</v>
          </cell>
          <cell r="N938">
            <v>0.24987525918369613</v>
          </cell>
          <cell r="O938">
            <v>0</v>
          </cell>
        </row>
        <row r="939">
          <cell r="A939" t="str">
            <v>EC2400X50</v>
          </cell>
          <cell r="B939" t="str">
            <v>PADU-0015</v>
          </cell>
          <cell r="C939" t="str">
            <v>ELEMENTO DE COMPENSACIÓN 2400x50 MINIMAG</v>
          </cell>
          <cell r="D939">
            <v>18.8</v>
          </cell>
          <cell r="E939">
            <v>0.12</v>
          </cell>
          <cell r="F939">
            <v>1.44E-2</v>
          </cell>
          <cell r="G939">
            <v>0</v>
          </cell>
          <cell r="H939">
            <v>241133</v>
          </cell>
          <cell r="I939">
            <v>241133</v>
          </cell>
          <cell r="J939">
            <v>121600</v>
          </cell>
          <cell r="K939">
            <v>165376</v>
          </cell>
          <cell r="L939">
            <v>9645.32</v>
          </cell>
          <cell r="M939">
            <v>79573.89</v>
          </cell>
          <cell r="N939">
            <v>0.24987455055923502</v>
          </cell>
          <cell r="O939">
            <v>0</v>
          </cell>
        </row>
        <row r="940">
          <cell r="A940" t="str">
            <v>EC2400X100</v>
          </cell>
          <cell r="B940" t="str">
            <v>PADU-0016</v>
          </cell>
          <cell r="C940" t="str">
            <v>ELEMENTO DE COMPENSACIÓN 2400x100 MINIMAG</v>
          </cell>
          <cell r="D940">
            <v>25.2</v>
          </cell>
          <cell r="E940">
            <v>0.24</v>
          </cell>
          <cell r="F940">
            <v>2.8799999999999999E-2</v>
          </cell>
          <cell r="G940">
            <v>0</v>
          </cell>
          <cell r="H940">
            <v>547507</v>
          </cell>
          <cell r="I940">
            <v>547507</v>
          </cell>
          <cell r="J940">
            <v>276100</v>
          </cell>
          <cell r="K940">
            <v>375496</v>
          </cell>
          <cell r="L940">
            <v>21900.28</v>
          </cell>
          <cell r="M940">
            <v>180677.31</v>
          </cell>
          <cell r="N940">
            <v>0.24987488744436154</v>
          </cell>
          <cell r="O940">
            <v>0</v>
          </cell>
        </row>
        <row r="941">
          <cell r="A941" t="str">
            <v>AE1200</v>
          </cell>
          <cell r="B941" t="str">
            <v>ANGE-0002</v>
          </cell>
          <cell r="C941" t="str">
            <v>ANGULAR EXTERNO 1200x120x120 MINIMAG</v>
          </cell>
          <cell r="D941">
            <v>12.4</v>
          </cell>
          <cell r="E941">
            <v>0</v>
          </cell>
          <cell r="F941">
            <v>1.218E-2</v>
          </cell>
          <cell r="G941">
            <v>0</v>
          </cell>
          <cell r="H941">
            <v>519546</v>
          </cell>
          <cell r="I941">
            <v>519546</v>
          </cell>
          <cell r="J941">
            <v>262000</v>
          </cell>
          <cell r="K941">
            <v>356320</v>
          </cell>
          <cell r="L941">
            <v>20781.84</v>
          </cell>
          <cell r="M941">
            <v>171450.18000000002</v>
          </cell>
          <cell r="N941">
            <v>0.24987392839132644</v>
          </cell>
          <cell r="O941">
            <v>0</v>
          </cell>
        </row>
        <row r="942">
          <cell r="A942" t="str">
            <v>AE2400</v>
          </cell>
          <cell r="B942" t="str">
            <v>ANGE-0001</v>
          </cell>
          <cell r="C942" t="str">
            <v>ANGULAR EXTERNO 2400x120x120 MINIMAG</v>
          </cell>
          <cell r="D942">
            <v>24.9</v>
          </cell>
          <cell r="E942">
            <v>0</v>
          </cell>
          <cell r="F942">
            <v>2.436E-2</v>
          </cell>
          <cell r="G942">
            <v>0</v>
          </cell>
          <cell r="H942">
            <v>949857</v>
          </cell>
          <cell r="I942">
            <v>949857</v>
          </cell>
          <cell r="J942">
            <v>479000</v>
          </cell>
          <cell r="K942">
            <v>651440</v>
          </cell>
          <cell r="L942">
            <v>37994.28</v>
          </cell>
          <cell r="M942">
            <v>313452.81</v>
          </cell>
          <cell r="N942">
            <v>0.24987392839132644</v>
          </cell>
          <cell r="O942">
            <v>0</v>
          </cell>
        </row>
        <row r="943">
          <cell r="A943" t="str">
            <v>AI1200</v>
          </cell>
          <cell r="B943" t="str">
            <v>ANGI-0002</v>
          </cell>
          <cell r="C943" t="str">
            <v>ANGULAR INTERNO 1200x250x200 MINIMAG</v>
          </cell>
          <cell r="D943">
            <v>29.8</v>
          </cell>
          <cell r="E943">
            <v>0.54</v>
          </cell>
          <cell r="F943">
            <v>0.06</v>
          </cell>
          <cell r="G943">
            <v>0</v>
          </cell>
          <cell r="H943">
            <v>909206</v>
          </cell>
          <cell r="I943">
            <v>909206</v>
          </cell>
          <cell r="J943">
            <v>458500</v>
          </cell>
          <cell r="K943">
            <v>623560</v>
          </cell>
          <cell r="L943">
            <v>36368.239999999998</v>
          </cell>
          <cell r="M943">
            <v>300037.98000000004</v>
          </cell>
          <cell r="N943">
            <v>0.2498743409084411</v>
          </cell>
          <cell r="O943">
            <v>0</v>
          </cell>
        </row>
        <row r="944">
          <cell r="A944" t="str">
            <v>AI2400</v>
          </cell>
          <cell r="B944" t="str">
            <v>ANGI-0001</v>
          </cell>
          <cell r="C944" t="str">
            <v>ANGULAR INTERNO 2400x250x200 MINIMAG</v>
          </cell>
          <cell r="D944">
            <v>59</v>
          </cell>
          <cell r="E944">
            <v>1.08</v>
          </cell>
          <cell r="F944">
            <v>0.12</v>
          </cell>
          <cell r="G944">
            <v>0</v>
          </cell>
          <cell r="H944">
            <v>1313143</v>
          </cell>
          <cell r="I944">
            <v>1313143</v>
          </cell>
          <cell r="J944">
            <v>662200</v>
          </cell>
          <cell r="K944">
            <v>900592</v>
          </cell>
          <cell r="L944">
            <v>52525.72</v>
          </cell>
          <cell r="M944">
            <v>433337.19</v>
          </cell>
          <cell r="N944">
            <v>0.24987415688923459</v>
          </cell>
          <cell r="O944">
            <v>0</v>
          </cell>
        </row>
        <row r="945">
          <cell r="A945" t="str">
            <v>AEB1200</v>
          </cell>
          <cell r="B945" t="str">
            <v>ANGE-0003</v>
          </cell>
          <cell r="C945" t="str">
            <v>ANGULAR EXTERNO CON BISAGRA 1200x250x250 MINIMAG</v>
          </cell>
          <cell r="D945">
            <v>39.6</v>
          </cell>
          <cell r="E945">
            <v>0</v>
          </cell>
          <cell r="F945">
            <v>1.218E-2</v>
          </cell>
          <cell r="G945">
            <v>0</v>
          </cell>
          <cell r="H945">
            <v>1447392</v>
          </cell>
          <cell r="I945">
            <v>1447392</v>
          </cell>
          <cell r="J945">
            <v>729900</v>
          </cell>
          <cell r="K945">
            <v>992664</v>
          </cell>
          <cell r="L945">
            <v>57895.68</v>
          </cell>
          <cell r="M945">
            <v>477639.36000000004</v>
          </cell>
          <cell r="N945">
            <v>0.24987408386947013</v>
          </cell>
          <cell r="O945">
            <v>0</v>
          </cell>
        </row>
        <row r="946">
          <cell r="A946" t="str">
            <v>AEB2400</v>
          </cell>
          <cell r="B946" t="str">
            <v>ANGE-0004</v>
          </cell>
          <cell r="C946" t="str">
            <v>ANGULAR EXTERNO CON BISAGRA 2400x250x250 MINIMAG</v>
          </cell>
          <cell r="D946">
            <v>77.8</v>
          </cell>
          <cell r="E946">
            <v>0</v>
          </cell>
          <cell r="F946">
            <v>0.15</v>
          </cell>
          <cell r="G946">
            <v>0</v>
          </cell>
          <cell r="H946">
            <v>1800366</v>
          </cell>
          <cell r="I946">
            <v>1800366</v>
          </cell>
          <cell r="J946">
            <v>907900</v>
          </cell>
          <cell r="K946">
            <v>1234744</v>
          </cell>
          <cell r="L946">
            <v>72014.64</v>
          </cell>
          <cell r="M946">
            <v>594120.78</v>
          </cell>
          <cell r="N946">
            <v>0.24987405338692251</v>
          </cell>
          <cell r="O946">
            <v>0</v>
          </cell>
        </row>
        <row r="947">
          <cell r="A947" t="str">
            <v>AIB1200</v>
          </cell>
          <cell r="B947" t="str">
            <v>ANGI-0003</v>
          </cell>
          <cell r="C947" t="str">
            <v>ANGULAR INTERNO CON BISAGRA 1200x200x200 MINIMAG</v>
          </cell>
          <cell r="D947">
            <v>32.4</v>
          </cell>
          <cell r="E947">
            <v>0.48</v>
          </cell>
          <cell r="F947">
            <v>4.8000000000000008E-2</v>
          </cell>
          <cell r="G947">
            <v>0</v>
          </cell>
          <cell r="H947">
            <v>1200905</v>
          </cell>
          <cell r="I947">
            <v>1200905</v>
          </cell>
          <cell r="J947">
            <v>605600</v>
          </cell>
          <cell r="K947">
            <v>823616</v>
          </cell>
          <cell r="L947">
            <v>48036.200000000004</v>
          </cell>
          <cell r="M947">
            <v>396298.65</v>
          </cell>
          <cell r="N947">
            <v>0.24987405331812265</v>
          </cell>
          <cell r="O947">
            <v>0</v>
          </cell>
        </row>
        <row r="948">
          <cell r="A948" t="str">
            <v>AIB2400</v>
          </cell>
          <cell r="B948" t="str">
            <v>ANGI-0004</v>
          </cell>
          <cell r="C948" t="str">
            <v>ANGULAR INTERNO CON BISAGRA 2400x200x200 MINIMAG</v>
          </cell>
          <cell r="D948">
            <v>64.099999999999994</v>
          </cell>
          <cell r="E948">
            <v>0.96</v>
          </cell>
          <cell r="F948">
            <v>0.10367999999999998</v>
          </cell>
          <cell r="G948">
            <v>0</v>
          </cell>
          <cell r="H948">
            <v>1573313</v>
          </cell>
          <cell r="I948">
            <v>1573313</v>
          </cell>
          <cell r="J948">
            <v>793400</v>
          </cell>
          <cell r="K948">
            <v>1079024</v>
          </cell>
          <cell r="L948">
            <v>62932.520000000004</v>
          </cell>
          <cell r="M948">
            <v>519193.29000000004</v>
          </cell>
          <cell r="N948">
            <v>0.24987430981629222</v>
          </cell>
          <cell r="O948">
            <v>0</v>
          </cell>
        </row>
        <row r="949">
          <cell r="A949" t="str">
            <v>AC2400</v>
          </cell>
          <cell r="B949" t="str">
            <v>ANGC-0001</v>
          </cell>
          <cell r="C949" t="str">
            <v>ANGULAR CONICO 2400x300x300 MINIMAG</v>
          </cell>
          <cell r="D949">
            <v>134</v>
          </cell>
          <cell r="E949">
            <v>1.44</v>
          </cell>
          <cell r="F949">
            <v>3.2479999999999995E-2</v>
          </cell>
          <cell r="G949">
            <v>0</v>
          </cell>
          <cell r="H949">
            <v>3863130</v>
          </cell>
          <cell r="I949">
            <v>3863130</v>
          </cell>
          <cell r="J949">
            <v>1948124</v>
          </cell>
          <cell r="K949">
            <v>2649449</v>
          </cell>
          <cell r="L949">
            <v>154525.20000000001</v>
          </cell>
          <cell r="M949">
            <v>1274832.9000000001</v>
          </cell>
          <cell r="N949">
            <v>0.2498739493623047</v>
          </cell>
          <cell r="O949">
            <v>0</v>
          </cell>
        </row>
        <row r="950">
          <cell r="A950" t="str">
            <v>TPR2100</v>
          </cell>
          <cell r="B950" t="str">
            <v>TORN-0001</v>
          </cell>
          <cell r="C950" t="str">
            <v>TORNAPUNTA REGULABLE 2100/3600 MINIMAG</v>
          </cell>
          <cell r="D950">
            <v>21</v>
          </cell>
          <cell r="E950">
            <v>0</v>
          </cell>
          <cell r="F950">
            <v>1.3750000000000002E-2</v>
          </cell>
          <cell r="G950">
            <v>0</v>
          </cell>
          <cell r="H950">
            <v>482861</v>
          </cell>
          <cell r="I950">
            <v>482861</v>
          </cell>
          <cell r="J950">
            <v>243500</v>
          </cell>
          <cell r="K950">
            <v>331160</v>
          </cell>
          <cell r="L950">
            <v>19314.439999999999</v>
          </cell>
          <cell r="M950">
            <v>159344.13</v>
          </cell>
          <cell r="N950">
            <v>0.24987470514288798</v>
          </cell>
          <cell r="O950">
            <v>0</v>
          </cell>
        </row>
        <row r="951">
          <cell r="A951" t="str">
            <v>TPR3000</v>
          </cell>
          <cell r="B951" t="str">
            <v>TORN-0002</v>
          </cell>
          <cell r="C951" t="str">
            <v>TORNAPUNTA REGULABLE 3000/4600 MINIMAG</v>
          </cell>
          <cell r="D951">
            <v>25</v>
          </cell>
          <cell r="E951">
            <v>0</v>
          </cell>
          <cell r="F951">
            <v>1.925E-2</v>
          </cell>
          <cell r="G951">
            <v>0</v>
          </cell>
          <cell r="H951">
            <v>532833</v>
          </cell>
          <cell r="I951">
            <v>532833</v>
          </cell>
          <cell r="J951">
            <v>268700</v>
          </cell>
          <cell r="K951">
            <v>365432</v>
          </cell>
          <cell r="L951">
            <v>21313.32</v>
          </cell>
          <cell r="M951">
            <v>175834.89</v>
          </cell>
          <cell r="N951">
            <v>0.24987519541770131</v>
          </cell>
          <cell r="O951">
            <v>0</v>
          </cell>
        </row>
        <row r="952">
          <cell r="A952" t="str">
            <v>TPR5300</v>
          </cell>
          <cell r="B952" t="str">
            <v>TORN-0003</v>
          </cell>
          <cell r="C952" t="str">
            <v>TORNAPUNTA REGULABLE 5300/7000 MINIMAG</v>
          </cell>
          <cell r="D952">
            <v>58</v>
          </cell>
          <cell r="E952">
            <v>0</v>
          </cell>
          <cell r="F952">
            <v>3.1350000000000003E-2</v>
          </cell>
          <cell r="G952">
            <v>0</v>
          </cell>
          <cell r="H952">
            <v>1473171</v>
          </cell>
          <cell r="I952">
            <v>1473171</v>
          </cell>
          <cell r="J952">
            <v>742900</v>
          </cell>
          <cell r="K952">
            <v>1010344</v>
          </cell>
          <cell r="L952">
            <v>58926.840000000004</v>
          </cell>
          <cell r="M952">
            <v>486146.43000000005</v>
          </cell>
          <cell r="N952">
            <v>0.24987408114876014</v>
          </cell>
          <cell r="O952">
            <v>0</v>
          </cell>
        </row>
        <row r="953">
          <cell r="A953" t="str">
            <v>BR1100</v>
          </cell>
          <cell r="B953" t="str">
            <v>BRAZ-0001</v>
          </cell>
          <cell r="C953" t="str">
            <v>BRAZO REGULABLE 1100/1500 MINIMAG</v>
          </cell>
          <cell r="D953">
            <v>9</v>
          </cell>
          <cell r="E953">
            <v>0</v>
          </cell>
          <cell r="F953">
            <v>9.0234374999999985E-3</v>
          </cell>
          <cell r="G953">
            <v>0</v>
          </cell>
          <cell r="H953">
            <v>275637</v>
          </cell>
          <cell r="I953">
            <v>275637</v>
          </cell>
          <cell r="J953">
            <v>139000</v>
          </cell>
          <cell r="K953">
            <v>189040</v>
          </cell>
          <cell r="L953">
            <v>11025.48</v>
          </cell>
          <cell r="M953">
            <v>90960.21</v>
          </cell>
          <cell r="N953">
            <v>0.24987392839132633</v>
          </cell>
          <cell r="O953">
            <v>0</v>
          </cell>
        </row>
        <row r="954">
          <cell r="A954" t="str">
            <v>CERR</v>
          </cell>
          <cell r="B954" t="str">
            <v>COMD-0001</v>
          </cell>
          <cell r="C954" t="str">
            <v>CERROJO MINIMAG</v>
          </cell>
          <cell r="D954">
            <v>2.4</v>
          </cell>
          <cell r="E954">
            <v>0</v>
          </cell>
          <cell r="F954">
            <v>8.9999999999999993E-3</v>
          </cell>
          <cell r="G954">
            <v>0</v>
          </cell>
          <cell r="H954">
            <v>74787</v>
          </cell>
          <cell r="I954">
            <v>74787</v>
          </cell>
          <cell r="J954">
            <v>37713.599999999999</v>
          </cell>
          <cell r="K954">
            <v>51291</v>
          </cell>
          <cell r="L954">
            <v>2991.48</v>
          </cell>
          <cell r="M954">
            <v>24679.710000000003</v>
          </cell>
          <cell r="N954">
            <v>0.24988326848249034</v>
          </cell>
          <cell r="O954">
            <v>0</v>
          </cell>
        </row>
        <row r="955">
          <cell r="A955" t="str">
            <v>CRA</v>
          </cell>
          <cell r="B955" t="str">
            <v>COMD-0007</v>
          </cell>
          <cell r="C955" t="str">
            <v>CERROJO ALINEADOR MINIMAG</v>
          </cell>
          <cell r="D955">
            <v>4</v>
          </cell>
          <cell r="E955">
            <v>0</v>
          </cell>
          <cell r="F955">
            <v>5.7600000000000004E-3</v>
          </cell>
          <cell r="G955">
            <v>0</v>
          </cell>
          <cell r="H955">
            <v>163796</v>
          </cell>
          <cell r="I955">
            <v>163796</v>
          </cell>
          <cell r="J955">
            <v>82600</v>
          </cell>
          <cell r="K955">
            <v>112336</v>
          </cell>
          <cell r="L955">
            <v>6551.84</v>
          </cell>
          <cell r="M955">
            <v>54052.68</v>
          </cell>
          <cell r="N955">
            <v>0.24987484431854259</v>
          </cell>
          <cell r="O955">
            <v>0</v>
          </cell>
        </row>
        <row r="956">
          <cell r="A956" t="str">
            <v>CRREG</v>
          </cell>
          <cell r="B956" t="str">
            <v>COMD-0008</v>
          </cell>
          <cell r="C956" t="str">
            <v>CERROJO REGULABLE MINIMAG</v>
          </cell>
          <cell r="D956">
            <v>3</v>
          </cell>
          <cell r="E956">
            <v>0</v>
          </cell>
          <cell r="F956">
            <v>4.7600000000000012E-3</v>
          </cell>
          <cell r="G956">
            <v>0</v>
          </cell>
          <cell r="H956">
            <v>196317</v>
          </cell>
          <cell r="I956">
            <v>196317</v>
          </cell>
          <cell r="J956">
            <v>99000</v>
          </cell>
          <cell r="K956">
            <v>134640</v>
          </cell>
          <cell r="L956">
            <v>7852.68</v>
          </cell>
          <cell r="M956">
            <v>64784.61</v>
          </cell>
          <cell r="N956">
            <v>0.24987392839132638</v>
          </cell>
          <cell r="O956">
            <v>0</v>
          </cell>
        </row>
        <row r="957">
          <cell r="A957" t="str">
            <v>CCDA</v>
          </cell>
          <cell r="B957" t="str">
            <v>COMD-0013</v>
          </cell>
          <cell r="C957" t="str">
            <v>CERROJO CONECTOR MINIMAG-ALLSTEEL</v>
          </cell>
          <cell r="D957">
            <v>4</v>
          </cell>
          <cell r="E957">
            <v>0</v>
          </cell>
          <cell r="F957">
            <v>8.9999999999999993E-3</v>
          </cell>
          <cell r="G957">
            <v>0</v>
          </cell>
          <cell r="H957">
            <v>147536</v>
          </cell>
          <cell r="I957">
            <v>147536</v>
          </cell>
          <cell r="J957">
            <v>74400</v>
          </cell>
          <cell r="K957">
            <v>101184</v>
          </cell>
          <cell r="L957">
            <v>5901.4400000000005</v>
          </cell>
          <cell r="M957">
            <v>48686.880000000005</v>
          </cell>
          <cell r="N957">
            <v>0.249877995878972</v>
          </cell>
          <cell r="O957">
            <v>0</v>
          </cell>
        </row>
        <row r="958">
          <cell r="A958" t="str">
            <v>CH</v>
          </cell>
          <cell r="B958" t="str">
            <v>COMD-0028</v>
          </cell>
          <cell r="C958" t="str">
            <v>CERROJO ARMO HORIZONTAL MINIMAG</v>
          </cell>
          <cell r="D958">
            <v>7.1</v>
          </cell>
          <cell r="E958">
            <v>0</v>
          </cell>
          <cell r="F958">
            <v>7.3600000000000002E-3</v>
          </cell>
          <cell r="G958">
            <v>0</v>
          </cell>
          <cell r="H958">
            <v>277620</v>
          </cell>
          <cell r="I958">
            <v>277620</v>
          </cell>
          <cell r="J958">
            <v>140000</v>
          </cell>
          <cell r="K958">
            <v>190400</v>
          </cell>
          <cell r="L958">
            <v>11104.800000000001</v>
          </cell>
          <cell r="M958">
            <v>91614.6</v>
          </cell>
          <cell r="N958">
            <v>0.24987392839132636</v>
          </cell>
          <cell r="O958">
            <v>0</v>
          </cell>
        </row>
        <row r="959">
          <cell r="A959" t="str">
            <v>PUR</v>
          </cell>
          <cell r="B959" t="str">
            <v>COMD-0015</v>
          </cell>
          <cell r="C959" t="str">
            <v>PERFIL EN "U" DE REFUERZO MINIMAG</v>
          </cell>
          <cell r="D959">
            <v>3.5</v>
          </cell>
          <cell r="E959">
            <v>0</v>
          </cell>
          <cell r="F959">
            <v>1.4399999999999999E-3</v>
          </cell>
          <cell r="G959">
            <v>0</v>
          </cell>
          <cell r="H959">
            <v>57111</v>
          </cell>
          <cell r="I959">
            <v>57111</v>
          </cell>
          <cell r="J959">
            <v>28800</v>
          </cell>
          <cell r="K959">
            <v>39168</v>
          </cell>
          <cell r="L959">
            <v>2284.44</v>
          </cell>
          <cell r="M959">
            <v>18846.63</v>
          </cell>
          <cell r="N959">
            <v>0.24988180910857818</v>
          </cell>
          <cell r="O959">
            <v>0</v>
          </cell>
        </row>
        <row r="960">
          <cell r="A960" t="str">
            <v>D19</v>
          </cell>
          <cell r="B960" t="str">
            <v>COMD-0016</v>
          </cell>
          <cell r="C960" t="str">
            <v>DADO MINIMAG</v>
          </cell>
          <cell r="D960">
            <v>0.1</v>
          </cell>
          <cell r="E960">
            <v>0</v>
          </cell>
          <cell r="F960">
            <v>4.2875000000000012E-5</v>
          </cell>
          <cell r="G960">
            <v>0</v>
          </cell>
          <cell r="H960">
            <v>6366</v>
          </cell>
          <cell r="I960">
            <v>6366</v>
          </cell>
          <cell r="J960">
            <v>3210</v>
          </cell>
          <cell r="K960">
            <v>4366</v>
          </cell>
          <cell r="L960">
            <v>254.64000000000001</v>
          </cell>
          <cell r="M960">
            <v>2100.7800000000002</v>
          </cell>
          <cell r="N960">
            <v>0.2499410933081998</v>
          </cell>
          <cell r="O960">
            <v>0</v>
          </cell>
        </row>
        <row r="961">
          <cell r="A961" t="str">
            <v>PBD</v>
          </cell>
          <cell r="B961" t="str">
            <v>COMD-0017</v>
          </cell>
          <cell r="C961" t="str">
            <v>PLACA 100x80x10 PARA BARRA MINIMAG</v>
          </cell>
          <cell r="D961">
            <v>0.6</v>
          </cell>
          <cell r="E961">
            <v>0</v>
          </cell>
          <cell r="F961">
            <v>8.0000000000000007E-5</v>
          </cell>
          <cell r="G961">
            <v>0</v>
          </cell>
          <cell r="H961">
            <v>16915</v>
          </cell>
          <cell r="I961">
            <v>16915</v>
          </cell>
          <cell r="J961">
            <v>8530</v>
          </cell>
          <cell r="K961">
            <v>11601</v>
          </cell>
          <cell r="L961">
            <v>676.6</v>
          </cell>
          <cell r="M961">
            <v>5581.95</v>
          </cell>
          <cell r="N961">
            <v>0.24987437185929656</v>
          </cell>
          <cell r="O961">
            <v>0</v>
          </cell>
        </row>
        <row r="962">
          <cell r="A962" t="str">
            <v>TREF</v>
          </cell>
          <cell r="B962" t="str">
            <v>COMD-0018</v>
          </cell>
          <cell r="C962" t="str">
            <v>TRAVESAÑO DE REFUERZO 800 MINIMAG</v>
          </cell>
          <cell r="D962">
            <v>9</v>
          </cell>
          <cell r="E962">
            <v>0</v>
          </cell>
          <cell r="F962">
            <v>1.2000000000000002E-2</v>
          </cell>
          <cell r="G962">
            <v>0</v>
          </cell>
          <cell r="H962">
            <v>221720</v>
          </cell>
          <cell r="I962">
            <v>221720</v>
          </cell>
          <cell r="J962">
            <v>111810</v>
          </cell>
          <cell r="K962">
            <v>152062</v>
          </cell>
          <cell r="L962">
            <v>8868.8000000000011</v>
          </cell>
          <cell r="M962">
            <v>73167.600000000006</v>
          </cell>
          <cell r="N962">
            <v>0.24987653346563241</v>
          </cell>
          <cell r="O962">
            <v>0</v>
          </cell>
        </row>
        <row r="963">
          <cell r="A963" t="str">
            <v>ASR</v>
          </cell>
          <cell r="B963" t="str">
            <v>COMD-0019</v>
          </cell>
          <cell r="C963" t="str">
            <v>ANCLAJE DE SOPORTE REGULABLE MINIMAG</v>
          </cell>
          <cell r="D963">
            <v>10.5</v>
          </cell>
          <cell r="E963">
            <v>0</v>
          </cell>
          <cell r="F963">
            <v>2.0250000000000001E-2</v>
          </cell>
          <cell r="G963">
            <v>0</v>
          </cell>
          <cell r="H963">
            <v>369433</v>
          </cell>
          <cell r="I963">
            <v>369433</v>
          </cell>
          <cell r="J963">
            <v>186300</v>
          </cell>
          <cell r="K963">
            <v>253368</v>
          </cell>
          <cell r="L963">
            <v>14777.32</v>
          </cell>
          <cell r="M963">
            <v>121912.89</v>
          </cell>
          <cell r="N963">
            <v>0.24987413143925971</v>
          </cell>
          <cell r="O963">
            <v>0</v>
          </cell>
        </row>
        <row r="964">
          <cell r="A964" t="str">
            <v>TAE</v>
          </cell>
          <cell r="B964" t="str">
            <v>COMD-0010</v>
          </cell>
          <cell r="C964" t="str">
            <v>TIRANTE ANGULO EXTERNO MINIMAG</v>
          </cell>
          <cell r="D964">
            <v>1.2</v>
          </cell>
          <cell r="E964">
            <v>0</v>
          </cell>
          <cell r="F964">
            <v>2.3962499999999999E-3</v>
          </cell>
          <cell r="G964">
            <v>0</v>
          </cell>
          <cell r="H964">
            <v>66629</v>
          </cell>
          <cell r="I964">
            <v>66629</v>
          </cell>
          <cell r="J964">
            <v>33600</v>
          </cell>
          <cell r="K964">
            <v>45696</v>
          </cell>
          <cell r="L964">
            <v>2665.16</v>
          </cell>
          <cell r="M964">
            <v>21987.57</v>
          </cell>
          <cell r="N964">
            <v>0.24987618004172363</v>
          </cell>
          <cell r="O964">
            <v>0</v>
          </cell>
        </row>
        <row r="965">
          <cell r="A965" t="str">
            <v>TAR</v>
          </cell>
          <cell r="B965" t="str">
            <v>COMD-0012</v>
          </cell>
          <cell r="C965" t="str">
            <v>TORNILLO AUTOROSCANTE MINIMAG</v>
          </cell>
          <cell r="D965">
            <v>0.01</v>
          </cell>
          <cell r="E965">
            <v>0</v>
          </cell>
          <cell r="F965">
            <v>5.0400000000000009E-6</v>
          </cell>
          <cell r="G965">
            <v>0</v>
          </cell>
          <cell r="H965">
            <v>643</v>
          </cell>
          <cell r="I965">
            <v>643</v>
          </cell>
          <cell r="J965">
            <v>324</v>
          </cell>
          <cell r="K965">
            <v>441</v>
          </cell>
          <cell r="L965">
            <v>25.72</v>
          </cell>
          <cell r="M965">
            <v>212.19</v>
          </cell>
          <cell r="N965">
            <v>0.25046656298600312</v>
          </cell>
          <cell r="O965">
            <v>0</v>
          </cell>
        </row>
        <row r="966">
          <cell r="A966" t="str">
            <v>PT</v>
          </cell>
          <cell r="B966" t="str">
            <v>COMD-0003</v>
          </cell>
          <cell r="C966" t="str">
            <v>PLATAFORMA DE TRABAJO-MINIMAG</v>
          </cell>
          <cell r="D966">
            <v>12.8</v>
          </cell>
          <cell r="E966">
            <v>0</v>
          </cell>
          <cell r="F966">
            <v>8.5500000000000007E-2</v>
          </cell>
          <cell r="G966">
            <v>0</v>
          </cell>
          <cell r="H966">
            <v>280000</v>
          </cell>
          <cell r="I966">
            <v>280000</v>
          </cell>
          <cell r="J966">
            <v>141200</v>
          </cell>
          <cell r="K966">
            <v>192032</v>
          </cell>
          <cell r="L966">
            <v>11200</v>
          </cell>
          <cell r="M966">
            <v>92400</v>
          </cell>
          <cell r="N966">
            <v>0.24987500000000007</v>
          </cell>
          <cell r="O966">
            <v>0</v>
          </cell>
        </row>
        <row r="967">
          <cell r="A967" t="str">
            <v>MTD</v>
          </cell>
          <cell r="B967" t="str">
            <v>COMD-0020</v>
          </cell>
          <cell r="C967" t="str">
            <v>MENSULA DE TREPADO-MINIMAG</v>
          </cell>
          <cell r="D967">
            <v>44</v>
          </cell>
          <cell r="E967">
            <v>0</v>
          </cell>
          <cell r="F967">
            <v>2.2440000000000002E-2</v>
          </cell>
          <cell r="G967">
            <v>0</v>
          </cell>
          <cell r="H967">
            <v>1136339</v>
          </cell>
          <cell r="I967">
            <v>1136339</v>
          </cell>
          <cell r="J967">
            <v>573040</v>
          </cell>
          <cell r="K967">
            <v>779335</v>
          </cell>
          <cell r="L967">
            <v>45453.56</v>
          </cell>
          <cell r="M967">
            <v>374991.87</v>
          </cell>
          <cell r="N967">
            <v>0.24987437727649939</v>
          </cell>
          <cell r="O967">
            <v>0</v>
          </cell>
        </row>
        <row r="968">
          <cell r="A968" t="str">
            <v>PTI</v>
          </cell>
          <cell r="B968" t="str">
            <v>COMD-0021</v>
          </cell>
          <cell r="C968" t="str">
            <v>PLATAFORMA DE TRABAJO INFERIOR MINIMAG</v>
          </cell>
          <cell r="D968">
            <v>47</v>
          </cell>
          <cell r="E968">
            <v>0</v>
          </cell>
          <cell r="F968">
            <v>1.1098499999999999E-2</v>
          </cell>
          <cell r="G968">
            <v>0</v>
          </cell>
          <cell r="H968">
            <v>872520</v>
          </cell>
          <cell r="I968">
            <v>872520</v>
          </cell>
          <cell r="J968">
            <v>440000</v>
          </cell>
          <cell r="K968">
            <v>598400</v>
          </cell>
          <cell r="L968">
            <v>34900.800000000003</v>
          </cell>
          <cell r="M968">
            <v>287931.60000000003</v>
          </cell>
          <cell r="N968">
            <v>0.24987392839132636</v>
          </cell>
          <cell r="O968">
            <v>0</v>
          </cell>
        </row>
        <row r="969">
          <cell r="A969" t="str">
            <v>AMT</v>
          </cell>
          <cell r="B969" t="str">
            <v>COMD-0022</v>
          </cell>
          <cell r="C969" t="str">
            <v>ANCLAJE PARA MENSULA DE TREPADO MINIMAG</v>
          </cell>
          <cell r="D969">
            <v>8</v>
          </cell>
          <cell r="E969">
            <v>0</v>
          </cell>
          <cell r="F969">
            <v>7.4750000000000007E-3</v>
          </cell>
          <cell r="G969">
            <v>0</v>
          </cell>
          <cell r="H969">
            <v>248470</v>
          </cell>
          <cell r="I969">
            <v>248470</v>
          </cell>
          <cell r="J969">
            <v>125300</v>
          </cell>
          <cell r="K969">
            <v>170408</v>
          </cell>
          <cell r="L969">
            <v>9938.8000000000011</v>
          </cell>
          <cell r="M969">
            <v>81995.100000000006</v>
          </cell>
          <cell r="N969">
            <v>0.24987423028937103</v>
          </cell>
          <cell r="O969">
            <v>0</v>
          </cell>
        </row>
        <row r="970">
          <cell r="A970" t="str">
            <v>BD36x1000</v>
          </cell>
          <cell r="B970" t="str">
            <v>DYWD-0001</v>
          </cell>
          <cell r="C970" t="str">
            <v>BARRA DYWIDAG 950/1050 Ø36MM x 1000MM</v>
          </cell>
          <cell r="D970">
            <v>8.25</v>
          </cell>
          <cell r="E970">
            <v>0</v>
          </cell>
          <cell r="F970">
            <v>1.2960000000000001E-3</v>
          </cell>
          <cell r="G970">
            <v>0</v>
          </cell>
          <cell r="H970">
            <v>329000</v>
          </cell>
          <cell r="I970">
            <v>329000</v>
          </cell>
          <cell r="J970">
            <v>165820</v>
          </cell>
          <cell r="K970">
            <v>225500</v>
          </cell>
          <cell r="L970">
            <v>13160</v>
          </cell>
          <cell r="M970">
            <v>108570</v>
          </cell>
          <cell r="N970">
            <v>0.25028191489361706</v>
          </cell>
          <cell r="O970" t="str">
            <v>ALMACEN</v>
          </cell>
        </row>
        <row r="971">
          <cell r="A971" t="str">
            <v>TD36</v>
          </cell>
          <cell r="B971" t="str">
            <v>DYWD-0002</v>
          </cell>
          <cell r="C971" t="str">
            <v>TUERCA P/BARRA DYWIDAG Ø36MM</v>
          </cell>
          <cell r="D971">
            <v>2.2000000000000002</v>
          </cell>
          <cell r="E971">
            <v>0</v>
          </cell>
          <cell r="F971">
            <v>1.0368E-4</v>
          </cell>
          <cell r="G971">
            <v>0</v>
          </cell>
          <cell r="H971">
            <v>351800</v>
          </cell>
          <cell r="I971">
            <v>351800</v>
          </cell>
          <cell r="J971">
            <v>177400</v>
          </cell>
          <cell r="K971">
            <v>241300</v>
          </cell>
          <cell r="L971">
            <v>14072</v>
          </cell>
          <cell r="M971">
            <v>116094</v>
          </cell>
          <cell r="N971">
            <v>0.24990761796475269</v>
          </cell>
          <cell r="O971" t="str">
            <v>ALMACEN</v>
          </cell>
        </row>
        <row r="972">
          <cell r="A972" t="str">
            <v>AD36</v>
          </cell>
          <cell r="B972" t="str">
            <v>DYWD-0003</v>
          </cell>
          <cell r="C972" t="str">
            <v>ACOPLE P/BARRA DYWIDAG Ø36MM</v>
          </cell>
          <cell r="D972">
            <v>2.1</v>
          </cell>
          <cell r="E972">
            <v>0</v>
          </cell>
          <cell r="F972">
            <v>9.7104000000000005E-4</v>
          </cell>
          <cell r="G972">
            <v>0</v>
          </cell>
          <cell r="H972">
            <v>421500</v>
          </cell>
          <cell r="I972">
            <v>421500</v>
          </cell>
          <cell r="J972">
            <v>212550</v>
          </cell>
          <cell r="K972">
            <v>289000</v>
          </cell>
          <cell r="L972">
            <v>16860</v>
          </cell>
          <cell r="M972">
            <v>139095</v>
          </cell>
          <cell r="N972">
            <v>0.24989768683274025</v>
          </cell>
          <cell r="O972" t="str">
            <v>ALMACEN</v>
          </cell>
        </row>
        <row r="973">
          <cell r="A973" t="str">
            <v>BARM24</v>
          </cell>
          <cell r="B973" t="str">
            <v>COMD-0023</v>
          </cell>
          <cell r="C973" t="str">
            <v>BARRA M24 x 500MM PARA ANCLAJE MENSULA MINIMAG</v>
          </cell>
          <cell r="D973">
            <v>2.9</v>
          </cell>
          <cell r="E973">
            <v>0</v>
          </cell>
          <cell r="F973">
            <v>8.0000000000000004E-4</v>
          </cell>
          <cell r="G973">
            <v>0</v>
          </cell>
          <cell r="H973">
            <v>114023</v>
          </cell>
          <cell r="I973">
            <v>114023</v>
          </cell>
          <cell r="J973">
            <v>57500</v>
          </cell>
          <cell r="K973">
            <v>78200</v>
          </cell>
          <cell r="L973">
            <v>4560.92</v>
          </cell>
          <cell r="M973">
            <v>37627.590000000004</v>
          </cell>
          <cell r="N973">
            <v>0.24987721775431287</v>
          </cell>
          <cell r="O973">
            <v>0</v>
          </cell>
        </row>
        <row r="974">
          <cell r="A974" t="str">
            <v>BAR500</v>
          </cell>
          <cell r="B974" t="str">
            <v>BARR-0005</v>
          </cell>
          <cell r="C974" t="str">
            <v>BARRA MINIMAG 500MM</v>
          </cell>
          <cell r="D974">
            <v>0.78</v>
          </cell>
          <cell r="E974">
            <v>0</v>
          </cell>
          <cell r="F974">
            <v>2.0000000000000001E-4</v>
          </cell>
          <cell r="G974">
            <v>0</v>
          </cell>
          <cell r="H974">
            <v>13217</v>
          </cell>
          <cell r="I974">
            <v>13217</v>
          </cell>
          <cell r="J974">
            <v>6665</v>
          </cell>
          <cell r="K974">
            <v>9065</v>
          </cell>
          <cell r="L974">
            <v>528.68000000000006</v>
          </cell>
          <cell r="M974">
            <v>4361.6100000000006</v>
          </cell>
          <cell r="N974">
            <v>0.24989123855640474</v>
          </cell>
          <cell r="O974">
            <v>0</v>
          </cell>
        </row>
        <row r="975">
          <cell r="A975" t="str">
            <v>BAR600</v>
          </cell>
          <cell r="B975" t="str">
            <v>BARR-0004</v>
          </cell>
          <cell r="C975" t="str">
            <v>BARRA MINIMAG 600MM</v>
          </cell>
          <cell r="D975">
            <v>0.93</v>
          </cell>
          <cell r="E975">
            <v>0</v>
          </cell>
          <cell r="F975">
            <v>2.4000000000000001E-4</v>
          </cell>
          <cell r="G975">
            <v>0</v>
          </cell>
          <cell r="H975">
            <v>15861</v>
          </cell>
          <cell r="I975">
            <v>15861</v>
          </cell>
          <cell r="J975">
            <v>7998</v>
          </cell>
          <cell r="K975">
            <v>10878</v>
          </cell>
          <cell r="L975">
            <v>634.44000000000005</v>
          </cell>
          <cell r="M975">
            <v>5234.13</v>
          </cell>
          <cell r="N975">
            <v>0.24991961414791011</v>
          </cell>
          <cell r="O975">
            <v>0</v>
          </cell>
        </row>
        <row r="976">
          <cell r="A976" t="str">
            <v>BAR1000</v>
          </cell>
          <cell r="B976" t="str">
            <v>BARR-0002</v>
          </cell>
          <cell r="C976" t="str">
            <v>BARRA MINIMAG 1000MM</v>
          </cell>
          <cell r="D976">
            <v>1.55</v>
          </cell>
          <cell r="E976">
            <v>0</v>
          </cell>
          <cell r="F976">
            <v>4.0000000000000002E-4</v>
          </cell>
          <cell r="G976">
            <v>0</v>
          </cell>
          <cell r="H976">
            <v>26434</v>
          </cell>
          <cell r="I976">
            <v>26434</v>
          </cell>
          <cell r="J976">
            <v>13330</v>
          </cell>
          <cell r="K976">
            <v>18129</v>
          </cell>
          <cell r="L976">
            <v>1057.3600000000001</v>
          </cell>
          <cell r="M976">
            <v>8723.2200000000012</v>
          </cell>
          <cell r="N976">
            <v>0.24989123855640474</v>
          </cell>
          <cell r="O976">
            <v>0</v>
          </cell>
        </row>
        <row r="977">
          <cell r="A977" t="str">
            <v>BAR2000</v>
          </cell>
          <cell r="B977" t="str">
            <v>BARR-0003</v>
          </cell>
          <cell r="C977" t="str">
            <v>BARRA MINIMAG 2000MM</v>
          </cell>
          <cell r="D977">
            <v>2.9</v>
          </cell>
          <cell r="E977">
            <v>0</v>
          </cell>
          <cell r="F977">
            <v>8.0000000000000004E-4</v>
          </cell>
          <cell r="G977">
            <v>0</v>
          </cell>
          <cell r="H977">
            <v>54136</v>
          </cell>
          <cell r="I977">
            <v>54136</v>
          </cell>
          <cell r="J977">
            <v>27300</v>
          </cell>
          <cell r="K977">
            <v>37128</v>
          </cell>
          <cell r="L977">
            <v>2165.44</v>
          </cell>
          <cell r="M977">
            <v>17864.88</v>
          </cell>
          <cell r="N977">
            <v>0.24987531402393987</v>
          </cell>
          <cell r="O977">
            <v>0</v>
          </cell>
        </row>
        <row r="978">
          <cell r="A978" t="str">
            <v>BAR750</v>
          </cell>
          <cell r="B978" t="str">
            <v>BARR-0001</v>
          </cell>
          <cell r="C978" t="str">
            <v>BARRA MINIMAG 750MM</v>
          </cell>
          <cell r="D978">
            <v>1.1599999999999999</v>
          </cell>
          <cell r="E978">
            <v>0</v>
          </cell>
          <cell r="F978">
            <v>3.0000000000000003E-4</v>
          </cell>
          <cell r="G978">
            <v>0</v>
          </cell>
          <cell r="H978">
            <v>20425</v>
          </cell>
          <cell r="I978">
            <v>20425</v>
          </cell>
          <cell r="J978">
            <v>10300</v>
          </cell>
          <cell r="K978">
            <v>14008</v>
          </cell>
          <cell r="L978">
            <v>817</v>
          </cell>
          <cell r="M978">
            <v>6740.25</v>
          </cell>
          <cell r="N978">
            <v>0.24987760097919218</v>
          </cell>
          <cell r="O978">
            <v>0</v>
          </cell>
        </row>
        <row r="979">
          <cell r="A979" t="str">
            <v>TGO</v>
          </cell>
          <cell r="B979" t="str">
            <v>COMD-0002</v>
          </cell>
          <cell r="C979" t="str">
            <v>TUERCAGOLILLA ORIENTABLE MINIMAG</v>
          </cell>
          <cell r="D979">
            <v>1.2</v>
          </cell>
          <cell r="E979">
            <v>0</v>
          </cell>
          <cell r="F979">
            <v>4.4999999999999997E-3</v>
          </cell>
          <cell r="G979">
            <v>0</v>
          </cell>
          <cell r="H979">
            <v>30973</v>
          </cell>
          <cell r="I979">
            <v>30973</v>
          </cell>
          <cell r="J979">
            <v>15619</v>
          </cell>
          <cell r="K979">
            <v>21242</v>
          </cell>
          <cell r="L979">
            <v>1238.92</v>
          </cell>
          <cell r="M979">
            <v>10221.09</v>
          </cell>
          <cell r="N979">
            <v>0.24988659477609546</v>
          </cell>
          <cell r="O979">
            <v>0</v>
          </cell>
        </row>
        <row r="980">
          <cell r="A980" t="str">
            <v>TGD</v>
          </cell>
          <cell r="B980" t="str">
            <v>COMD-0033</v>
          </cell>
          <cell r="C980" t="str">
            <v>TUERCAGOLILLA MINIMAG</v>
          </cell>
          <cell r="D980">
            <v>1.1000000000000001</v>
          </cell>
          <cell r="E980">
            <v>0</v>
          </cell>
          <cell r="F980">
            <v>4.4999999999999997E-3</v>
          </cell>
          <cell r="G980">
            <v>0</v>
          </cell>
          <cell r="H980">
            <v>4254</v>
          </cell>
          <cell r="I980">
            <v>4254</v>
          </cell>
          <cell r="J980">
            <v>2145</v>
          </cell>
          <cell r="K980">
            <v>2918</v>
          </cell>
          <cell r="L980">
            <v>170.16</v>
          </cell>
          <cell r="M980">
            <v>1403.8200000000002</v>
          </cell>
          <cell r="N980">
            <v>0.2499559238363894</v>
          </cell>
          <cell r="O980">
            <v>0</v>
          </cell>
        </row>
        <row r="981">
          <cell r="A981" t="str">
            <v>GEDUO</v>
          </cell>
          <cell r="B981" t="str">
            <v>COMD-0006</v>
          </cell>
          <cell r="C981" t="str">
            <v>GANCHO DE ELEVACIÓN - MINIMAG</v>
          </cell>
          <cell r="D981">
            <v>8</v>
          </cell>
          <cell r="E981">
            <v>0</v>
          </cell>
          <cell r="F981">
            <v>4.0480000000000004E-3</v>
          </cell>
          <cell r="G981">
            <v>0</v>
          </cell>
          <cell r="H981">
            <v>441136</v>
          </cell>
          <cell r="I981">
            <v>441136</v>
          </cell>
          <cell r="J981">
            <v>222458.4</v>
          </cell>
          <cell r="K981">
            <v>302544</v>
          </cell>
          <cell r="L981">
            <v>17645.439999999999</v>
          </cell>
          <cell r="M981">
            <v>145574.88</v>
          </cell>
          <cell r="N981">
            <v>0.24987561658989532</v>
          </cell>
          <cell r="O981">
            <v>0</v>
          </cell>
        </row>
        <row r="982">
          <cell r="A982" t="str">
            <v>GEP300</v>
          </cell>
          <cell r="B982" t="str">
            <v>P300-0003</v>
          </cell>
          <cell r="C982" t="str">
            <v>GANCHO DE ELEVACIÓN - P300</v>
          </cell>
          <cell r="D982">
            <v>7.4</v>
          </cell>
          <cell r="E982">
            <v>0</v>
          </cell>
          <cell r="F982">
            <v>4.0480000000000004E-3</v>
          </cell>
          <cell r="G982">
            <v>0</v>
          </cell>
          <cell r="H982">
            <v>263739</v>
          </cell>
          <cell r="I982">
            <v>263739</v>
          </cell>
          <cell r="J982">
            <v>133000</v>
          </cell>
          <cell r="K982">
            <v>180880</v>
          </cell>
          <cell r="L982">
            <v>10549.56</v>
          </cell>
          <cell r="M982">
            <v>87033.87000000001</v>
          </cell>
          <cell r="N982">
            <v>0.24987392839132636</v>
          </cell>
          <cell r="O982">
            <v>0</v>
          </cell>
        </row>
        <row r="983">
          <cell r="A983" t="str">
            <v>GEAS</v>
          </cell>
          <cell r="B983" t="str">
            <v>COMP-0490</v>
          </cell>
          <cell r="C983" t="str">
            <v>GANCHO DE ELEVACIÓN - ALL STEEL</v>
          </cell>
          <cell r="D983">
            <v>3.5</v>
          </cell>
          <cell r="E983">
            <v>0</v>
          </cell>
          <cell r="F983">
            <v>1.7999999999999999E-2</v>
          </cell>
          <cell r="G983">
            <v>0</v>
          </cell>
          <cell r="H983">
            <v>124330</v>
          </cell>
          <cell r="I983">
            <v>124330</v>
          </cell>
          <cell r="J983">
            <v>62695</v>
          </cell>
          <cell r="K983">
            <v>85270</v>
          </cell>
          <cell r="L983">
            <v>4973.2</v>
          </cell>
          <cell r="M983">
            <v>41028.9</v>
          </cell>
          <cell r="N983">
            <v>0.24990901230595999</v>
          </cell>
          <cell r="O983" t="str">
            <v>ACCESORIOS</v>
          </cell>
        </row>
        <row r="984">
          <cell r="A984" t="str">
            <v>PR3000x1000</v>
          </cell>
          <cell r="B984" t="str">
            <v>P300-0001</v>
          </cell>
          <cell r="C984" t="str">
            <v>PANEL P300 REG. 3000x1000</v>
          </cell>
          <cell r="D984">
            <v>131.1</v>
          </cell>
          <cell r="E984">
            <v>3</v>
          </cell>
          <cell r="F984">
            <v>0.36</v>
          </cell>
          <cell r="G984">
            <v>0</v>
          </cell>
          <cell r="H984">
            <v>2706002</v>
          </cell>
          <cell r="I984">
            <v>2706002</v>
          </cell>
          <cell r="J984">
            <v>1364600</v>
          </cell>
          <cell r="K984">
            <v>1855856</v>
          </cell>
          <cell r="L984">
            <v>108240.08</v>
          </cell>
          <cell r="M984">
            <v>892980.66</v>
          </cell>
          <cell r="N984">
            <v>0.24987398383297582</v>
          </cell>
          <cell r="O984">
            <v>0</v>
          </cell>
        </row>
        <row r="985">
          <cell r="A985" t="str">
            <v>TCP300</v>
          </cell>
          <cell r="B985" t="str">
            <v>P300-0002</v>
          </cell>
          <cell r="C985" t="str">
            <v>TIRANTE PARA COLUMNA P300</v>
          </cell>
          <cell r="D985">
            <v>0.8</v>
          </cell>
          <cell r="E985">
            <v>0</v>
          </cell>
          <cell r="F985">
            <v>1.0080000000000002E-3</v>
          </cell>
          <cell r="G985">
            <v>0</v>
          </cell>
          <cell r="H985">
            <v>65439</v>
          </cell>
          <cell r="I985">
            <v>65439</v>
          </cell>
          <cell r="J985">
            <v>33000</v>
          </cell>
          <cell r="K985">
            <v>44880</v>
          </cell>
          <cell r="L985">
            <v>2617.56</v>
          </cell>
          <cell r="M985">
            <v>21594.870000000003</v>
          </cell>
          <cell r="N985">
            <v>0.24987392839132633</v>
          </cell>
          <cell r="O985">
            <v>0</v>
          </cell>
        </row>
        <row r="986">
          <cell r="A986" t="str">
            <v>PIN</v>
          </cell>
          <cell r="B986" t="str">
            <v>COMD-0024</v>
          </cell>
          <cell r="C986" t="str">
            <v>PIN MINIMAG</v>
          </cell>
          <cell r="D986">
            <v>0.33</v>
          </cell>
          <cell r="E986">
            <v>0</v>
          </cell>
          <cell r="F986">
            <v>3.0374999999999998E-4</v>
          </cell>
          <cell r="G986">
            <v>0</v>
          </cell>
          <cell r="H986">
            <v>9598</v>
          </cell>
          <cell r="I986">
            <v>9598</v>
          </cell>
          <cell r="J986">
            <v>4840</v>
          </cell>
          <cell r="K986">
            <v>6583</v>
          </cell>
          <cell r="L986">
            <v>383.92</v>
          </cell>
          <cell r="M986">
            <v>3167.34</v>
          </cell>
          <cell r="N986">
            <v>0.24989581162742242</v>
          </cell>
          <cell r="O986">
            <v>0</v>
          </cell>
        </row>
        <row r="987">
          <cell r="A987" t="str">
            <v>PSD</v>
          </cell>
          <cell r="B987" t="str">
            <v>COMD-0025</v>
          </cell>
          <cell r="C987" t="str">
            <v>PASADOR DE SEGURIDAD MINIMAG</v>
          </cell>
          <cell r="D987">
            <v>8.0000000000000002E-3</v>
          </cell>
          <cell r="E987">
            <v>0</v>
          </cell>
          <cell r="F987">
            <v>6.1200000000000007E-6</v>
          </cell>
          <cell r="G987">
            <v>0</v>
          </cell>
          <cell r="H987">
            <v>952</v>
          </cell>
          <cell r="I987">
            <v>952</v>
          </cell>
          <cell r="J987">
            <v>480</v>
          </cell>
          <cell r="K987">
            <v>653</v>
          </cell>
          <cell r="L987">
            <v>38.08</v>
          </cell>
          <cell r="M987">
            <v>314.16000000000003</v>
          </cell>
          <cell r="N987">
            <v>0.25</v>
          </cell>
          <cell r="O987">
            <v>0</v>
          </cell>
        </row>
        <row r="988">
          <cell r="A988" t="str">
            <v>PML2400X750</v>
          </cell>
          <cell r="B988" t="str">
            <v>PAML-0001</v>
          </cell>
          <cell r="C988" t="str">
            <v>PANEL MINIMAG LIGHT 2400X750</v>
          </cell>
          <cell r="D988">
            <v>48.15</v>
          </cell>
          <cell r="E988">
            <v>1.7999999999999998</v>
          </cell>
          <cell r="F988">
            <v>0.18</v>
          </cell>
          <cell r="G988">
            <v>0</v>
          </cell>
          <cell r="H988">
            <v>504924</v>
          </cell>
          <cell r="I988">
            <v>504924</v>
          </cell>
          <cell r="J988">
            <v>254626</v>
          </cell>
          <cell r="K988">
            <v>346292</v>
          </cell>
          <cell r="L988">
            <v>107999.99999999999</v>
          </cell>
          <cell r="M988">
            <v>1241999.9999999998</v>
          </cell>
          <cell r="N988">
            <v>0.24987488216048359</v>
          </cell>
          <cell r="O988">
            <v>0</v>
          </cell>
        </row>
        <row r="989">
          <cell r="A989" t="str">
            <v>PML2400X600</v>
          </cell>
          <cell r="B989" t="str">
            <v>PAML-0002</v>
          </cell>
          <cell r="C989" t="str">
            <v>PANEL MINIMAG LIGHT 2400X600</v>
          </cell>
          <cell r="D989">
            <v>43.2</v>
          </cell>
          <cell r="E989">
            <v>1.44</v>
          </cell>
          <cell r="F989">
            <v>0.14399999999999999</v>
          </cell>
          <cell r="G989">
            <v>0</v>
          </cell>
          <cell r="H989">
            <v>469400</v>
          </cell>
          <cell r="I989">
            <v>469400</v>
          </cell>
          <cell r="J989">
            <v>236712</v>
          </cell>
          <cell r="K989">
            <v>321929</v>
          </cell>
          <cell r="L989">
            <v>86400</v>
          </cell>
          <cell r="M989">
            <v>993600</v>
          </cell>
          <cell r="N989">
            <v>0.24987409458883683</v>
          </cell>
          <cell r="O989">
            <v>0</v>
          </cell>
        </row>
        <row r="990">
          <cell r="A990" t="str">
            <v>PML2400X500</v>
          </cell>
          <cell r="B990" t="str">
            <v>PAML-0003</v>
          </cell>
          <cell r="C990" t="str">
            <v>PANEL MINIMAG LIGHT 2400X500</v>
          </cell>
          <cell r="D990">
            <v>38.950000000000003</v>
          </cell>
          <cell r="E990">
            <v>1.2</v>
          </cell>
          <cell r="F990">
            <v>0.12</v>
          </cell>
          <cell r="G990">
            <v>0</v>
          </cell>
          <cell r="H990">
            <v>456642</v>
          </cell>
          <cell r="I990">
            <v>456642</v>
          </cell>
          <cell r="J990">
            <v>230278</v>
          </cell>
          <cell r="K990">
            <v>313179</v>
          </cell>
          <cell r="L990">
            <v>72000</v>
          </cell>
          <cell r="M990">
            <v>828000</v>
          </cell>
          <cell r="N990">
            <v>0.24987512099193682</v>
          </cell>
          <cell r="O990">
            <v>0</v>
          </cell>
        </row>
        <row r="991">
          <cell r="A991" t="str">
            <v>PML2400X400</v>
          </cell>
          <cell r="B991" t="str">
            <v>PAML-0004</v>
          </cell>
          <cell r="C991" t="str">
            <v>PANEL MINIMAG LIGHT 2400X400</v>
          </cell>
          <cell r="D991">
            <v>35.1</v>
          </cell>
          <cell r="E991">
            <v>0.96</v>
          </cell>
          <cell r="F991">
            <v>9.6000000000000002E-2</v>
          </cell>
          <cell r="G991">
            <v>0</v>
          </cell>
          <cell r="H991">
            <v>435378</v>
          </cell>
          <cell r="I991">
            <v>435378</v>
          </cell>
          <cell r="J991">
            <v>219555</v>
          </cell>
          <cell r="K991">
            <v>298595</v>
          </cell>
          <cell r="L991">
            <v>57600</v>
          </cell>
          <cell r="M991">
            <v>662400</v>
          </cell>
          <cell r="N991">
            <v>0.24987467786613018</v>
          </cell>
          <cell r="O991">
            <v>0</v>
          </cell>
        </row>
        <row r="992">
          <cell r="A992" t="str">
            <v>PML2400X300</v>
          </cell>
          <cell r="B992" t="str">
            <v>PAML-0005</v>
          </cell>
          <cell r="C992" t="str">
            <v>PANEL MINIMAG LIGHT 2400X300</v>
          </cell>
          <cell r="D992">
            <v>31.55</v>
          </cell>
          <cell r="E992">
            <v>0.72</v>
          </cell>
          <cell r="F992">
            <v>7.1999999999999995E-2</v>
          </cell>
          <cell r="G992">
            <v>0</v>
          </cell>
          <cell r="H992">
            <v>415530</v>
          </cell>
          <cell r="I992">
            <v>415530</v>
          </cell>
          <cell r="J992">
            <v>209546</v>
          </cell>
          <cell r="K992">
            <v>284983</v>
          </cell>
          <cell r="L992">
            <v>43200</v>
          </cell>
          <cell r="M992">
            <v>496800</v>
          </cell>
          <cell r="N992">
            <v>0.24987443746540566</v>
          </cell>
          <cell r="O992">
            <v>0</v>
          </cell>
        </row>
        <row r="993">
          <cell r="A993" t="str">
            <v>PML2400X200</v>
          </cell>
          <cell r="B993" t="str">
            <v>PAML-0006</v>
          </cell>
          <cell r="C993" t="str">
            <v>PANEL MINIMAG LIGHT 2400X200</v>
          </cell>
          <cell r="D993">
            <v>27.65</v>
          </cell>
          <cell r="E993">
            <v>0.48</v>
          </cell>
          <cell r="F993">
            <v>4.8000000000000001E-2</v>
          </cell>
          <cell r="G993">
            <v>0</v>
          </cell>
          <cell r="H993">
            <v>384344</v>
          </cell>
          <cell r="I993">
            <v>384344</v>
          </cell>
          <cell r="J993">
            <v>193819</v>
          </cell>
          <cell r="K993">
            <v>263594</v>
          </cell>
          <cell r="L993">
            <v>28800</v>
          </cell>
          <cell r="M993">
            <v>331200</v>
          </cell>
          <cell r="N993">
            <v>0.24987572981495751</v>
          </cell>
          <cell r="O993">
            <v>0</v>
          </cell>
        </row>
        <row r="994">
          <cell r="A994" t="str">
            <v>PAML2400X50</v>
          </cell>
          <cell r="B994" t="str">
            <v>PAML-0007</v>
          </cell>
          <cell r="C994" t="str">
            <v>PANEL DE AJUSTE MINIMAG LIGHT 2400x50mm</v>
          </cell>
          <cell r="D994">
            <v>14.65</v>
          </cell>
          <cell r="E994">
            <v>0.12</v>
          </cell>
          <cell r="F994">
            <v>1.2E-2</v>
          </cell>
          <cell r="G994">
            <v>0</v>
          </cell>
          <cell r="H994">
            <v>166612</v>
          </cell>
          <cell r="I994">
            <v>166612</v>
          </cell>
          <cell r="J994">
            <v>84020</v>
          </cell>
          <cell r="K994">
            <v>114268</v>
          </cell>
          <cell r="L994">
            <v>6664.4800000000005</v>
          </cell>
          <cell r="M994">
            <v>54981.96</v>
          </cell>
          <cell r="N994">
            <v>0.24987545915060147</v>
          </cell>
          <cell r="O994">
            <v>0</v>
          </cell>
        </row>
        <row r="995">
          <cell r="A995" t="str">
            <v>EIML2400</v>
          </cell>
          <cell r="B995" t="str">
            <v>EIML-0001</v>
          </cell>
          <cell r="C995" t="str">
            <v>ESQUINERO INTERNO MINIMAG LIGHT 2400mm</v>
          </cell>
          <cell r="D995">
            <v>50.3</v>
          </cell>
          <cell r="E995">
            <v>0.72</v>
          </cell>
          <cell r="F995">
            <v>0.216</v>
          </cell>
          <cell r="G995">
            <v>0</v>
          </cell>
          <cell r="H995">
            <v>495167</v>
          </cell>
          <cell r="I995">
            <v>495167</v>
          </cell>
          <cell r="J995">
            <v>249706</v>
          </cell>
          <cell r="K995">
            <v>339601</v>
          </cell>
          <cell r="L995">
            <v>19806.68</v>
          </cell>
          <cell r="M995">
            <v>163405.11000000002</v>
          </cell>
          <cell r="N995">
            <v>0.24987393142111661</v>
          </cell>
          <cell r="O995">
            <v>0</v>
          </cell>
        </row>
        <row r="996">
          <cell r="A996" t="str">
            <v>EEML2400</v>
          </cell>
          <cell r="B996" t="str">
            <v>EEML-0001</v>
          </cell>
          <cell r="C996" t="str">
            <v>ESQUINERO EXTERNO MINIMAG LIGHT 2400mm</v>
          </cell>
          <cell r="D996">
            <v>19.2</v>
          </cell>
          <cell r="E996">
            <v>0</v>
          </cell>
          <cell r="F996">
            <v>2.4E-2</v>
          </cell>
          <cell r="G996">
            <v>0</v>
          </cell>
          <cell r="H996">
            <v>261927</v>
          </cell>
          <cell r="I996">
            <v>261927</v>
          </cell>
          <cell r="J996">
            <v>132086</v>
          </cell>
          <cell r="K996">
            <v>179637</v>
          </cell>
          <cell r="L996">
            <v>10477.08</v>
          </cell>
          <cell r="M996">
            <v>86435.91</v>
          </cell>
          <cell r="N996">
            <v>0.24987525150137258</v>
          </cell>
          <cell r="O996">
            <v>0</v>
          </cell>
        </row>
        <row r="997">
          <cell r="A997" t="str">
            <v>APML</v>
          </cell>
          <cell r="B997" t="str">
            <v>COML-0001</v>
          </cell>
          <cell r="C997" t="str">
            <v>APLOMADOR MINIMAG LIGHT</v>
          </cell>
          <cell r="D997">
            <v>25.05</v>
          </cell>
          <cell r="E997">
            <v>0</v>
          </cell>
          <cell r="F997">
            <v>3.740000000000001E-2</v>
          </cell>
          <cell r="G997">
            <v>0</v>
          </cell>
          <cell r="H997">
            <v>102403</v>
          </cell>
          <cell r="I997">
            <v>102403</v>
          </cell>
          <cell r="J997">
            <v>51640</v>
          </cell>
          <cell r="K997">
            <v>70231</v>
          </cell>
          <cell r="L997">
            <v>4096.12</v>
          </cell>
          <cell r="M997">
            <v>33792.99</v>
          </cell>
          <cell r="N997">
            <v>0.24988037459840048</v>
          </cell>
          <cell r="O997">
            <v>0</v>
          </cell>
        </row>
        <row r="998">
          <cell r="A998" t="str">
            <v>MENAML</v>
          </cell>
          <cell r="B998" t="str">
            <v>COML-0002</v>
          </cell>
          <cell r="C998" t="str">
            <v>MENSULA DE ACCESO MINIMAG LIGHT</v>
          </cell>
          <cell r="D998">
            <v>11.4</v>
          </cell>
          <cell r="E998">
            <v>0</v>
          </cell>
          <cell r="F998">
            <v>2.7929999999999996E-2</v>
          </cell>
          <cell r="G998">
            <v>0</v>
          </cell>
          <cell r="H998">
            <v>78553</v>
          </cell>
          <cell r="I998">
            <v>78553</v>
          </cell>
          <cell r="J998">
            <v>39613</v>
          </cell>
          <cell r="K998">
            <v>53874</v>
          </cell>
          <cell r="L998">
            <v>3142.12</v>
          </cell>
          <cell r="M998">
            <v>25922.49</v>
          </cell>
          <cell r="N998">
            <v>0.24987794864613702</v>
          </cell>
          <cell r="O998">
            <v>0</v>
          </cell>
        </row>
        <row r="999">
          <cell r="A999" t="str">
            <v>CRML</v>
          </cell>
          <cell r="B999" t="str">
            <v>COML-0003</v>
          </cell>
          <cell r="C999" t="str">
            <v>CERROJO REGULABLE MINIMAG LIGHT</v>
          </cell>
          <cell r="D999">
            <v>3.55</v>
          </cell>
          <cell r="E999">
            <v>0</v>
          </cell>
          <cell r="F999">
            <v>4.6500000000000005E-3</v>
          </cell>
          <cell r="G999">
            <v>0</v>
          </cell>
          <cell r="H999">
            <v>43696</v>
          </cell>
          <cell r="I999">
            <v>43696</v>
          </cell>
          <cell r="J999">
            <v>22035</v>
          </cell>
          <cell r="K999">
            <v>29968</v>
          </cell>
          <cell r="L999">
            <v>1747.8400000000001</v>
          </cell>
          <cell r="M999">
            <v>14419.68</v>
          </cell>
          <cell r="N999">
            <v>0.24988414271329187</v>
          </cell>
          <cell r="O999">
            <v>0</v>
          </cell>
        </row>
        <row r="1000">
          <cell r="A1000" t="str">
            <v>GIML</v>
          </cell>
          <cell r="B1000" t="str">
            <v>COML-0004</v>
          </cell>
          <cell r="C1000" t="str">
            <v>GANCHO DE IZAJE MINIMAG LIGHT</v>
          </cell>
          <cell r="D1000">
            <v>3.9</v>
          </cell>
          <cell r="E1000">
            <v>0</v>
          </cell>
          <cell r="F1000">
            <v>4.0480000000000004E-3</v>
          </cell>
          <cell r="G1000">
            <v>0</v>
          </cell>
          <cell r="H1000">
            <v>197551</v>
          </cell>
          <cell r="I1000">
            <v>197551</v>
          </cell>
          <cell r="J1000">
            <v>99622</v>
          </cell>
          <cell r="K1000">
            <v>135486</v>
          </cell>
          <cell r="L1000">
            <v>7902.04</v>
          </cell>
          <cell r="M1000">
            <v>65191.83</v>
          </cell>
          <cell r="N1000">
            <v>0.24987610794174686</v>
          </cell>
          <cell r="O1000">
            <v>0</v>
          </cell>
        </row>
        <row r="1001">
          <cell r="A1001" t="str">
            <v>PVB3000</v>
          </cell>
          <cell r="B1001" t="str">
            <v>MPPV-0001</v>
          </cell>
          <cell r="C1001" t="str">
            <v>PIE VERTICAL 3000 MM CON BULON</v>
          </cell>
          <cell r="D1001">
            <v>14.7</v>
          </cell>
          <cell r="E1001">
            <v>0</v>
          </cell>
          <cell r="F1001">
            <v>1.9419187500000001E-2</v>
          </cell>
          <cell r="G1001">
            <v>0</v>
          </cell>
          <cell r="H1001">
            <v>229098</v>
          </cell>
          <cell r="I1001">
            <v>229098</v>
          </cell>
          <cell r="J1001">
            <v>115531</v>
          </cell>
          <cell r="K1001">
            <v>157123</v>
          </cell>
          <cell r="L1001">
            <v>9163.92</v>
          </cell>
          <cell r="M1001">
            <v>75602.34</v>
          </cell>
          <cell r="N1001">
            <v>0.24987401679630558</v>
          </cell>
          <cell r="O1001" t="str">
            <v>SOPORTE</v>
          </cell>
        </row>
        <row r="1002">
          <cell r="A1002" t="str">
            <v>PVB2000</v>
          </cell>
          <cell r="B1002" t="str">
            <v>MPPV-0002</v>
          </cell>
          <cell r="C1002" t="str">
            <v>PIE VERTICAL 2000 MM CON BULON</v>
          </cell>
          <cell r="D1002">
            <v>9.9</v>
          </cell>
          <cell r="E1002">
            <v>0</v>
          </cell>
          <cell r="F1002">
            <v>1.3273874999999999E-2</v>
          </cell>
          <cell r="G1002">
            <v>0</v>
          </cell>
          <cell r="H1002">
            <v>158228</v>
          </cell>
          <cell r="I1002">
            <v>158228</v>
          </cell>
          <cell r="J1002">
            <v>79792</v>
          </cell>
          <cell r="K1002">
            <v>108518</v>
          </cell>
          <cell r="L1002">
            <v>6329.12</v>
          </cell>
          <cell r="M1002">
            <v>52215.240000000005</v>
          </cell>
          <cell r="N1002">
            <v>0.24987612811891707</v>
          </cell>
          <cell r="O1002" t="str">
            <v>SOPORTE</v>
          </cell>
        </row>
        <row r="1003">
          <cell r="A1003" t="str">
            <v>PVB1500</v>
          </cell>
          <cell r="B1003" t="str">
            <v>MPPV-0003</v>
          </cell>
          <cell r="C1003" t="str">
            <v>PIE VERTICAL 1500 MM CON BULON</v>
          </cell>
          <cell r="D1003">
            <v>7.6</v>
          </cell>
          <cell r="E1003">
            <v>0</v>
          </cell>
          <cell r="F1003">
            <v>1.0201218749999998E-2</v>
          </cell>
          <cell r="G1003">
            <v>0</v>
          </cell>
          <cell r="H1003">
            <v>122837</v>
          </cell>
          <cell r="I1003">
            <v>122837</v>
          </cell>
          <cell r="J1003">
            <v>61945</v>
          </cell>
          <cell r="K1003">
            <v>84246</v>
          </cell>
          <cell r="L1003">
            <v>4913.4800000000005</v>
          </cell>
          <cell r="M1003">
            <v>40536.21</v>
          </cell>
          <cell r="N1003">
            <v>0.2498743253254313</v>
          </cell>
          <cell r="O1003" t="str">
            <v>SOPORTE</v>
          </cell>
        </row>
        <row r="1004">
          <cell r="A1004" t="str">
            <v>PVB1000</v>
          </cell>
          <cell r="B1004" t="str">
            <v>MPPV-0004</v>
          </cell>
          <cell r="C1004" t="str">
            <v>PIE VERTICAL 1000 MM CON BULON</v>
          </cell>
          <cell r="D1004">
            <v>5.0999999999999996</v>
          </cell>
          <cell r="E1004">
            <v>0</v>
          </cell>
          <cell r="F1004">
            <v>7.1285624999999986E-3</v>
          </cell>
          <cell r="G1004">
            <v>0</v>
          </cell>
          <cell r="H1004">
            <v>87625</v>
          </cell>
          <cell r="I1004">
            <v>87625</v>
          </cell>
          <cell r="J1004">
            <v>44188</v>
          </cell>
          <cell r="K1004">
            <v>60096</v>
          </cell>
          <cell r="L1004">
            <v>3505</v>
          </cell>
          <cell r="M1004">
            <v>28916.25</v>
          </cell>
          <cell r="N1004">
            <v>0.24987560627674757</v>
          </cell>
          <cell r="O1004" t="str">
            <v>SOPORTE</v>
          </cell>
        </row>
        <row r="1005">
          <cell r="A1005" t="str">
            <v>PVS3000</v>
          </cell>
          <cell r="B1005" t="str">
            <v>MPPV-0005</v>
          </cell>
          <cell r="C1005" t="str">
            <v>PIE VERTICAL 3000 MM SIN BULON</v>
          </cell>
          <cell r="D1005">
            <v>14.7</v>
          </cell>
          <cell r="E1005">
            <v>0</v>
          </cell>
          <cell r="F1005">
            <v>1.8435937499999996E-2</v>
          </cell>
          <cell r="G1005">
            <v>0</v>
          </cell>
          <cell r="H1005">
            <v>220318</v>
          </cell>
          <cell r="I1005">
            <v>220318</v>
          </cell>
          <cell r="J1005">
            <v>111103</v>
          </cell>
          <cell r="K1005">
            <v>151101</v>
          </cell>
          <cell r="L1005">
            <v>8812.7199999999993</v>
          </cell>
          <cell r="M1005">
            <v>72704.94</v>
          </cell>
          <cell r="N1005">
            <v>0.24987648535298984</v>
          </cell>
          <cell r="O1005" t="str">
            <v>SOPORTE</v>
          </cell>
        </row>
        <row r="1006">
          <cell r="A1006" t="str">
            <v>PVS2500</v>
          </cell>
          <cell r="B1006" t="str">
            <v>MPPV-0009</v>
          </cell>
          <cell r="C1006" t="str">
            <v>PIE VERTICAL 2500 MM SIN BULON</v>
          </cell>
          <cell r="D1006">
            <v>12.25</v>
          </cell>
          <cell r="E1006">
            <v>0</v>
          </cell>
          <cell r="F1006">
            <v>1.5363281249999998E-2</v>
          </cell>
          <cell r="G1006">
            <v>0</v>
          </cell>
          <cell r="H1006">
            <v>184659</v>
          </cell>
          <cell r="I1006">
            <v>184659</v>
          </cell>
          <cell r="J1006">
            <v>93121</v>
          </cell>
          <cell r="K1006">
            <v>126645</v>
          </cell>
          <cell r="L1006">
            <v>7386.3600000000006</v>
          </cell>
          <cell r="M1006">
            <v>60937.47</v>
          </cell>
          <cell r="N1006">
            <v>0.24987415993804804</v>
          </cell>
          <cell r="O1006" t="str">
            <v>SOPORTE</v>
          </cell>
        </row>
        <row r="1007">
          <cell r="A1007" t="str">
            <v>PVS2000</v>
          </cell>
          <cell r="B1007" t="str">
            <v>MPPV-0006</v>
          </cell>
          <cell r="C1007" t="str">
            <v>PIE VERTICAL 2000 MM SIN BULON</v>
          </cell>
          <cell r="D1007">
            <v>9.6999999999999993</v>
          </cell>
          <cell r="E1007">
            <v>0</v>
          </cell>
          <cell r="F1007">
            <v>1.2290624999999998E-2</v>
          </cell>
          <cell r="G1007">
            <v>0</v>
          </cell>
          <cell r="H1007">
            <v>149447</v>
          </cell>
          <cell r="I1007">
            <v>149447</v>
          </cell>
          <cell r="J1007">
            <v>75364</v>
          </cell>
          <cell r="K1007">
            <v>102496</v>
          </cell>
          <cell r="L1007">
            <v>5977.88</v>
          </cell>
          <cell r="M1007">
            <v>49317.51</v>
          </cell>
          <cell r="N1007">
            <v>0.24987487202821071</v>
          </cell>
          <cell r="O1007" t="str">
            <v>SOPORTE</v>
          </cell>
        </row>
        <row r="1008">
          <cell r="A1008" t="str">
            <v>PVS1500</v>
          </cell>
          <cell r="B1008" t="str">
            <v>MPPV-0007</v>
          </cell>
          <cell r="C1008" t="str">
            <v>PIE VERTICAL 1500 MM SIN BULON</v>
          </cell>
          <cell r="D1008">
            <v>7.2</v>
          </cell>
          <cell r="E1008">
            <v>0</v>
          </cell>
          <cell r="F1008">
            <v>9.2179687499999979E-3</v>
          </cell>
          <cell r="G1008">
            <v>0</v>
          </cell>
          <cell r="H1008">
            <v>113967</v>
          </cell>
          <cell r="I1008">
            <v>113967</v>
          </cell>
          <cell r="J1008">
            <v>57472</v>
          </cell>
          <cell r="K1008">
            <v>78162</v>
          </cell>
          <cell r="L1008">
            <v>4558.68</v>
          </cell>
          <cell r="M1008">
            <v>37609.11</v>
          </cell>
          <cell r="N1008">
            <v>0.24987408635833186</v>
          </cell>
          <cell r="O1008" t="str">
            <v>SOPORTE</v>
          </cell>
        </row>
        <row r="1009">
          <cell r="A1009" t="str">
            <v>PVS1000</v>
          </cell>
          <cell r="B1009" t="str">
            <v>MPPV-0008</v>
          </cell>
          <cell r="C1009" t="str">
            <v>PIE VERTICAL 1000 MM SIN BULON</v>
          </cell>
          <cell r="D1009">
            <v>4.8</v>
          </cell>
          <cell r="E1009">
            <v>0</v>
          </cell>
          <cell r="F1009">
            <v>6.1453124999999989E-3</v>
          </cell>
          <cell r="G1009">
            <v>0</v>
          </cell>
          <cell r="H1009">
            <v>78847</v>
          </cell>
          <cell r="I1009">
            <v>78847</v>
          </cell>
          <cell r="J1009">
            <v>39761</v>
          </cell>
          <cell r="K1009">
            <v>54075</v>
          </cell>
          <cell r="L1009">
            <v>3153.88</v>
          </cell>
          <cell r="M1009">
            <v>26019.510000000002</v>
          </cell>
          <cell r="N1009">
            <v>0.2498828427207124</v>
          </cell>
          <cell r="O1009" t="str">
            <v>SOPORTE</v>
          </cell>
        </row>
        <row r="1010">
          <cell r="A1010" t="str">
            <v>L3000</v>
          </cell>
          <cell r="B1010" t="str">
            <v>MPLG-0009</v>
          </cell>
          <cell r="C1010" t="str">
            <v>LARGUERO 3000 MM</v>
          </cell>
          <cell r="D1010">
            <v>11.96</v>
          </cell>
          <cell r="E1010">
            <v>0</v>
          </cell>
          <cell r="F1010">
            <v>1.3455E-2</v>
          </cell>
          <cell r="G1010">
            <v>0</v>
          </cell>
          <cell r="H1010">
            <v>173727</v>
          </cell>
          <cell r="I1010">
            <v>173727</v>
          </cell>
          <cell r="J1010">
            <v>87608</v>
          </cell>
          <cell r="K1010">
            <v>119147</v>
          </cell>
          <cell r="L1010">
            <v>6949.08</v>
          </cell>
          <cell r="M1010">
            <v>57329.91</v>
          </cell>
          <cell r="N1010">
            <v>0.24987537918688527</v>
          </cell>
          <cell r="O1010" t="str">
            <v>SOPORTE</v>
          </cell>
        </row>
        <row r="1011">
          <cell r="A1011" t="str">
            <v>L2500</v>
          </cell>
          <cell r="B1011" t="str">
            <v>MPLG-0001</v>
          </cell>
          <cell r="C1011" t="str">
            <v>LARGUERO 2500 MM</v>
          </cell>
          <cell r="D1011">
            <v>8.3000000000000007</v>
          </cell>
          <cell r="E1011">
            <v>0</v>
          </cell>
          <cell r="F1011">
            <v>1.1212499999999999E-2</v>
          </cell>
          <cell r="G1011">
            <v>0</v>
          </cell>
          <cell r="H1011">
            <v>152582</v>
          </cell>
          <cell r="I1011">
            <v>152582</v>
          </cell>
          <cell r="J1011">
            <v>76945</v>
          </cell>
          <cell r="K1011">
            <v>104646</v>
          </cell>
          <cell r="L1011">
            <v>6103.28</v>
          </cell>
          <cell r="M1011">
            <v>50352.060000000005</v>
          </cell>
          <cell r="N1011">
            <v>0.24987424794536711</v>
          </cell>
          <cell r="O1011" t="str">
            <v>SOPORTE</v>
          </cell>
        </row>
        <row r="1012">
          <cell r="A1012" t="str">
            <v>L2000</v>
          </cell>
          <cell r="B1012" t="str">
            <v>MPLG-0002</v>
          </cell>
          <cell r="C1012" t="str">
            <v>LARGUERO 2000 MM</v>
          </cell>
          <cell r="D1012">
            <v>6.85</v>
          </cell>
          <cell r="E1012">
            <v>0</v>
          </cell>
          <cell r="F1012">
            <v>8.9699999999999988E-3</v>
          </cell>
          <cell r="G1012">
            <v>0</v>
          </cell>
          <cell r="H1012">
            <v>127854</v>
          </cell>
          <cell r="I1012">
            <v>127854</v>
          </cell>
          <cell r="J1012">
            <v>64475</v>
          </cell>
          <cell r="K1012">
            <v>87686</v>
          </cell>
          <cell r="L1012">
            <v>5114.16</v>
          </cell>
          <cell r="M1012">
            <v>42191.82</v>
          </cell>
          <cell r="N1012">
            <v>0.24987436842022939</v>
          </cell>
          <cell r="O1012" t="str">
            <v>SOPORTE</v>
          </cell>
        </row>
        <row r="1013">
          <cell r="A1013" t="str">
            <v>L1500</v>
          </cell>
          <cell r="B1013" t="str">
            <v>MPLG-0003</v>
          </cell>
          <cell r="C1013" t="str">
            <v>LARGUERO 1500 MM</v>
          </cell>
          <cell r="D1013">
            <v>5.4</v>
          </cell>
          <cell r="E1013">
            <v>0</v>
          </cell>
          <cell r="F1013">
            <v>6.7275E-3</v>
          </cell>
          <cell r="G1013">
            <v>0</v>
          </cell>
          <cell r="H1013">
            <v>99722</v>
          </cell>
          <cell r="I1013">
            <v>99722</v>
          </cell>
          <cell r="J1013">
            <v>50288</v>
          </cell>
          <cell r="K1013">
            <v>68392</v>
          </cell>
          <cell r="L1013">
            <v>3988.88</v>
          </cell>
          <cell r="M1013">
            <v>32908.26</v>
          </cell>
          <cell r="N1013">
            <v>0.24988066825775673</v>
          </cell>
          <cell r="O1013" t="str">
            <v>SOPORTE</v>
          </cell>
        </row>
        <row r="1014">
          <cell r="A1014" t="str">
            <v>L1400</v>
          </cell>
          <cell r="B1014" t="str">
            <v>MPLG-0008</v>
          </cell>
          <cell r="C1014" t="str">
            <v>LARGUERO 1400 MM</v>
          </cell>
          <cell r="D1014">
            <v>6.26</v>
          </cell>
          <cell r="E1014">
            <v>0</v>
          </cell>
          <cell r="F1014">
            <v>6.278999999999999E-3</v>
          </cell>
          <cell r="G1014">
            <v>0</v>
          </cell>
          <cell r="H1014">
            <v>94883</v>
          </cell>
          <cell r="I1014">
            <v>94883</v>
          </cell>
          <cell r="J1014">
            <v>47848</v>
          </cell>
          <cell r="K1014">
            <v>65074</v>
          </cell>
          <cell r="L1014">
            <v>3795.32</v>
          </cell>
          <cell r="M1014">
            <v>31311.390000000003</v>
          </cell>
          <cell r="N1014">
            <v>0.2498772172043465</v>
          </cell>
          <cell r="O1014" t="str">
            <v>SOPORTE</v>
          </cell>
        </row>
        <row r="1015">
          <cell r="A1015" t="str">
            <v>L1000</v>
          </cell>
          <cell r="B1015" t="str">
            <v>MPLG-0004</v>
          </cell>
          <cell r="C1015" t="str">
            <v>LARGUERO 1000 MM</v>
          </cell>
          <cell r="D1015">
            <v>3.9</v>
          </cell>
          <cell r="E1015">
            <v>0</v>
          </cell>
          <cell r="F1015">
            <v>4.4222857142857145E-3</v>
          </cell>
          <cell r="G1015">
            <v>0</v>
          </cell>
          <cell r="H1015">
            <v>76247</v>
          </cell>
          <cell r="I1015">
            <v>76247</v>
          </cell>
          <cell r="J1015">
            <v>38450</v>
          </cell>
          <cell r="K1015">
            <v>52292</v>
          </cell>
          <cell r="L1015">
            <v>3049.88</v>
          </cell>
          <cell r="M1015">
            <v>25161.510000000002</v>
          </cell>
          <cell r="N1015">
            <v>0.24988032316025563</v>
          </cell>
          <cell r="O1015" t="str">
            <v>SOPORTE</v>
          </cell>
        </row>
        <row r="1016">
          <cell r="A1016" t="str">
            <v>L830</v>
          </cell>
          <cell r="B1016" t="str">
            <v>MPLG-0005</v>
          </cell>
          <cell r="C1016" t="str">
            <v>LARGUERO 830 MM</v>
          </cell>
          <cell r="D1016">
            <v>3.45</v>
          </cell>
          <cell r="E1016">
            <v>0</v>
          </cell>
          <cell r="F1016">
            <v>3.6704971428571423E-3</v>
          </cell>
          <cell r="G1016">
            <v>0</v>
          </cell>
          <cell r="H1016">
            <v>71678</v>
          </cell>
          <cell r="I1016">
            <v>71678</v>
          </cell>
          <cell r="J1016">
            <v>36146</v>
          </cell>
          <cell r="K1016">
            <v>49159</v>
          </cell>
          <cell r="L1016">
            <v>2867.12</v>
          </cell>
          <cell r="M1016">
            <v>23653.74</v>
          </cell>
          <cell r="N1016">
            <v>0.24987897262758457</v>
          </cell>
          <cell r="O1016" t="str">
            <v>SOPORTE</v>
          </cell>
        </row>
        <row r="1017">
          <cell r="A1017" t="str">
            <v>L700</v>
          </cell>
          <cell r="B1017" t="str">
            <v>MPLG-0007</v>
          </cell>
          <cell r="C1017" t="str">
            <v>LARGUERO 700 MM</v>
          </cell>
          <cell r="D1017">
            <v>3.92</v>
          </cell>
          <cell r="E1017">
            <v>0</v>
          </cell>
          <cell r="F1017">
            <v>3.0955999999999996E-3</v>
          </cell>
          <cell r="G1017">
            <v>0</v>
          </cell>
          <cell r="H1017">
            <v>60389</v>
          </cell>
          <cell r="I1017">
            <v>60389</v>
          </cell>
          <cell r="J1017">
            <v>30453</v>
          </cell>
          <cell r="K1017">
            <v>41417</v>
          </cell>
          <cell r="L1017">
            <v>2415.56</v>
          </cell>
          <cell r="M1017">
            <v>19928.370000000003</v>
          </cell>
          <cell r="N1017">
            <v>0.24988263591051355</v>
          </cell>
          <cell r="O1017" t="str">
            <v>SOPORTE</v>
          </cell>
        </row>
        <row r="1018">
          <cell r="A1018" t="str">
            <v>L470</v>
          </cell>
          <cell r="B1018" t="str">
            <v>MPLG-0006</v>
          </cell>
          <cell r="C1018" t="str">
            <v>LARGUERO 470 MM</v>
          </cell>
          <cell r="D1018">
            <v>2.5</v>
          </cell>
          <cell r="E1018">
            <v>0</v>
          </cell>
          <cell r="F1018">
            <v>2.0784742857142854E-3</v>
          </cell>
          <cell r="G1018">
            <v>0</v>
          </cell>
          <cell r="H1018">
            <v>50533</v>
          </cell>
          <cell r="I1018">
            <v>50533</v>
          </cell>
          <cell r="J1018">
            <v>25483</v>
          </cell>
          <cell r="K1018">
            <v>34657</v>
          </cell>
          <cell r="L1018">
            <v>2021.32</v>
          </cell>
          <cell r="M1018">
            <v>16675.89</v>
          </cell>
          <cell r="N1018">
            <v>0.24987706053470018</v>
          </cell>
          <cell r="O1018" t="str">
            <v>SOPORTE</v>
          </cell>
        </row>
        <row r="1019">
          <cell r="A1019" t="str">
            <v>D3000x2000</v>
          </cell>
          <cell r="B1019" t="str">
            <v>MPDG-0007</v>
          </cell>
          <cell r="C1019" t="str">
            <v>DIAGONAL  3000x2000 MM</v>
          </cell>
          <cell r="D1019">
            <v>11.79</v>
          </cell>
          <cell r="E1019">
            <v>0</v>
          </cell>
          <cell r="F1019">
            <v>1.242E-2</v>
          </cell>
          <cell r="G1019">
            <v>0</v>
          </cell>
          <cell r="H1019">
            <v>179462</v>
          </cell>
          <cell r="I1019">
            <v>179462</v>
          </cell>
          <cell r="J1019">
            <v>90500</v>
          </cell>
          <cell r="K1019">
            <v>123080</v>
          </cell>
          <cell r="L1019">
            <v>7178.4800000000005</v>
          </cell>
          <cell r="M1019">
            <v>59222.460000000006</v>
          </cell>
          <cell r="N1019">
            <v>0.24987601832142745</v>
          </cell>
          <cell r="O1019" t="str">
            <v>SOPORTE</v>
          </cell>
        </row>
        <row r="1020">
          <cell r="A1020" t="str">
            <v>D2500x2000</v>
          </cell>
          <cell r="B1020" t="str">
            <v>MPDG-0005</v>
          </cell>
          <cell r="C1020" t="str">
            <v>DIAGONAL  2500x2000 MM</v>
          </cell>
          <cell r="D1020">
            <v>10.5</v>
          </cell>
          <cell r="E1020">
            <v>0</v>
          </cell>
          <cell r="F1020">
            <v>1.1039999999999999E-2</v>
          </cell>
          <cell r="G1020">
            <v>0</v>
          </cell>
          <cell r="H1020">
            <v>166561</v>
          </cell>
          <cell r="I1020">
            <v>166561</v>
          </cell>
          <cell r="J1020">
            <v>83994</v>
          </cell>
          <cell r="K1020">
            <v>114232</v>
          </cell>
          <cell r="L1020">
            <v>6662.4400000000005</v>
          </cell>
          <cell r="M1020">
            <v>54965.130000000005</v>
          </cell>
          <cell r="N1020">
            <v>0.24987797263465045</v>
          </cell>
          <cell r="O1020" t="str">
            <v>SOPORTE</v>
          </cell>
        </row>
        <row r="1021">
          <cell r="A1021" t="str">
            <v>D2000x2000</v>
          </cell>
          <cell r="B1021" t="str">
            <v>MPDG-0001</v>
          </cell>
          <cell r="C1021" t="str">
            <v>DIAGONAL  2000x2000 MM</v>
          </cell>
          <cell r="D1021">
            <v>9.6</v>
          </cell>
          <cell r="E1021">
            <v>0</v>
          </cell>
          <cell r="F1021">
            <v>9.7634999999999996E-3</v>
          </cell>
          <cell r="G1021">
            <v>0</v>
          </cell>
          <cell r="H1021">
            <v>152852</v>
          </cell>
          <cell r="I1021">
            <v>152852</v>
          </cell>
          <cell r="J1021">
            <v>77081</v>
          </cell>
          <cell r="K1021">
            <v>104831</v>
          </cell>
          <cell r="L1021">
            <v>6114.08</v>
          </cell>
          <cell r="M1021">
            <v>50441.16</v>
          </cell>
          <cell r="N1021">
            <v>0.24987577853086654</v>
          </cell>
          <cell r="O1021" t="str">
            <v>SOPORTE</v>
          </cell>
        </row>
        <row r="1022">
          <cell r="A1022" t="str">
            <v>D1500x2000</v>
          </cell>
          <cell r="B1022" t="str">
            <v>MPDG-0002</v>
          </cell>
          <cell r="C1022" t="str">
            <v>DIAGONAL  1500x2000 MM</v>
          </cell>
          <cell r="D1022">
            <v>8.6999999999999993</v>
          </cell>
          <cell r="E1022">
            <v>0</v>
          </cell>
          <cell r="F1022">
            <v>8.624999999999999E-3</v>
          </cell>
          <cell r="G1022">
            <v>0</v>
          </cell>
          <cell r="H1022">
            <v>139054</v>
          </cell>
          <cell r="I1022">
            <v>139054</v>
          </cell>
          <cell r="J1022">
            <v>70123</v>
          </cell>
          <cell r="K1022">
            <v>95368</v>
          </cell>
          <cell r="L1022">
            <v>5562.16</v>
          </cell>
          <cell r="M1022">
            <v>45887.82</v>
          </cell>
          <cell r="N1022">
            <v>0.24987441929034776</v>
          </cell>
          <cell r="O1022" t="str">
            <v>SOPORTE</v>
          </cell>
        </row>
        <row r="1023">
          <cell r="A1023" t="str">
            <v>D1400x2000</v>
          </cell>
          <cell r="B1023" t="str">
            <v>MPDG-0006</v>
          </cell>
          <cell r="C1023" t="str">
            <v>DIAGONAL  1400x2000 MM</v>
          </cell>
          <cell r="D1023">
            <v>8.6</v>
          </cell>
          <cell r="E1023">
            <v>0</v>
          </cell>
          <cell r="F1023">
            <v>8.4179999999999984E-3</v>
          </cell>
          <cell r="G1023">
            <v>0</v>
          </cell>
          <cell r="H1023">
            <v>137083</v>
          </cell>
          <cell r="I1023">
            <v>137083</v>
          </cell>
          <cell r="J1023">
            <v>69129</v>
          </cell>
          <cell r="K1023">
            <v>94016</v>
          </cell>
          <cell r="L1023">
            <v>5483.32</v>
          </cell>
          <cell r="M1023">
            <v>45237.39</v>
          </cell>
          <cell r="N1023">
            <v>0.24987498449844267</v>
          </cell>
          <cell r="O1023" t="str">
            <v>SOPORTE</v>
          </cell>
        </row>
        <row r="1024">
          <cell r="A1024" t="str">
            <v>D1000x2000</v>
          </cell>
          <cell r="B1024" t="str">
            <v>MPDG-0003</v>
          </cell>
          <cell r="C1024" t="str">
            <v>DIAGONAL  1000x2000 MM</v>
          </cell>
          <cell r="D1024">
            <v>7.6</v>
          </cell>
          <cell r="E1024">
            <v>0</v>
          </cell>
          <cell r="F1024">
            <v>7.7280000000000005E-3</v>
          </cell>
          <cell r="G1024">
            <v>0</v>
          </cell>
          <cell r="H1024">
            <v>128929</v>
          </cell>
          <cell r="I1024">
            <v>128929</v>
          </cell>
          <cell r="J1024">
            <v>65017</v>
          </cell>
          <cell r="K1024">
            <v>88424</v>
          </cell>
          <cell r="L1024">
            <v>5157.16</v>
          </cell>
          <cell r="M1024">
            <v>42546.57</v>
          </cell>
          <cell r="N1024">
            <v>0.24987560983176801</v>
          </cell>
          <cell r="O1024" t="str">
            <v>SOPORTE</v>
          </cell>
        </row>
        <row r="1025">
          <cell r="A1025" t="str">
            <v>D830x2000</v>
          </cell>
          <cell r="B1025" t="str">
            <v>MPDG-0004</v>
          </cell>
          <cell r="C1025" t="str">
            <v>DIAGONAL  830x2000 MM</v>
          </cell>
          <cell r="D1025">
            <v>7.9</v>
          </cell>
          <cell r="E1025">
            <v>0</v>
          </cell>
          <cell r="F1025">
            <v>7.4864999999999992E-3</v>
          </cell>
          <cell r="G1025">
            <v>0</v>
          </cell>
          <cell r="H1025">
            <v>125435</v>
          </cell>
          <cell r="I1025">
            <v>125435</v>
          </cell>
          <cell r="J1025">
            <v>63255</v>
          </cell>
          <cell r="K1025">
            <v>86027</v>
          </cell>
          <cell r="L1025">
            <v>5017.4000000000005</v>
          </cell>
          <cell r="M1025">
            <v>41393.550000000003</v>
          </cell>
          <cell r="N1025">
            <v>0.24987593175748402</v>
          </cell>
          <cell r="O1025" t="str">
            <v>SOPORTE</v>
          </cell>
        </row>
        <row r="1026">
          <cell r="A1026" t="str">
            <v>PG3000x330</v>
          </cell>
          <cell r="B1026" t="str">
            <v>MPPG-0002</v>
          </cell>
          <cell r="C1026" t="str">
            <v>PLATAFORMA GALVANIZADA 3000x330mm</v>
          </cell>
          <cell r="D1026">
            <v>18.100000000000001</v>
          </cell>
          <cell r="E1026">
            <v>0.82500000000000007</v>
          </cell>
          <cell r="F1026">
            <v>8.1311999999999995E-2</v>
          </cell>
          <cell r="G1026">
            <v>0</v>
          </cell>
          <cell r="H1026">
            <v>414293</v>
          </cell>
          <cell r="I1026">
            <v>414293</v>
          </cell>
          <cell r="J1026">
            <v>208922</v>
          </cell>
          <cell r="K1026">
            <v>284134</v>
          </cell>
          <cell r="L1026">
            <v>16571.72</v>
          </cell>
          <cell r="M1026">
            <v>136716.69</v>
          </cell>
          <cell r="N1026">
            <v>0.24987514874738412</v>
          </cell>
          <cell r="O1026" t="str">
            <v>SOPORTE</v>
          </cell>
        </row>
        <row r="1027">
          <cell r="A1027" t="str">
            <v>PG2500x330</v>
          </cell>
          <cell r="B1027" t="str">
            <v>MPPG-0001</v>
          </cell>
          <cell r="C1027" t="str">
            <v>PLATAFORMA GALVANIZADA 2500x330mm</v>
          </cell>
          <cell r="D1027">
            <v>15.4</v>
          </cell>
          <cell r="E1027">
            <v>0.82500000000000007</v>
          </cell>
          <cell r="F1027">
            <v>6.8112000000000006E-2</v>
          </cell>
          <cell r="G1027">
            <v>0</v>
          </cell>
          <cell r="H1027">
            <v>375319</v>
          </cell>
          <cell r="I1027">
            <v>375319</v>
          </cell>
          <cell r="J1027">
            <v>189268</v>
          </cell>
          <cell r="K1027">
            <v>257405</v>
          </cell>
          <cell r="L1027">
            <v>15012.76</v>
          </cell>
          <cell r="M1027">
            <v>123855.27</v>
          </cell>
          <cell r="N1027">
            <v>0.24987503963295229</v>
          </cell>
          <cell r="O1027" t="str">
            <v>SOPORTE</v>
          </cell>
        </row>
        <row r="1028">
          <cell r="A1028" t="str">
            <v>PG1500x330</v>
          </cell>
          <cell r="B1028" t="str">
            <v>MPPG-0004</v>
          </cell>
          <cell r="C1028" t="str">
            <v>PLATAFORMA GALVANIZADA 1500x330mm</v>
          </cell>
          <cell r="D1028">
            <v>10.3</v>
          </cell>
          <cell r="E1028">
            <v>0.495</v>
          </cell>
          <cell r="F1028">
            <v>4.1712000000000006E-2</v>
          </cell>
          <cell r="G1028">
            <v>0</v>
          </cell>
          <cell r="H1028">
            <v>256962</v>
          </cell>
          <cell r="I1028">
            <v>256962</v>
          </cell>
          <cell r="J1028">
            <v>129582</v>
          </cell>
          <cell r="K1028">
            <v>176232</v>
          </cell>
          <cell r="L1028">
            <v>10278.48</v>
          </cell>
          <cell r="M1028">
            <v>84797.46</v>
          </cell>
          <cell r="N1028">
            <v>0.2498765381651763</v>
          </cell>
          <cell r="O1028" t="str">
            <v>SOPORTE</v>
          </cell>
        </row>
        <row r="1029">
          <cell r="A1029" t="str">
            <v>PG2500x320</v>
          </cell>
          <cell r="B1029" t="str">
            <v>MPPG-0003</v>
          </cell>
          <cell r="C1029" t="str">
            <v>PLATAFORMA GALVANIZADA 2500x320mm</v>
          </cell>
          <cell r="D1029">
            <v>21.15</v>
          </cell>
          <cell r="E1029">
            <v>0.8</v>
          </cell>
          <cell r="F1029">
            <v>6.6047999999999996E-2</v>
          </cell>
          <cell r="G1029">
            <v>0</v>
          </cell>
          <cell r="H1029">
            <v>375319</v>
          </cell>
          <cell r="I1029">
            <v>375319</v>
          </cell>
          <cell r="J1029">
            <v>189268</v>
          </cell>
          <cell r="K1029">
            <v>257405</v>
          </cell>
          <cell r="L1029">
            <v>15012.76</v>
          </cell>
          <cell r="M1029">
            <v>123855.27</v>
          </cell>
          <cell r="N1029">
            <v>0.24987503963295229</v>
          </cell>
          <cell r="O1029" t="str">
            <v>SOPORTE</v>
          </cell>
        </row>
        <row r="1030">
          <cell r="A1030" t="str">
            <v>PTA3000x660</v>
          </cell>
          <cell r="B1030" t="str">
            <v>MPTA-0002</v>
          </cell>
          <cell r="C1030" t="str">
            <v>PLATAFORMA TRAMPILLA ALU 3000x660 MM</v>
          </cell>
          <cell r="D1030">
            <v>38.200000000000003</v>
          </cell>
          <cell r="E1030">
            <v>1.98</v>
          </cell>
          <cell r="F1030">
            <v>0.14400000000000002</v>
          </cell>
          <cell r="G1030">
            <v>0</v>
          </cell>
          <cell r="H1030">
            <v>1010912</v>
          </cell>
          <cell r="I1030">
            <v>1010912</v>
          </cell>
          <cell r="J1030">
            <v>509789</v>
          </cell>
          <cell r="K1030">
            <v>693314</v>
          </cell>
          <cell r="L1030">
            <v>40436.480000000003</v>
          </cell>
          <cell r="M1030">
            <v>333600.96000000002</v>
          </cell>
          <cell r="N1030">
            <v>0.24987423484932425</v>
          </cell>
          <cell r="O1030" t="str">
            <v>SOPORTE</v>
          </cell>
        </row>
        <row r="1031">
          <cell r="A1031" t="str">
            <v>PTA2500x660</v>
          </cell>
          <cell r="B1031" t="str">
            <v>MPTA-0001</v>
          </cell>
          <cell r="C1031" t="str">
            <v>PLATAFORMA TRAMPILLA ALU 2500x660 MM</v>
          </cell>
          <cell r="D1031">
            <v>26.2</v>
          </cell>
          <cell r="E1031">
            <v>1.6500000000000001</v>
          </cell>
          <cell r="F1031">
            <v>0.12000000000000001</v>
          </cell>
          <cell r="G1031">
            <v>0</v>
          </cell>
          <cell r="H1031">
            <v>929379</v>
          </cell>
          <cell r="I1031">
            <v>929379</v>
          </cell>
          <cell r="J1031">
            <v>468673</v>
          </cell>
          <cell r="K1031">
            <v>637396</v>
          </cell>
          <cell r="L1031">
            <v>37175.160000000003</v>
          </cell>
          <cell r="M1031">
            <v>306695.07</v>
          </cell>
          <cell r="N1031">
            <v>0.2498742843339479</v>
          </cell>
          <cell r="O1031" t="str">
            <v>SOPORTE</v>
          </cell>
        </row>
        <row r="1032">
          <cell r="A1032" t="str">
            <v>PTA2500x610</v>
          </cell>
          <cell r="B1032" t="str">
            <v>MPTA-0004</v>
          </cell>
          <cell r="C1032" t="str">
            <v>PLATAFORMA TRAMPILLA ALU 2500x610 MM</v>
          </cell>
          <cell r="D1032">
            <v>26.2</v>
          </cell>
          <cell r="E1032">
            <v>1.5249999999999999</v>
          </cell>
          <cell r="F1032">
            <v>0.11757749999999999</v>
          </cell>
          <cell r="G1032">
            <v>0</v>
          </cell>
          <cell r="H1032">
            <v>1261601</v>
          </cell>
          <cell r="I1032">
            <v>1261601</v>
          </cell>
          <cell r="J1032">
            <v>636208</v>
          </cell>
          <cell r="K1032">
            <v>865243</v>
          </cell>
          <cell r="L1032">
            <v>50464.04</v>
          </cell>
          <cell r="M1032">
            <v>416328.33</v>
          </cell>
          <cell r="N1032">
            <v>0.24987424708762918</v>
          </cell>
          <cell r="O1032" t="str">
            <v>SOPORTE</v>
          </cell>
        </row>
        <row r="1033">
          <cell r="A1033" t="str">
            <v>PTA1500x670</v>
          </cell>
          <cell r="B1033" t="str">
            <v>MPTA-0005</v>
          </cell>
          <cell r="C1033" t="str">
            <v>PLATAFORMA TRAMPILLA ALU 1500x670 MM</v>
          </cell>
          <cell r="D1033">
            <v>14</v>
          </cell>
          <cell r="E1033">
            <v>1.5249999999999999</v>
          </cell>
          <cell r="F1033">
            <v>7.8892500000000004E-2</v>
          </cell>
          <cell r="G1033">
            <v>0</v>
          </cell>
          <cell r="H1033">
            <v>1022527</v>
          </cell>
          <cell r="I1033">
            <v>1022527</v>
          </cell>
          <cell r="J1033">
            <v>515646</v>
          </cell>
          <cell r="K1033">
            <v>701279</v>
          </cell>
          <cell r="L1033">
            <v>40901.08</v>
          </cell>
          <cell r="M1033">
            <v>337433.91000000003</v>
          </cell>
          <cell r="N1033">
            <v>0.24987464878678034</v>
          </cell>
          <cell r="O1033" t="str">
            <v>SOPORTE</v>
          </cell>
        </row>
        <row r="1034">
          <cell r="A1034" t="str">
            <v>EPTA</v>
          </cell>
          <cell r="B1034" t="str">
            <v>MPTA-0006</v>
          </cell>
          <cell r="C1034" t="str">
            <v>ESCALERA P/ PLATAFORMA TRAMPILLA 1500x670 MM</v>
          </cell>
          <cell r="D1034">
            <v>17</v>
          </cell>
          <cell r="E1034">
            <v>1.5249999999999999</v>
          </cell>
          <cell r="F1034">
            <v>2.9988000000000008E-2</v>
          </cell>
          <cell r="G1034">
            <v>0</v>
          </cell>
          <cell r="H1034">
            <v>263807</v>
          </cell>
          <cell r="I1034">
            <v>263807</v>
          </cell>
          <cell r="J1034">
            <v>133034</v>
          </cell>
          <cell r="K1034">
            <v>180927</v>
          </cell>
          <cell r="L1034">
            <v>10552.28</v>
          </cell>
          <cell r="M1034">
            <v>87056.31</v>
          </cell>
          <cell r="N1034">
            <v>0.24987557191431625</v>
          </cell>
          <cell r="O1034" t="str">
            <v>SOPORTE</v>
          </cell>
        </row>
        <row r="1035">
          <cell r="A1035" t="str">
            <v>PC2500</v>
          </cell>
          <cell r="B1035" t="str">
            <v>MPTA-0003</v>
          </cell>
          <cell r="C1035" t="str">
            <v>PLATAFORMA CIERRE 2500 AMD</v>
          </cell>
          <cell r="D1035">
            <v>19.8</v>
          </cell>
          <cell r="E1035">
            <v>0.42500000000000004</v>
          </cell>
          <cell r="F1035">
            <v>5.8357600000000009E-2</v>
          </cell>
          <cell r="G1035">
            <v>0</v>
          </cell>
          <cell r="H1035">
            <v>332351</v>
          </cell>
          <cell r="I1035">
            <v>332351</v>
          </cell>
          <cell r="J1035">
            <v>167600</v>
          </cell>
          <cell r="K1035">
            <v>227936</v>
          </cell>
          <cell r="L1035">
            <v>13294.04</v>
          </cell>
          <cell r="M1035">
            <v>109675.83</v>
          </cell>
          <cell r="N1035">
            <v>0.24987437979726251</v>
          </cell>
          <cell r="O1035" t="str">
            <v>SOPORTE</v>
          </cell>
        </row>
        <row r="1036">
          <cell r="A1036" t="str">
            <v>RMP2500x200</v>
          </cell>
          <cell r="B1036" t="str">
            <v>MPRP-0002</v>
          </cell>
          <cell r="C1036" t="str">
            <v>RODAPIE GALVANIZADO 2500x200 AMD</v>
          </cell>
          <cell r="D1036">
            <v>7.1</v>
          </cell>
          <cell r="E1036">
            <v>0.5</v>
          </cell>
          <cell r="F1036">
            <v>5.6249999999999998E-3</v>
          </cell>
          <cell r="G1036">
            <v>0</v>
          </cell>
          <cell r="H1036">
            <v>116835</v>
          </cell>
          <cell r="I1036">
            <v>116835</v>
          </cell>
          <cell r="J1036">
            <v>58918</v>
          </cell>
          <cell r="K1036">
            <v>80129</v>
          </cell>
          <cell r="L1036">
            <v>4673.4000000000005</v>
          </cell>
          <cell r="M1036">
            <v>38555.550000000003</v>
          </cell>
          <cell r="N1036">
            <v>0.24987781914665982</v>
          </cell>
          <cell r="O1036" t="str">
            <v>SOPORTE</v>
          </cell>
        </row>
        <row r="1037">
          <cell r="A1037" t="str">
            <v>RMP2500x150</v>
          </cell>
          <cell r="B1037" t="str">
            <v>MPRP-0003</v>
          </cell>
          <cell r="C1037" t="str">
            <v>RODAPIE GALVANIZADO 2500x150 AMD</v>
          </cell>
          <cell r="D1037">
            <v>6.6</v>
          </cell>
          <cell r="E1037">
            <v>0.375</v>
          </cell>
          <cell r="F1037">
            <v>3.3750000000000004E-3</v>
          </cell>
          <cell r="G1037">
            <v>0</v>
          </cell>
          <cell r="H1037">
            <v>116835</v>
          </cell>
          <cell r="I1037">
            <v>116835</v>
          </cell>
          <cell r="J1037">
            <v>58918</v>
          </cell>
          <cell r="K1037">
            <v>80129</v>
          </cell>
          <cell r="L1037">
            <v>4673.4000000000005</v>
          </cell>
          <cell r="M1037">
            <v>38555.550000000003</v>
          </cell>
          <cell r="N1037">
            <v>0.24987781914665982</v>
          </cell>
          <cell r="O1037" t="str">
            <v>SOPORTE</v>
          </cell>
        </row>
        <row r="1038">
          <cell r="A1038" t="str">
            <v>RMP1500x150</v>
          </cell>
          <cell r="B1038" t="str">
            <v>MPRP-0005</v>
          </cell>
          <cell r="C1038" t="str">
            <v>RODAPIE GALVANIZADO 1500x150 AMD</v>
          </cell>
          <cell r="D1038">
            <v>3.3</v>
          </cell>
          <cell r="E1038">
            <v>0.22499999999999998</v>
          </cell>
          <cell r="F1038">
            <v>3.3750000000000004E-3</v>
          </cell>
          <cell r="G1038">
            <v>0</v>
          </cell>
          <cell r="H1038">
            <v>74994</v>
          </cell>
          <cell r="I1038">
            <v>74994</v>
          </cell>
          <cell r="J1038">
            <v>37818</v>
          </cell>
          <cell r="K1038">
            <v>51433</v>
          </cell>
          <cell r="L1038">
            <v>2999.76</v>
          </cell>
          <cell r="M1038">
            <v>24748.02</v>
          </cell>
          <cell r="N1038">
            <v>0.24988299063925121</v>
          </cell>
          <cell r="O1038" t="str">
            <v>SOPORTE</v>
          </cell>
        </row>
        <row r="1039">
          <cell r="A1039" t="str">
            <v>RMP830x150</v>
          </cell>
          <cell r="B1039" t="str">
            <v>MPRP-0004</v>
          </cell>
          <cell r="C1039" t="str">
            <v>RODAPIE GALVANIZADO 830x150 AMD</v>
          </cell>
          <cell r="D1039">
            <v>2.7</v>
          </cell>
          <cell r="E1039">
            <v>0.12449999999999999</v>
          </cell>
          <cell r="F1039">
            <v>2.0024999999999999E-3</v>
          </cell>
          <cell r="G1039">
            <v>0</v>
          </cell>
          <cell r="H1039">
            <v>44798</v>
          </cell>
          <cell r="I1039">
            <v>44798</v>
          </cell>
          <cell r="J1039">
            <v>22591</v>
          </cell>
          <cell r="K1039">
            <v>30724</v>
          </cell>
          <cell r="L1039">
            <v>1791.92</v>
          </cell>
          <cell r="M1039">
            <v>14783.34</v>
          </cell>
          <cell r="N1039">
            <v>0.2498747153890799</v>
          </cell>
          <cell r="O1039" t="str">
            <v>SOPORTE</v>
          </cell>
        </row>
        <row r="1040">
          <cell r="A1040" t="str">
            <v>RMPE2500x150</v>
          </cell>
          <cell r="B1040" t="str">
            <v>MPRP-0006</v>
          </cell>
          <cell r="C1040" t="str">
            <v>RODAPIE GALVANIZADO 2500x150 AMD-ESP</v>
          </cell>
          <cell r="D1040">
            <v>5.25</v>
          </cell>
          <cell r="E1040">
            <v>0.375</v>
          </cell>
          <cell r="F1040">
            <v>5.6249999999999998E-3</v>
          </cell>
          <cell r="G1040">
            <v>0</v>
          </cell>
          <cell r="H1040">
            <v>116835</v>
          </cell>
          <cell r="I1040">
            <v>116835</v>
          </cell>
          <cell r="J1040">
            <v>58918</v>
          </cell>
          <cell r="K1040">
            <v>80129</v>
          </cell>
          <cell r="L1040">
            <v>4673.4000000000005</v>
          </cell>
          <cell r="M1040">
            <v>38555.550000000003</v>
          </cell>
          <cell r="N1040">
            <v>0.24987781914665982</v>
          </cell>
          <cell r="O1040" t="str">
            <v>SOPORTE</v>
          </cell>
        </row>
        <row r="1041">
          <cell r="A1041" t="str">
            <v>RMPE1500x150</v>
          </cell>
          <cell r="B1041" t="str">
            <v>MPRP-0007</v>
          </cell>
          <cell r="C1041" t="str">
            <v>RODAPIE GALVANIZADO 1500x150 AMD-ESP</v>
          </cell>
          <cell r="D1041">
            <v>3.3</v>
          </cell>
          <cell r="E1041">
            <v>0.22499999999999998</v>
          </cell>
          <cell r="F1041">
            <v>3.3750000000000004E-3</v>
          </cell>
          <cell r="G1041">
            <v>0</v>
          </cell>
          <cell r="H1041">
            <v>74994</v>
          </cell>
          <cell r="I1041">
            <v>74994</v>
          </cell>
          <cell r="J1041">
            <v>37818</v>
          </cell>
          <cell r="K1041">
            <v>51433</v>
          </cell>
          <cell r="L1041">
            <v>2999.76</v>
          </cell>
          <cell r="M1041">
            <v>24748.02</v>
          </cell>
          <cell r="N1041">
            <v>0.24988299063925121</v>
          </cell>
          <cell r="O1041" t="str">
            <v>SOPORTE</v>
          </cell>
        </row>
        <row r="1042">
          <cell r="A1042" t="str">
            <v>ESI2500x200</v>
          </cell>
          <cell r="B1042" t="str">
            <v>MPEC-0001</v>
          </cell>
          <cell r="C1042" t="str">
            <v>ESCALERA INTERMEDIA AL 2500x720 MM</v>
          </cell>
          <cell r="D1042">
            <v>57.8</v>
          </cell>
          <cell r="E1042">
            <v>0</v>
          </cell>
          <cell r="F1042">
            <v>0</v>
          </cell>
          <cell r="G1042">
            <v>0</v>
          </cell>
          <cell r="H1042">
            <v>1401188</v>
          </cell>
          <cell r="I1042">
            <v>1401188</v>
          </cell>
          <cell r="J1042">
            <v>706600</v>
          </cell>
          <cell r="K1042">
            <v>960976</v>
          </cell>
          <cell r="L1042">
            <v>56047.520000000004</v>
          </cell>
          <cell r="M1042">
            <v>462392.04000000004</v>
          </cell>
          <cell r="N1042">
            <v>0.24987403546133724</v>
          </cell>
          <cell r="O1042" t="str">
            <v>SOPORTE</v>
          </cell>
        </row>
        <row r="1043">
          <cell r="A1043" t="str">
            <v>BESI</v>
          </cell>
          <cell r="B1043" t="str">
            <v>MPEC-0002</v>
          </cell>
          <cell r="C1043" t="str">
            <v>BARANDILLA PARA ESCALERA AL</v>
          </cell>
          <cell r="D1043">
            <v>12.7</v>
          </cell>
          <cell r="E1043">
            <v>0</v>
          </cell>
          <cell r="F1043">
            <v>0</v>
          </cell>
          <cell r="G1043">
            <v>0</v>
          </cell>
          <cell r="H1043">
            <v>412663</v>
          </cell>
          <cell r="I1043">
            <v>412663</v>
          </cell>
          <cell r="J1043">
            <v>208100</v>
          </cell>
          <cell r="K1043">
            <v>283016</v>
          </cell>
          <cell r="L1043">
            <v>16506.52</v>
          </cell>
          <cell r="M1043">
            <v>136178.79</v>
          </cell>
          <cell r="N1043">
            <v>0.24987520082973286</v>
          </cell>
          <cell r="O1043" t="str">
            <v>SOPORTE</v>
          </cell>
        </row>
        <row r="1044">
          <cell r="A1044" t="str">
            <v>BRESI</v>
          </cell>
          <cell r="B1044" t="str">
            <v>MPEC-0003</v>
          </cell>
          <cell r="C1044" t="str">
            <v>BARANDILLA PARA RELLANO ESCALERA AL</v>
          </cell>
          <cell r="D1044">
            <v>4.3</v>
          </cell>
          <cell r="E1044">
            <v>0</v>
          </cell>
          <cell r="F1044">
            <v>0</v>
          </cell>
          <cell r="G1044">
            <v>0</v>
          </cell>
          <cell r="H1044">
            <v>148725</v>
          </cell>
          <cell r="I1044">
            <v>148725</v>
          </cell>
          <cell r="J1044">
            <v>75000</v>
          </cell>
          <cell r="K1044">
            <v>102000</v>
          </cell>
          <cell r="L1044">
            <v>5949</v>
          </cell>
          <cell r="M1044">
            <v>49079.25</v>
          </cell>
          <cell r="N1044">
            <v>0.2498739283913263</v>
          </cell>
          <cell r="O1044" t="str">
            <v>SOPORTE</v>
          </cell>
        </row>
        <row r="1045">
          <cell r="A1045" t="str">
            <v>BE830</v>
          </cell>
          <cell r="B1045" t="str">
            <v>MPBR-0001</v>
          </cell>
          <cell r="C1045" t="str">
            <v>BARANDILLA EXTREMA 830 MM</v>
          </cell>
          <cell r="D1045">
            <v>8.9</v>
          </cell>
          <cell r="E1045">
            <v>0</v>
          </cell>
          <cell r="F1045">
            <v>7.0560000000000025E-2</v>
          </cell>
          <cell r="G1045">
            <v>0</v>
          </cell>
          <cell r="H1045">
            <v>222096</v>
          </cell>
          <cell r="I1045">
            <v>222096</v>
          </cell>
          <cell r="J1045">
            <v>112000</v>
          </cell>
          <cell r="K1045">
            <v>152320</v>
          </cell>
          <cell r="L1045">
            <v>8883.84</v>
          </cell>
          <cell r="M1045">
            <v>73291.680000000008</v>
          </cell>
          <cell r="N1045">
            <v>0.24987392839132644</v>
          </cell>
          <cell r="O1045" t="str">
            <v>SOPORTE</v>
          </cell>
        </row>
        <row r="1046">
          <cell r="A1046" t="str">
            <v>HR</v>
          </cell>
          <cell r="B1046" t="str">
            <v>MPGT-0001</v>
          </cell>
          <cell r="C1046" t="str">
            <v>HUSILLO REGULABLE 660 MM</v>
          </cell>
          <cell r="D1046">
            <v>3.75</v>
          </cell>
          <cell r="E1046">
            <v>0</v>
          </cell>
          <cell r="F1046">
            <v>3.1687329842931935E-3</v>
          </cell>
          <cell r="G1046">
            <v>0</v>
          </cell>
          <cell r="H1046">
            <v>78039</v>
          </cell>
          <cell r="I1046">
            <v>78039</v>
          </cell>
          <cell r="J1046">
            <v>39354</v>
          </cell>
          <cell r="K1046">
            <v>53522</v>
          </cell>
          <cell r="L1046">
            <v>3121.56</v>
          </cell>
          <cell r="M1046">
            <v>25752.870000000003</v>
          </cell>
          <cell r="N1046">
            <v>0.2498741014108331</v>
          </cell>
          <cell r="O1046" t="str">
            <v>GATAS</v>
          </cell>
        </row>
        <row r="1047">
          <cell r="A1047" t="str">
            <v>PBMP</v>
          </cell>
          <cell r="B1047" t="str">
            <v>MPGT-0002</v>
          </cell>
          <cell r="C1047" t="str">
            <v>PLACA BASE - ANDAMIO AMD-AM72</v>
          </cell>
          <cell r="D1047">
            <v>1.1000000000000001</v>
          </cell>
          <cell r="E1047">
            <v>0</v>
          </cell>
          <cell r="F1047">
            <v>3.0000000000000001E-3</v>
          </cell>
          <cell r="G1047">
            <v>0</v>
          </cell>
          <cell r="H1047">
            <v>12295</v>
          </cell>
          <cell r="I1047">
            <v>12295</v>
          </cell>
          <cell r="J1047">
            <v>6200</v>
          </cell>
          <cell r="K1047">
            <v>8432</v>
          </cell>
          <cell r="L1047">
            <v>491.8</v>
          </cell>
          <cell r="M1047">
            <v>4057.3500000000004</v>
          </cell>
          <cell r="N1047">
            <v>0.24989833265555111</v>
          </cell>
          <cell r="O1047" t="str">
            <v>ACCESORIOS</v>
          </cell>
        </row>
        <row r="1048">
          <cell r="A1048" t="str">
            <v>PSMP</v>
          </cell>
          <cell r="B1048" t="str">
            <v>MPAC-0001</v>
          </cell>
          <cell r="C1048" t="str">
            <v>PASADOR - ANDAMIO AMD-AM72</v>
          </cell>
          <cell r="D1048">
            <v>0.09</v>
          </cell>
          <cell r="E1048">
            <v>0</v>
          </cell>
          <cell r="F1048">
            <v>1.6800000000000002E-4</v>
          </cell>
          <cell r="G1048">
            <v>0</v>
          </cell>
          <cell r="H1048">
            <v>2241</v>
          </cell>
          <cell r="I1048">
            <v>2241</v>
          </cell>
          <cell r="J1048">
            <v>1130</v>
          </cell>
          <cell r="K1048">
            <v>1537</v>
          </cell>
          <cell r="L1048">
            <v>89.64</v>
          </cell>
          <cell r="M1048">
            <v>739.53000000000009</v>
          </cell>
          <cell r="N1048">
            <v>0.24994422132976363</v>
          </cell>
          <cell r="O1048" t="str">
            <v>ACCESORIOS</v>
          </cell>
        </row>
        <row r="1049">
          <cell r="A1049" t="str">
            <v>MENT830</v>
          </cell>
          <cell r="B1049" t="str">
            <v>MPAC-0003</v>
          </cell>
          <cell r="C1049" t="str">
            <v>MENSULA DE TRABAJO 830 MM</v>
          </cell>
          <cell r="D1049">
            <v>6.3</v>
          </cell>
          <cell r="E1049">
            <v>0</v>
          </cell>
          <cell r="F1049">
            <v>3.2256E-2</v>
          </cell>
          <cell r="G1049">
            <v>0</v>
          </cell>
          <cell r="H1049">
            <v>107517</v>
          </cell>
          <cell r="I1049">
            <v>107517</v>
          </cell>
          <cell r="J1049">
            <v>54219</v>
          </cell>
          <cell r="K1049">
            <v>73738</v>
          </cell>
          <cell r="L1049">
            <v>4300.68</v>
          </cell>
          <cell r="M1049">
            <v>35480.61</v>
          </cell>
          <cell r="N1049">
            <v>0.24987897262758452</v>
          </cell>
          <cell r="O1049" t="str">
            <v>MENSULAS</v>
          </cell>
        </row>
        <row r="1050">
          <cell r="A1050" t="str">
            <v>PI300</v>
          </cell>
          <cell r="B1050" t="str">
            <v>MPAC-0002</v>
          </cell>
          <cell r="C1050" t="str">
            <v>PIEZA DE INICIO 300</v>
          </cell>
          <cell r="D1050">
            <v>1.9</v>
          </cell>
          <cell r="E1050">
            <v>0</v>
          </cell>
          <cell r="F1050">
            <v>9.0750000000000015E-3</v>
          </cell>
          <cell r="G1050">
            <v>0</v>
          </cell>
          <cell r="H1050">
            <v>37184</v>
          </cell>
          <cell r="I1050">
            <v>37184</v>
          </cell>
          <cell r="J1050">
            <v>18751</v>
          </cell>
          <cell r="K1050">
            <v>25502</v>
          </cell>
          <cell r="L1050">
            <v>1487.3600000000001</v>
          </cell>
          <cell r="M1050">
            <v>12270.720000000001</v>
          </cell>
          <cell r="N1050">
            <v>0.24988940135542176</v>
          </cell>
          <cell r="O1050" t="str">
            <v>SOPORTE</v>
          </cell>
        </row>
        <row r="1051">
          <cell r="A1051" t="str">
            <v>EMP</v>
          </cell>
          <cell r="B1051" t="str">
            <v>MPAC-0004</v>
          </cell>
          <cell r="C1051" t="str">
            <v>ESPINA AMD C/ TORNILLO Y TUERCA</v>
          </cell>
          <cell r="D1051">
            <v>0.6</v>
          </cell>
          <cell r="E1051">
            <v>0</v>
          </cell>
          <cell r="F1051">
            <v>3.0000000000000001E-3</v>
          </cell>
          <cell r="G1051">
            <v>0</v>
          </cell>
          <cell r="H1051">
            <v>11290</v>
          </cell>
          <cell r="I1051">
            <v>11290</v>
          </cell>
          <cell r="J1051">
            <v>5693</v>
          </cell>
          <cell r="K1051">
            <v>7743</v>
          </cell>
          <cell r="L1051">
            <v>451.6</v>
          </cell>
          <cell r="M1051">
            <v>3725.7000000000003</v>
          </cell>
          <cell r="N1051">
            <v>0.24992581930912314</v>
          </cell>
          <cell r="O1051" t="str">
            <v>SOPORTE</v>
          </cell>
        </row>
        <row r="1052">
          <cell r="A1052" t="str">
            <v>BE720</v>
          </cell>
          <cell r="B1052" t="str">
            <v>PEBR-0001</v>
          </cell>
          <cell r="C1052" t="str">
            <v>BARANDILLA EXTREMA 720 MM</v>
          </cell>
          <cell r="D1052">
            <v>8</v>
          </cell>
          <cell r="E1052">
            <v>0</v>
          </cell>
          <cell r="F1052">
            <v>6.2720000000000012E-2</v>
          </cell>
          <cell r="G1052">
            <v>0</v>
          </cell>
          <cell r="H1052">
            <v>193541</v>
          </cell>
          <cell r="I1052">
            <v>193541</v>
          </cell>
          <cell r="J1052">
            <v>97600</v>
          </cell>
          <cell r="K1052">
            <v>132736</v>
          </cell>
          <cell r="L1052">
            <v>7741.64</v>
          </cell>
          <cell r="M1052">
            <v>63868.530000000006</v>
          </cell>
          <cell r="N1052">
            <v>0.24987470355118563</v>
          </cell>
          <cell r="O1052" t="str">
            <v>SOPORTE</v>
          </cell>
        </row>
        <row r="1053">
          <cell r="A1053" t="str">
            <v>D3000PE</v>
          </cell>
          <cell r="B1053" t="str">
            <v>PEDG-0001</v>
          </cell>
          <cell r="C1053" t="str">
            <v>DIAGONAL GALVANIZADA 3000 MM AM72</v>
          </cell>
          <cell r="D1053">
            <v>6.4</v>
          </cell>
          <cell r="E1053">
            <v>0</v>
          </cell>
          <cell r="F1053">
            <v>1.74967E-2</v>
          </cell>
          <cell r="G1053">
            <v>0</v>
          </cell>
          <cell r="H1053">
            <v>102918</v>
          </cell>
          <cell r="I1053">
            <v>102918</v>
          </cell>
          <cell r="J1053">
            <v>51900</v>
          </cell>
          <cell r="K1053">
            <v>70584</v>
          </cell>
          <cell r="L1053">
            <v>4116.72</v>
          </cell>
          <cell r="M1053">
            <v>33962.94</v>
          </cell>
          <cell r="N1053">
            <v>0.24987611496531226</v>
          </cell>
          <cell r="O1053" t="str">
            <v>SOPORTE</v>
          </cell>
        </row>
        <row r="1054">
          <cell r="A1054" t="str">
            <v>D2500PE</v>
          </cell>
          <cell r="B1054" t="str">
            <v>PEDG-0002</v>
          </cell>
          <cell r="C1054" t="str">
            <v>DIAGONAL GALVANIZADA 2500 MM AM72</v>
          </cell>
          <cell r="D1054">
            <v>5.2</v>
          </cell>
          <cell r="E1054">
            <v>0</v>
          </cell>
          <cell r="F1054">
            <v>1.48694E-2</v>
          </cell>
          <cell r="G1054">
            <v>0</v>
          </cell>
          <cell r="H1054">
            <v>87649</v>
          </cell>
          <cell r="I1054">
            <v>87649</v>
          </cell>
          <cell r="J1054">
            <v>44200</v>
          </cell>
          <cell r="K1054">
            <v>60112</v>
          </cell>
          <cell r="L1054">
            <v>3505.96</v>
          </cell>
          <cell r="M1054">
            <v>28924.170000000002</v>
          </cell>
          <cell r="N1054">
            <v>0.24987735170966013</v>
          </cell>
          <cell r="O1054" t="str">
            <v>SOPORTE</v>
          </cell>
        </row>
        <row r="1055">
          <cell r="A1055" t="str">
            <v>L3000PE</v>
          </cell>
          <cell r="B1055" t="str">
            <v>PELG-0001</v>
          </cell>
          <cell r="C1055" t="str">
            <v>LARGUERO GALVANIZADO 3000 MM AM72</v>
          </cell>
          <cell r="D1055">
            <v>5.9</v>
          </cell>
          <cell r="E1055">
            <v>0</v>
          </cell>
          <cell r="F1055">
            <v>1.6462549999999996E-2</v>
          </cell>
          <cell r="G1055">
            <v>0</v>
          </cell>
          <cell r="H1055">
            <v>97167</v>
          </cell>
          <cell r="I1055">
            <v>97167</v>
          </cell>
          <cell r="J1055">
            <v>49000</v>
          </cell>
          <cell r="K1055">
            <v>66640</v>
          </cell>
          <cell r="L1055">
            <v>3886.6800000000003</v>
          </cell>
          <cell r="M1055">
            <v>32065.11</v>
          </cell>
          <cell r="N1055">
            <v>0.24987392839132633</v>
          </cell>
          <cell r="O1055" t="str">
            <v>SOPORTE</v>
          </cell>
        </row>
        <row r="1056">
          <cell r="A1056" t="str">
            <v>L2500PE</v>
          </cell>
          <cell r="B1056" t="str">
            <v>PELG-0002</v>
          </cell>
          <cell r="C1056" t="str">
            <v>LARGUERO GALVANIZADO 2500 MM AM72</v>
          </cell>
          <cell r="D1056">
            <v>4.8</v>
          </cell>
          <cell r="E1056">
            <v>0</v>
          </cell>
          <cell r="F1056">
            <v>1.3667549999999997E-2</v>
          </cell>
          <cell r="G1056">
            <v>0</v>
          </cell>
          <cell r="H1056">
            <v>82295</v>
          </cell>
          <cell r="I1056">
            <v>82295</v>
          </cell>
          <cell r="J1056">
            <v>41500</v>
          </cell>
          <cell r="K1056">
            <v>56440</v>
          </cell>
          <cell r="L1056">
            <v>3291.8</v>
          </cell>
          <cell r="M1056">
            <v>27157.350000000002</v>
          </cell>
          <cell r="N1056">
            <v>0.24987848593474696</v>
          </cell>
          <cell r="O1056" t="str">
            <v>SOPORTE</v>
          </cell>
        </row>
        <row r="1057">
          <cell r="A1057" t="str">
            <v>MQ1500</v>
          </cell>
          <cell r="B1057" t="str">
            <v>PEAC-0001</v>
          </cell>
          <cell r="C1057" t="str">
            <v>MARQUESINA 1500 MM</v>
          </cell>
          <cell r="D1057">
            <v>13</v>
          </cell>
          <cell r="E1057">
            <v>0</v>
          </cell>
          <cell r="F1057">
            <v>3.7409999999999992E-2</v>
          </cell>
          <cell r="G1057">
            <v>0</v>
          </cell>
          <cell r="H1057">
            <v>330567</v>
          </cell>
          <cell r="I1057">
            <v>330567</v>
          </cell>
          <cell r="J1057">
            <v>166700</v>
          </cell>
          <cell r="K1057">
            <v>226712</v>
          </cell>
          <cell r="L1057">
            <v>13222.68</v>
          </cell>
          <cell r="M1057">
            <v>109087.11</v>
          </cell>
          <cell r="N1057">
            <v>0.24987597068067907</v>
          </cell>
          <cell r="O1057" t="str">
            <v>SOPORTE</v>
          </cell>
        </row>
        <row r="1058">
          <cell r="A1058" t="str">
            <v>MENC720</v>
          </cell>
          <cell r="B1058" t="str">
            <v>PEAC-0002</v>
          </cell>
          <cell r="C1058" t="str">
            <v>MENSULA GALVANIZADA CARGA 720 MM</v>
          </cell>
          <cell r="D1058">
            <v>8.5</v>
          </cell>
          <cell r="E1058">
            <v>0</v>
          </cell>
          <cell r="F1058">
            <v>4.9500000000000004E-3</v>
          </cell>
          <cell r="G1058">
            <v>0</v>
          </cell>
          <cell r="H1058">
            <v>292096</v>
          </cell>
          <cell r="I1058">
            <v>292096</v>
          </cell>
          <cell r="J1058">
            <v>147300</v>
          </cell>
          <cell r="K1058">
            <v>200328</v>
          </cell>
          <cell r="L1058">
            <v>11683.84</v>
          </cell>
          <cell r="M1058">
            <v>96391.680000000008</v>
          </cell>
          <cell r="N1058">
            <v>0.24987418519938656</v>
          </cell>
          <cell r="O1058" t="str">
            <v>MENSULAS</v>
          </cell>
        </row>
        <row r="1059">
          <cell r="A1059" t="str">
            <v>PBG1050</v>
          </cell>
          <cell r="B1059" t="str">
            <v>PEAC-0004</v>
          </cell>
          <cell r="C1059" t="str">
            <v>PIE DE BARANDILLA GALVANIZADA 1050 MM</v>
          </cell>
          <cell r="D1059">
            <v>4.4000000000000004</v>
          </cell>
          <cell r="E1059">
            <v>0</v>
          </cell>
          <cell r="F1059">
            <v>5.000000000000001E-3</v>
          </cell>
          <cell r="G1059">
            <v>0</v>
          </cell>
          <cell r="H1059">
            <v>82890</v>
          </cell>
          <cell r="I1059">
            <v>82890</v>
          </cell>
          <cell r="J1059">
            <v>41800</v>
          </cell>
          <cell r="K1059">
            <v>56848</v>
          </cell>
          <cell r="L1059">
            <v>3315.6</v>
          </cell>
          <cell r="M1059">
            <v>27353.7</v>
          </cell>
          <cell r="N1059">
            <v>0.2498793581855471</v>
          </cell>
          <cell r="O1059" t="str">
            <v>SOPORTE</v>
          </cell>
        </row>
        <row r="1060">
          <cell r="A1060" t="str">
            <v>P2000x720</v>
          </cell>
          <cell r="B1060" t="str">
            <v>PETG-0001</v>
          </cell>
          <cell r="C1060" t="str">
            <v>PORTICO GALVANIZADO 2000x720 MM</v>
          </cell>
          <cell r="D1060">
            <v>17.7</v>
          </cell>
          <cell r="E1060">
            <v>0</v>
          </cell>
          <cell r="F1060">
            <v>0.12479999999999999</v>
          </cell>
          <cell r="G1060">
            <v>0</v>
          </cell>
          <cell r="H1060">
            <v>242583</v>
          </cell>
          <cell r="I1060">
            <v>242583</v>
          </cell>
          <cell r="J1060">
            <v>122331</v>
          </cell>
          <cell r="K1060">
            <v>166371</v>
          </cell>
          <cell r="L1060">
            <v>9703.32</v>
          </cell>
          <cell r="M1060">
            <v>80052.39</v>
          </cell>
          <cell r="N1060">
            <v>0.24987586722894856</v>
          </cell>
          <cell r="O1060" t="str">
            <v>SOPORTE</v>
          </cell>
        </row>
        <row r="1061">
          <cell r="A1061" t="str">
            <v>RPE3000x150</v>
          </cell>
          <cell r="B1061" t="str">
            <v>PERP-0001</v>
          </cell>
          <cell r="C1061" t="str">
            <v>RODAPIE GALVANIZADO 3000x150 AM72</v>
          </cell>
          <cell r="D1061">
            <v>7.6</v>
          </cell>
          <cell r="E1061">
            <v>0.60000000000000009</v>
          </cell>
          <cell r="F1061">
            <v>2.2949999999999998E-2</v>
          </cell>
          <cell r="G1061">
            <v>0</v>
          </cell>
          <cell r="H1061">
            <v>97167</v>
          </cell>
          <cell r="I1061">
            <v>97167</v>
          </cell>
          <cell r="J1061">
            <v>49000</v>
          </cell>
          <cell r="K1061">
            <v>66640</v>
          </cell>
          <cell r="L1061">
            <v>3886.6800000000003</v>
          </cell>
          <cell r="M1061">
            <v>32065.11</v>
          </cell>
          <cell r="N1061">
            <v>0.24987392839132633</v>
          </cell>
          <cell r="O1061" t="str">
            <v>SOPORTE</v>
          </cell>
        </row>
        <row r="1062">
          <cell r="A1062" t="str">
            <v>RPE2500x150</v>
          </cell>
          <cell r="B1062" t="str">
            <v>PERP-0002</v>
          </cell>
          <cell r="C1062" t="str">
            <v>RODAPIE GALVANIZADO 2500x150 AM72</v>
          </cell>
          <cell r="D1062">
            <v>6.5</v>
          </cell>
          <cell r="E1062">
            <v>0.5</v>
          </cell>
          <cell r="F1062">
            <v>1.9200000000000002E-2</v>
          </cell>
          <cell r="G1062">
            <v>0</v>
          </cell>
          <cell r="H1062">
            <v>83286</v>
          </cell>
          <cell r="I1062">
            <v>83286</v>
          </cell>
          <cell r="J1062">
            <v>42000</v>
          </cell>
          <cell r="K1062">
            <v>57120</v>
          </cell>
          <cell r="L1062">
            <v>3331.44</v>
          </cell>
          <cell r="M1062">
            <v>27484.38</v>
          </cell>
          <cell r="N1062">
            <v>0.24987392839132638</v>
          </cell>
          <cell r="O1062" t="str">
            <v>SOPORTE</v>
          </cell>
        </row>
        <row r="1063">
          <cell r="A1063" t="str">
            <v>TPM720</v>
          </cell>
          <cell r="B1063" t="str">
            <v>PEAC-0005</v>
          </cell>
          <cell r="C1063" t="str">
            <v>TORNAPUNTA P/ MENSULA GALVANIZADA 720</v>
          </cell>
          <cell r="D1063">
            <v>7.2</v>
          </cell>
          <cell r="E1063">
            <v>0</v>
          </cell>
          <cell r="F1063">
            <v>7.0469999999999991E-2</v>
          </cell>
          <cell r="G1063">
            <v>0</v>
          </cell>
          <cell r="H1063">
            <v>224079</v>
          </cell>
          <cell r="I1063">
            <v>224079</v>
          </cell>
          <cell r="J1063">
            <v>113000</v>
          </cell>
          <cell r="K1063">
            <v>153680</v>
          </cell>
          <cell r="L1063">
            <v>8963.16</v>
          </cell>
          <cell r="M1063">
            <v>73946.070000000007</v>
          </cell>
          <cell r="N1063">
            <v>0.24987392839132633</v>
          </cell>
          <cell r="O1063" t="str">
            <v>SOPORTE</v>
          </cell>
        </row>
        <row r="1064">
          <cell r="A1064" t="str">
            <v>CONTP</v>
          </cell>
          <cell r="B1064" t="str">
            <v>PEAC-0006</v>
          </cell>
          <cell r="C1064" t="str">
            <v>CONTENEDORES DE PORTICO</v>
          </cell>
          <cell r="D1064">
            <v>74.2</v>
          </cell>
          <cell r="E1064">
            <v>0</v>
          </cell>
          <cell r="F1064">
            <v>0</v>
          </cell>
          <cell r="G1064">
            <v>0</v>
          </cell>
          <cell r="H1064">
            <v>1264917</v>
          </cell>
          <cell r="I1064">
            <v>1264917</v>
          </cell>
          <cell r="J1064">
            <v>637880</v>
          </cell>
          <cell r="K1064">
            <v>867517</v>
          </cell>
          <cell r="L1064">
            <v>50596.68</v>
          </cell>
          <cell r="M1064">
            <v>417422.61000000004</v>
          </cell>
          <cell r="N1064">
            <v>0.24987449769431519</v>
          </cell>
          <cell r="O1064" t="str">
            <v>SOPORTE</v>
          </cell>
        </row>
        <row r="1065">
          <cell r="A1065" t="str">
            <v>SP4000</v>
          </cell>
          <cell r="B1065" t="str">
            <v>UDEC-0001</v>
          </cell>
          <cell r="C1065" t="str">
            <v>SOPANDA 4000MM</v>
          </cell>
          <cell r="D1065">
            <v>17.47</v>
          </cell>
          <cell r="E1065">
            <v>0</v>
          </cell>
          <cell r="F1065">
            <v>4.3214831999999988E-2</v>
          </cell>
          <cell r="G1065">
            <v>0</v>
          </cell>
          <cell r="H1065">
            <v>273391</v>
          </cell>
          <cell r="I1065">
            <v>273391</v>
          </cell>
          <cell r="J1065">
            <v>138510.296</v>
          </cell>
          <cell r="K1065">
            <v>188375</v>
          </cell>
          <cell r="L1065">
            <v>10935.64</v>
          </cell>
          <cell r="M1065">
            <v>90219.03</v>
          </cell>
          <cell r="N1065">
            <v>0.24637583058696166</v>
          </cell>
          <cell r="O1065" t="str">
            <v>SOPORTE</v>
          </cell>
        </row>
        <row r="1066">
          <cell r="A1066" t="str">
            <v>SP3000</v>
          </cell>
          <cell r="B1066" t="str">
            <v>UDEC-0002</v>
          </cell>
          <cell r="C1066" t="str">
            <v>SOPANDA 3000MM</v>
          </cell>
          <cell r="D1066">
            <v>13.28</v>
          </cell>
          <cell r="E1066">
            <v>0</v>
          </cell>
          <cell r="F1066">
            <v>3.2587199999999997E-2</v>
          </cell>
          <cell r="G1066">
            <v>0</v>
          </cell>
          <cell r="H1066">
            <v>214951</v>
          </cell>
          <cell r="I1066">
            <v>214951</v>
          </cell>
          <cell r="J1066">
            <v>108882.228</v>
          </cell>
          <cell r="K1066">
            <v>148080</v>
          </cell>
          <cell r="L1066">
            <v>8598.0400000000009</v>
          </cell>
          <cell r="M1066">
            <v>70933.83</v>
          </cell>
          <cell r="N1066">
            <v>0.24651518648436171</v>
          </cell>
          <cell r="O1066" t="str">
            <v>SOPORTE</v>
          </cell>
        </row>
        <row r="1067">
          <cell r="A1067" t="str">
            <v>SP2000</v>
          </cell>
          <cell r="B1067" t="str">
            <v>UDEC-0003</v>
          </cell>
          <cell r="C1067" t="str">
            <v>SOPANDA 2000MM</v>
          </cell>
          <cell r="D1067">
            <v>9.09</v>
          </cell>
          <cell r="E1067">
            <v>0</v>
          </cell>
          <cell r="F1067">
            <v>2.1970079999999996E-2</v>
          </cell>
          <cell r="G1067">
            <v>0</v>
          </cell>
          <cell r="H1067">
            <v>168449</v>
          </cell>
          <cell r="I1067">
            <v>168449</v>
          </cell>
          <cell r="J1067">
            <v>85276.915999999997</v>
          </cell>
          <cell r="K1067">
            <v>115977</v>
          </cell>
          <cell r="L1067">
            <v>6737.96</v>
          </cell>
          <cell r="M1067">
            <v>55588.170000000006</v>
          </cell>
          <cell r="N1067">
            <v>0.24695657112835348</v>
          </cell>
          <cell r="O1067" t="str">
            <v>SOPORTE</v>
          </cell>
        </row>
        <row r="1068">
          <cell r="A1068" t="str">
            <v>PS4000</v>
          </cell>
          <cell r="B1068" t="str">
            <v>UDEC-0004</v>
          </cell>
          <cell r="C1068" t="str">
            <v>PORTA SOPANDA 4000MM</v>
          </cell>
          <cell r="D1068">
            <v>18.66</v>
          </cell>
          <cell r="E1068">
            <v>0</v>
          </cell>
          <cell r="F1068">
            <v>5.5205520000000001E-2</v>
          </cell>
          <cell r="G1068">
            <v>0</v>
          </cell>
          <cell r="H1068">
            <v>289030</v>
          </cell>
          <cell r="I1068">
            <v>289030</v>
          </cell>
          <cell r="J1068">
            <v>146468.44</v>
          </cell>
          <cell r="K1068">
            <v>199198</v>
          </cell>
          <cell r="L1068">
            <v>11561.2</v>
          </cell>
          <cell r="M1068">
            <v>95379.900000000009</v>
          </cell>
          <cell r="N1068">
            <v>0.2461965730201017</v>
          </cell>
          <cell r="O1068" t="str">
            <v>SOPORTE</v>
          </cell>
        </row>
        <row r="1069">
          <cell r="A1069" t="str">
            <v>PS2000</v>
          </cell>
          <cell r="B1069" t="str">
            <v>UDEC-0005</v>
          </cell>
          <cell r="C1069" t="str">
            <v>PORTA SOPANDA 2000MM</v>
          </cell>
          <cell r="D1069">
            <v>9.7100000000000009</v>
          </cell>
          <cell r="E1069">
            <v>0</v>
          </cell>
          <cell r="F1069">
            <v>2.8072879999999995E-2</v>
          </cell>
          <cell r="G1069">
            <v>0</v>
          </cell>
          <cell r="H1069">
            <v>159327</v>
          </cell>
          <cell r="I1069">
            <v>159327</v>
          </cell>
          <cell r="J1069">
            <v>80718.5</v>
          </cell>
          <cell r="K1069">
            <v>109778</v>
          </cell>
          <cell r="L1069">
            <v>6373.08</v>
          </cell>
          <cell r="M1069">
            <v>52577.91</v>
          </cell>
          <cell r="N1069">
            <v>0.24640036685558636</v>
          </cell>
          <cell r="O1069" t="str">
            <v>SOPORTE</v>
          </cell>
        </row>
        <row r="1070">
          <cell r="A1070" t="str">
            <v>CDC</v>
          </cell>
          <cell r="B1070" t="str">
            <v>UDEC-0006</v>
          </cell>
          <cell r="C1070" t="str">
            <v>CABEZAL DOBLE CON CUÑA</v>
          </cell>
          <cell r="D1070">
            <v>2.5499999999999998</v>
          </cell>
          <cell r="E1070">
            <v>0</v>
          </cell>
          <cell r="F1070">
            <v>2.1250000000000002E-3</v>
          </cell>
          <cell r="G1070">
            <v>0</v>
          </cell>
          <cell r="H1070">
            <v>67724</v>
          </cell>
          <cell r="I1070">
            <v>67724</v>
          </cell>
          <cell r="J1070">
            <v>34190.828000000001</v>
          </cell>
          <cell r="K1070">
            <v>46500</v>
          </cell>
          <cell r="L1070">
            <v>2708.96</v>
          </cell>
          <cell r="M1070">
            <v>22348.920000000002</v>
          </cell>
          <cell r="N1070">
            <v>0.24902757294312219</v>
          </cell>
          <cell r="O1070" t="str">
            <v>SOPORTE</v>
          </cell>
        </row>
        <row r="1071">
          <cell r="A1071" t="str">
            <v>RPT</v>
          </cell>
          <cell r="B1071" t="str">
            <v>UDEC-0007</v>
          </cell>
          <cell r="C1071" t="str">
            <v>REGLETA PORTA TABLERO</v>
          </cell>
          <cell r="D1071">
            <v>2.5</v>
          </cell>
          <cell r="E1071">
            <v>0</v>
          </cell>
          <cell r="F1071">
            <v>4.0699999999999998E-3</v>
          </cell>
          <cell r="G1071">
            <v>0</v>
          </cell>
          <cell r="H1071">
            <v>33275</v>
          </cell>
          <cell r="I1071">
            <v>33275</v>
          </cell>
          <cell r="J1071">
            <v>16872.436000000002</v>
          </cell>
          <cell r="K1071">
            <v>22947</v>
          </cell>
          <cell r="L1071">
            <v>1331</v>
          </cell>
          <cell r="M1071">
            <v>10980.75</v>
          </cell>
          <cell r="N1071">
            <v>0.2457476018031555</v>
          </cell>
          <cell r="O1071" t="str">
            <v>SOPORTE</v>
          </cell>
        </row>
        <row r="1072">
          <cell r="A1072" t="str">
            <v>PRGU</v>
          </cell>
          <cell r="B1072" t="str">
            <v>UDEC-0008</v>
          </cell>
          <cell r="C1072" t="str">
            <v>PUNTAL REGULABLE UNIDECK 1750-3100</v>
          </cell>
          <cell r="D1072">
            <v>8.9700000000000006</v>
          </cell>
          <cell r="E1072">
            <v>0</v>
          </cell>
          <cell r="F1072">
            <v>3.91875E-2</v>
          </cell>
          <cell r="G1072">
            <v>0</v>
          </cell>
          <cell r="H1072">
            <v>82910</v>
          </cell>
          <cell r="I1072">
            <v>82910</v>
          </cell>
          <cell r="J1072">
            <v>41958.8</v>
          </cell>
          <cell r="K1072">
            <v>57064</v>
          </cell>
          <cell r="L1072">
            <v>3316.4</v>
          </cell>
          <cell r="M1072">
            <v>27360.300000000003</v>
          </cell>
          <cell r="N1072">
            <v>0.24721125316608369</v>
          </cell>
          <cell r="O1072" t="str">
            <v>ALZAPRIMAS</v>
          </cell>
        </row>
        <row r="1073">
          <cell r="A1073" t="str">
            <v>BSU</v>
          </cell>
          <cell r="B1073" t="str">
            <v>UDEC-0009</v>
          </cell>
          <cell r="C1073" t="str">
            <v>BARANDA DE SEGURIDAD UNIDECK</v>
          </cell>
          <cell r="D1073">
            <v>4.68</v>
          </cell>
          <cell r="E1073">
            <v>0</v>
          </cell>
          <cell r="F1073">
            <v>2.2562499999999999E-2</v>
          </cell>
          <cell r="G1073">
            <v>0</v>
          </cell>
          <cell r="H1073">
            <v>148524</v>
          </cell>
          <cell r="I1073">
            <v>148524</v>
          </cell>
          <cell r="J1073">
            <v>75109.676000000007</v>
          </cell>
          <cell r="K1073">
            <v>102150</v>
          </cell>
          <cell r="L1073">
            <v>5940.96</v>
          </cell>
          <cell r="M1073">
            <v>49012.920000000006</v>
          </cell>
          <cell r="N1073">
            <v>0.24776034142630149</v>
          </cell>
          <cell r="O1073" t="str">
            <v>SOPORTE</v>
          </cell>
        </row>
        <row r="1074">
          <cell r="A1074" t="str">
            <v>PBU</v>
          </cell>
          <cell r="B1074" t="str">
            <v>UDEC-0010</v>
          </cell>
          <cell r="C1074" t="str">
            <v>PASAMANO BARANDA UNIDECK 2500MM</v>
          </cell>
          <cell r="D1074">
            <v>3.52</v>
          </cell>
          <cell r="E1074">
            <v>0</v>
          </cell>
          <cell r="F1074">
            <v>4.2900000000000004E-3</v>
          </cell>
          <cell r="G1074">
            <v>0</v>
          </cell>
          <cell r="H1074">
            <v>70102</v>
          </cell>
          <cell r="I1074">
            <v>70102</v>
          </cell>
          <cell r="J1074">
            <v>35470.239999999998</v>
          </cell>
          <cell r="K1074">
            <v>48240</v>
          </cell>
          <cell r="L1074">
            <v>2804.08</v>
          </cell>
          <cell r="M1074">
            <v>23133.66</v>
          </cell>
          <cell r="N1074">
            <v>0.24735411257881382</v>
          </cell>
          <cell r="O1074" t="str">
            <v>SOPORTE</v>
          </cell>
        </row>
        <row r="1075">
          <cell r="A1075" t="str">
            <v>PIBU</v>
          </cell>
          <cell r="B1075" t="str">
            <v>UDEC-0011</v>
          </cell>
          <cell r="C1075" t="str">
            <v>PROLONGADOR INFERIOR BARANDA UNIDECK</v>
          </cell>
          <cell r="D1075">
            <v>1.81</v>
          </cell>
          <cell r="E1075">
            <v>0</v>
          </cell>
          <cell r="F1075">
            <v>8.9309999999999997E-3</v>
          </cell>
          <cell r="G1075">
            <v>0</v>
          </cell>
          <cell r="H1075">
            <v>59167</v>
          </cell>
          <cell r="I1075">
            <v>59167</v>
          </cell>
          <cell r="J1075">
            <v>29934.948</v>
          </cell>
          <cell r="K1075">
            <v>40712</v>
          </cell>
          <cell r="L1075">
            <v>2366.6799999999998</v>
          </cell>
          <cell r="M1075">
            <v>19525.11</v>
          </cell>
          <cell r="N1075">
            <v>0.24741435005999973</v>
          </cell>
          <cell r="O1075" t="str">
            <v>SOPORTE</v>
          </cell>
        </row>
        <row r="1076">
          <cell r="A1076" t="str">
            <v>SGT</v>
          </cell>
          <cell r="B1076" t="str">
            <v>UDEC-0012</v>
          </cell>
          <cell r="C1076" t="str">
            <v>SARGENTO</v>
          </cell>
          <cell r="D1076">
            <v>3.34</v>
          </cell>
          <cell r="E1076">
            <v>0</v>
          </cell>
          <cell r="F1076">
            <v>7.8407999999999985E-3</v>
          </cell>
          <cell r="G1076">
            <v>0</v>
          </cell>
          <cell r="H1076">
            <v>77217</v>
          </cell>
          <cell r="I1076">
            <v>77217</v>
          </cell>
          <cell r="J1076">
            <v>38977.828000000001</v>
          </cell>
          <cell r="K1076">
            <v>53010</v>
          </cell>
          <cell r="L1076">
            <v>3088.6800000000003</v>
          </cell>
          <cell r="M1076">
            <v>25481.61</v>
          </cell>
          <cell r="N1076">
            <v>0.24913530504940631</v>
          </cell>
          <cell r="O1076" t="str">
            <v>SOPORTE</v>
          </cell>
        </row>
        <row r="1077">
          <cell r="A1077" t="str">
            <v>PCR</v>
          </cell>
          <cell r="B1077" t="str">
            <v>COMP-0496</v>
          </cell>
          <cell r="C1077" t="str">
            <v>PALLET PARA ACCESORIOS</v>
          </cell>
          <cell r="D1077">
            <v>76.2</v>
          </cell>
          <cell r="E1077">
            <v>0</v>
          </cell>
          <cell r="F1077">
            <v>0.91698000000000002</v>
          </cell>
          <cell r="G1077">
            <v>0</v>
          </cell>
          <cell r="H1077">
            <v>892350</v>
          </cell>
          <cell r="I1077">
            <v>892350</v>
          </cell>
          <cell r="J1077">
            <v>450000</v>
          </cell>
          <cell r="K1077">
            <v>612000</v>
          </cell>
          <cell r="L1077">
            <v>35694</v>
          </cell>
          <cell r="M1077">
            <v>294475.5</v>
          </cell>
          <cell r="N1077">
            <v>0.2498739283913263</v>
          </cell>
          <cell r="O1077">
            <v>0</v>
          </cell>
        </row>
        <row r="1078">
          <cell r="A1078" t="str">
            <v>TR6000</v>
          </cell>
          <cell r="B1078" t="str">
            <v>TUBO-0001</v>
          </cell>
          <cell r="C1078" t="str">
            <v xml:space="preserve">TUBO RECTANGULAR 6000x80x40 MM </v>
          </cell>
          <cell r="D1078">
            <v>21.36</v>
          </cell>
          <cell r="E1078">
            <v>0</v>
          </cell>
          <cell r="F1078">
            <v>1.9199999999999998E-2</v>
          </cell>
          <cell r="G1078">
            <v>6</v>
          </cell>
          <cell r="H1078">
            <v>53500</v>
          </cell>
          <cell r="I1078">
            <v>321000</v>
          </cell>
          <cell r="J1078">
            <v>161924.12</v>
          </cell>
          <cell r="K1078">
            <v>220217</v>
          </cell>
          <cell r="L1078">
            <v>12840</v>
          </cell>
          <cell r="M1078">
            <v>105930</v>
          </cell>
          <cell r="N1078">
            <v>0.24965069003115267</v>
          </cell>
          <cell r="O1078" t="str">
            <v>TUBERIA</v>
          </cell>
        </row>
        <row r="1079">
          <cell r="A1079" t="str">
            <v>TR5500</v>
          </cell>
          <cell r="B1079" t="str">
            <v>TUBO-0002</v>
          </cell>
          <cell r="C1079" t="str">
            <v xml:space="preserve">TUBO RECTANGULAR 5500x80x40 MM </v>
          </cell>
          <cell r="D1079">
            <v>19.580000000000002</v>
          </cell>
          <cell r="E1079">
            <v>0</v>
          </cell>
          <cell r="F1079">
            <v>1.7600000000000001E-2</v>
          </cell>
          <cell r="G1079">
            <v>5.5</v>
          </cell>
          <cell r="H1079">
            <v>53500</v>
          </cell>
          <cell r="I1079">
            <v>294250</v>
          </cell>
          <cell r="J1079">
            <v>148430.44333333333</v>
          </cell>
          <cell r="K1079">
            <v>201866</v>
          </cell>
          <cell r="L1079">
            <v>11770</v>
          </cell>
          <cell r="M1079">
            <v>97102.5</v>
          </cell>
          <cell r="N1079">
            <v>0.24965069003115264</v>
          </cell>
          <cell r="O1079" t="str">
            <v>TUBERIA</v>
          </cell>
        </row>
        <row r="1080">
          <cell r="A1080" t="str">
            <v>TR5000</v>
          </cell>
          <cell r="B1080" t="str">
            <v>TUBO-0003</v>
          </cell>
          <cell r="C1080" t="str">
            <v xml:space="preserve">TUBO RECTANGULAR 5000x80x40 MM </v>
          </cell>
          <cell r="D1080">
            <v>17.8</v>
          </cell>
          <cell r="E1080">
            <v>0</v>
          </cell>
          <cell r="F1080">
            <v>1.6E-2</v>
          </cell>
          <cell r="G1080">
            <v>5</v>
          </cell>
          <cell r="H1080">
            <v>53500</v>
          </cell>
          <cell r="I1080">
            <v>267500</v>
          </cell>
          <cell r="J1080">
            <v>134936.76666666666</v>
          </cell>
          <cell r="K1080">
            <v>183515</v>
          </cell>
          <cell r="L1080">
            <v>10700</v>
          </cell>
          <cell r="M1080">
            <v>88275</v>
          </cell>
          <cell r="N1080">
            <v>0.24965069003115276</v>
          </cell>
          <cell r="O1080" t="str">
            <v>TUBERIA</v>
          </cell>
        </row>
        <row r="1081">
          <cell r="A1081" t="str">
            <v>TR4500</v>
          </cell>
          <cell r="B1081" t="str">
            <v>TUBO-0004</v>
          </cell>
          <cell r="C1081" t="str">
            <v xml:space="preserve">TUBO RECTANGULAR 4500x80x40 MM </v>
          </cell>
          <cell r="D1081">
            <v>16.02</v>
          </cell>
          <cell r="E1081">
            <v>0</v>
          </cell>
          <cell r="F1081">
            <v>1.44E-2</v>
          </cell>
          <cell r="G1081">
            <v>4.5</v>
          </cell>
          <cell r="H1081">
            <v>53500</v>
          </cell>
          <cell r="I1081">
            <v>240750</v>
          </cell>
          <cell r="J1081">
            <v>121443.09</v>
          </cell>
          <cell r="K1081">
            <v>165163</v>
          </cell>
          <cell r="L1081">
            <v>9630</v>
          </cell>
          <cell r="M1081">
            <v>79447.5</v>
          </cell>
          <cell r="N1081">
            <v>0.24965069003115273</v>
          </cell>
          <cell r="O1081" t="str">
            <v>TUBERIA</v>
          </cell>
        </row>
        <row r="1082">
          <cell r="A1082" t="str">
            <v>TR4000</v>
          </cell>
          <cell r="B1082" t="str">
            <v>TUBO-0005</v>
          </cell>
          <cell r="C1082" t="str">
            <v xml:space="preserve">TUBO RECTANGULAR 4000x80x40 MM </v>
          </cell>
          <cell r="D1082">
            <v>14.24</v>
          </cell>
          <cell r="E1082">
            <v>0</v>
          </cell>
          <cell r="F1082">
            <v>1.2800000000000001E-2</v>
          </cell>
          <cell r="G1082">
            <v>4</v>
          </cell>
          <cell r="H1082">
            <v>53500</v>
          </cell>
          <cell r="I1082">
            <v>214000</v>
          </cell>
          <cell r="J1082">
            <v>107949.41333333333</v>
          </cell>
          <cell r="K1082">
            <v>146812</v>
          </cell>
          <cell r="L1082">
            <v>8560</v>
          </cell>
          <cell r="M1082">
            <v>70620</v>
          </cell>
          <cell r="N1082">
            <v>0.24965069003115273</v>
          </cell>
          <cell r="O1082" t="str">
            <v>TUBERIA</v>
          </cell>
        </row>
        <row r="1083">
          <cell r="A1083" t="str">
            <v>TR3500</v>
          </cell>
          <cell r="B1083" t="str">
            <v>TUBO-0006</v>
          </cell>
          <cell r="C1083" t="str">
            <v xml:space="preserve">TUBO RECTANGULAR 3500x80x40 MM </v>
          </cell>
          <cell r="D1083">
            <v>12.46</v>
          </cell>
          <cell r="E1083">
            <v>0</v>
          </cell>
          <cell r="F1083">
            <v>1.1200000000000002E-2</v>
          </cell>
          <cell r="G1083">
            <v>3.5</v>
          </cell>
          <cell r="H1083">
            <v>53500</v>
          </cell>
          <cell r="I1083">
            <v>187250</v>
          </cell>
          <cell r="J1083">
            <v>94455.736666666664</v>
          </cell>
          <cell r="K1083">
            <v>128460</v>
          </cell>
          <cell r="L1083">
            <v>7490</v>
          </cell>
          <cell r="M1083">
            <v>61792.5</v>
          </cell>
          <cell r="N1083">
            <v>0.2496506900311527</v>
          </cell>
          <cell r="O1083" t="str">
            <v>TUBERIA</v>
          </cell>
        </row>
        <row r="1084">
          <cell r="A1084" t="str">
            <v>TR3000</v>
          </cell>
          <cell r="B1084" t="str">
            <v>TUBO-0007</v>
          </cell>
          <cell r="C1084" t="str">
            <v xml:space="preserve">TUBO RECTANGULAR 3000x80x40 MM </v>
          </cell>
          <cell r="D1084">
            <v>10.68</v>
          </cell>
          <cell r="E1084">
            <v>0</v>
          </cell>
          <cell r="F1084">
            <v>9.5999999999999992E-3</v>
          </cell>
          <cell r="G1084">
            <v>3</v>
          </cell>
          <cell r="H1084">
            <v>53500</v>
          </cell>
          <cell r="I1084">
            <v>160500</v>
          </cell>
          <cell r="J1084">
            <v>80962.06</v>
          </cell>
          <cell r="K1084">
            <v>110109</v>
          </cell>
          <cell r="L1084">
            <v>6420</v>
          </cell>
          <cell r="M1084">
            <v>52965</v>
          </cell>
          <cell r="N1084">
            <v>0.24965069003115267</v>
          </cell>
          <cell r="O1084" t="str">
            <v>TUBERIA</v>
          </cell>
        </row>
        <row r="1085">
          <cell r="A1085" t="str">
            <v>TR2500</v>
          </cell>
          <cell r="B1085" t="str">
            <v>TUBO-0008</v>
          </cell>
          <cell r="C1085" t="str">
            <v xml:space="preserve">TUBO RECTANGULAR 2500x80x40 MM </v>
          </cell>
          <cell r="D1085">
            <v>8.9</v>
          </cell>
          <cell r="E1085">
            <v>0</v>
          </cell>
          <cell r="F1085">
            <v>8.0000000000000002E-3</v>
          </cell>
          <cell r="G1085">
            <v>2.5</v>
          </cell>
          <cell r="H1085">
            <v>53500</v>
          </cell>
          <cell r="I1085">
            <v>133750</v>
          </cell>
          <cell r="J1085">
            <v>67468.383333333331</v>
          </cell>
          <cell r="K1085">
            <v>91758</v>
          </cell>
          <cell r="L1085">
            <v>5350</v>
          </cell>
          <cell r="M1085">
            <v>44137.5</v>
          </cell>
          <cell r="N1085">
            <v>0.24965069003115276</v>
          </cell>
          <cell r="O1085" t="str">
            <v>TUBERIA</v>
          </cell>
        </row>
        <row r="1086">
          <cell r="A1086" t="str">
            <v>TR2000</v>
          </cell>
          <cell r="B1086" t="str">
            <v>TUBO-0009</v>
          </cell>
          <cell r="C1086" t="str">
            <v xml:space="preserve">TUBO RECTANGULAR 2000x80x40 MM </v>
          </cell>
          <cell r="D1086">
            <v>7.12</v>
          </cell>
          <cell r="E1086">
            <v>0</v>
          </cell>
          <cell r="F1086">
            <v>6.4000000000000003E-3</v>
          </cell>
          <cell r="G1086">
            <v>2</v>
          </cell>
          <cell r="H1086">
            <v>53500</v>
          </cell>
          <cell r="I1086">
            <v>107000</v>
          </cell>
          <cell r="J1086">
            <v>53974.706666666665</v>
          </cell>
          <cell r="K1086">
            <v>73406</v>
          </cell>
          <cell r="L1086">
            <v>4280</v>
          </cell>
          <cell r="M1086">
            <v>35310</v>
          </cell>
          <cell r="N1086">
            <v>0.24965069003115273</v>
          </cell>
          <cell r="O1086" t="str">
            <v>TUBERIA</v>
          </cell>
        </row>
        <row r="1087">
          <cell r="A1087" t="str">
            <v>TR1500</v>
          </cell>
          <cell r="B1087" t="str">
            <v>TUBO-0010</v>
          </cell>
          <cell r="C1087" t="str">
            <v xml:space="preserve">TUBO RECTANGULAR 1500x80x40 MM </v>
          </cell>
          <cell r="D1087">
            <v>5.34</v>
          </cell>
          <cell r="E1087">
            <v>0</v>
          </cell>
          <cell r="F1087">
            <v>6.4000000000000003E-3</v>
          </cell>
          <cell r="G1087">
            <v>1.5</v>
          </cell>
          <cell r="H1087">
            <v>53500</v>
          </cell>
          <cell r="I1087">
            <v>80250</v>
          </cell>
          <cell r="J1087">
            <v>40481.03</v>
          </cell>
          <cell r="K1087">
            <v>55055</v>
          </cell>
          <cell r="L1087">
            <v>3210</v>
          </cell>
          <cell r="M1087">
            <v>26482.5</v>
          </cell>
          <cell r="N1087">
            <v>0.24965069003115267</v>
          </cell>
          <cell r="O1087" t="str">
            <v>TUBERIA</v>
          </cell>
        </row>
        <row r="1088">
          <cell r="A1088" t="str">
            <v>TB800x600</v>
          </cell>
          <cell r="B1088" t="str">
            <v>COMP-0540</v>
          </cell>
          <cell r="C1088" t="str">
            <v>TABLON METÁLICO EN MALLA 800x600</v>
          </cell>
          <cell r="D1088">
            <v>10.35</v>
          </cell>
          <cell r="E1088">
            <v>0</v>
          </cell>
          <cell r="F1088">
            <v>4.3199999999999995E-2</v>
          </cell>
          <cell r="G1088">
            <v>0</v>
          </cell>
          <cell r="H1088">
            <v>314000</v>
          </cell>
          <cell r="I1088">
            <v>314000</v>
          </cell>
          <cell r="J1088">
            <v>158966.96799999999</v>
          </cell>
          <cell r="K1088">
            <v>216196</v>
          </cell>
          <cell r="L1088">
            <v>12560</v>
          </cell>
          <cell r="M1088">
            <v>103620</v>
          </cell>
          <cell r="N1088">
            <v>0.24693195891719749</v>
          </cell>
          <cell r="O1088" t="str">
            <v>MENSULAS</v>
          </cell>
        </row>
        <row r="1089">
          <cell r="A1089" t="str">
            <v>TB800x300</v>
          </cell>
          <cell r="B1089" t="str">
            <v>COMP-0541</v>
          </cell>
          <cell r="C1089" t="str">
            <v>TABLON METÁLICO EN MALLA 800x300</v>
          </cell>
          <cell r="D1089">
            <v>5.2</v>
          </cell>
          <cell r="E1089">
            <v>0</v>
          </cell>
          <cell r="F1089">
            <v>2.1599999999999998E-2</v>
          </cell>
          <cell r="G1089">
            <v>0</v>
          </cell>
          <cell r="H1089">
            <v>255000</v>
          </cell>
          <cell r="I1089">
            <v>255000</v>
          </cell>
          <cell r="J1089">
            <v>128868.8</v>
          </cell>
          <cell r="K1089">
            <v>175262</v>
          </cell>
          <cell r="L1089">
            <v>10200</v>
          </cell>
          <cell r="M1089">
            <v>84150</v>
          </cell>
          <cell r="N1089">
            <v>0.24826533333333342</v>
          </cell>
          <cell r="O1089" t="str">
            <v>MENSULAS</v>
          </cell>
        </row>
        <row r="1090">
          <cell r="A1090" t="str">
            <v>TBP800x500</v>
          </cell>
          <cell r="B1090" t="str">
            <v>COMP-0558</v>
          </cell>
          <cell r="C1090" t="str">
            <v>TABLON METALICO PASARELA 800x500</v>
          </cell>
          <cell r="D1090">
            <v>9.7200000000000006</v>
          </cell>
          <cell r="E1090">
            <v>0</v>
          </cell>
          <cell r="F1090">
            <v>3.5999999999999997E-2</v>
          </cell>
          <cell r="G1090">
            <v>0</v>
          </cell>
          <cell r="H1090">
            <v>327300</v>
          </cell>
          <cell r="I1090">
            <v>327300</v>
          </cell>
          <cell r="J1090">
            <v>165019.96799999999</v>
          </cell>
          <cell r="K1090">
            <v>224450</v>
          </cell>
          <cell r="L1090">
            <v>13092</v>
          </cell>
          <cell r="M1090">
            <v>108009</v>
          </cell>
          <cell r="N1090">
            <v>0.25002382401466555</v>
          </cell>
          <cell r="O1090" t="str">
            <v>MENSULAS</v>
          </cell>
        </row>
        <row r="1091">
          <cell r="A1091" t="str">
            <v>RPA</v>
          </cell>
          <cell r="B1091" t="str">
            <v>COMP-0550</v>
          </cell>
          <cell r="C1091" t="str">
            <v>RETENEDOR PERFIL TIPO A</v>
          </cell>
          <cell r="D1091">
            <v>0.45</v>
          </cell>
          <cell r="E1091">
            <v>0</v>
          </cell>
          <cell r="F1091">
            <v>7.9462499999999998E-4</v>
          </cell>
          <cell r="G1091">
            <v>0</v>
          </cell>
          <cell r="H1091">
            <v>36000</v>
          </cell>
          <cell r="I1091">
            <v>36000</v>
          </cell>
          <cell r="J1091">
            <v>18260.268</v>
          </cell>
          <cell r="K1091">
            <v>24834</v>
          </cell>
          <cell r="L1091">
            <v>1440</v>
          </cell>
          <cell r="M1091">
            <v>11880</v>
          </cell>
          <cell r="N1091">
            <v>0.24549587083333332</v>
          </cell>
          <cell r="O1091" t="str">
            <v>MENSULAS</v>
          </cell>
        </row>
        <row r="1092">
          <cell r="A1092" t="str">
            <v>RPB</v>
          </cell>
          <cell r="B1092" t="str">
            <v>COMP-0551</v>
          </cell>
          <cell r="C1092" t="str">
            <v>RETENEDOR PERFIL TIPO B</v>
          </cell>
          <cell r="D1092">
            <v>0.5</v>
          </cell>
          <cell r="E1092">
            <v>0</v>
          </cell>
          <cell r="F1092">
            <v>1.1654499999999999E-3</v>
          </cell>
          <cell r="G1092">
            <v>0</v>
          </cell>
          <cell r="H1092">
            <v>37500</v>
          </cell>
          <cell r="I1092">
            <v>37500</v>
          </cell>
          <cell r="J1092">
            <v>18860.268</v>
          </cell>
          <cell r="K1092">
            <v>25650</v>
          </cell>
          <cell r="L1092">
            <v>1500</v>
          </cell>
          <cell r="M1092">
            <v>12375</v>
          </cell>
          <cell r="N1092">
            <v>0.25187603600000003</v>
          </cell>
          <cell r="O1092" t="str">
            <v>MENSULAS</v>
          </cell>
        </row>
        <row r="1093">
          <cell r="A1093" t="str">
            <v>RPC</v>
          </cell>
          <cell r="B1093" t="str">
            <v>COMP-0563</v>
          </cell>
          <cell r="C1093" t="str">
            <v>RETENEDOR PERFIL TIPO C</v>
          </cell>
          <cell r="D1093">
            <v>0.71</v>
          </cell>
          <cell r="E1093">
            <v>0</v>
          </cell>
          <cell r="F1093">
            <v>1.038375E-3</v>
          </cell>
          <cell r="G1093">
            <v>0</v>
          </cell>
          <cell r="H1093">
            <v>40240</v>
          </cell>
          <cell r="I1093">
            <v>40240</v>
          </cell>
          <cell r="J1093">
            <v>20293.268</v>
          </cell>
          <cell r="K1093">
            <v>27600</v>
          </cell>
          <cell r="L1093">
            <v>1609.6000000000001</v>
          </cell>
          <cell r="M1093">
            <v>13279.2</v>
          </cell>
          <cell r="N1093">
            <v>0.24984502609343945</v>
          </cell>
          <cell r="O1093" t="str">
            <v>MENSULAS</v>
          </cell>
        </row>
        <row r="1094">
          <cell r="A1094" t="str">
            <v>MS1500</v>
          </cell>
          <cell r="B1094" t="str">
            <v>COMP-0542</v>
          </cell>
          <cell r="C1094" t="str">
            <v>MALLA DE SEGURIDAD 1500 MM</v>
          </cell>
          <cell r="D1094">
            <v>9.3000000000000007</v>
          </cell>
          <cell r="E1094">
            <v>0</v>
          </cell>
          <cell r="F1094">
            <v>0.15624000000000002</v>
          </cell>
          <cell r="G1094">
            <v>0</v>
          </cell>
          <cell r="H1094">
            <v>264900</v>
          </cell>
          <cell r="I1094">
            <v>264900</v>
          </cell>
          <cell r="J1094">
            <v>133594.16</v>
          </cell>
          <cell r="K1094">
            <v>181700</v>
          </cell>
          <cell r="L1094">
            <v>10596</v>
          </cell>
          <cell r="M1094">
            <v>87417</v>
          </cell>
          <cell r="N1094">
            <v>0.24982516798791998</v>
          </cell>
          <cell r="O1094" t="str">
            <v>MENSULAS</v>
          </cell>
        </row>
        <row r="1095">
          <cell r="A1095" t="str">
            <v>MS1000</v>
          </cell>
          <cell r="B1095" t="str">
            <v>COMP-0554</v>
          </cell>
          <cell r="C1095" t="str">
            <v>MALLA DE SEGURIDAD 1000 MM</v>
          </cell>
          <cell r="D1095">
            <v>6.2</v>
          </cell>
          <cell r="E1095">
            <v>0</v>
          </cell>
          <cell r="F1095">
            <v>0.10416</v>
          </cell>
          <cell r="G1095">
            <v>0</v>
          </cell>
          <cell r="H1095">
            <v>234800</v>
          </cell>
          <cell r="I1095">
            <v>234800</v>
          </cell>
          <cell r="J1095">
            <v>118426.48</v>
          </cell>
          <cell r="K1095">
            <v>161100</v>
          </cell>
          <cell r="L1095">
            <v>9392</v>
          </cell>
          <cell r="M1095">
            <v>77484</v>
          </cell>
          <cell r="N1095">
            <v>0.24974706558773435</v>
          </cell>
          <cell r="O1095" t="str">
            <v>MENSULAS</v>
          </cell>
        </row>
        <row r="1096">
          <cell r="A1096" t="str">
            <v>MST</v>
          </cell>
          <cell r="B1096" t="str">
            <v>COMP-0543</v>
          </cell>
          <cell r="C1096" t="str">
            <v>MALLA DE SEGURIDAD DE TRASLAPO</v>
          </cell>
          <cell r="D1096">
            <v>8.6</v>
          </cell>
          <cell r="E1096">
            <v>0</v>
          </cell>
          <cell r="F1096">
            <v>9.0720000000000009E-2</v>
          </cell>
          <cell r="G1096">
            <v>0</v>
          </cell>
          <cell r="H1096">
            <v>238400</v>
          </cell>
          <cell r="I1096">
            <v>238400</v>
          </cell>
          <cell r="J1096">
            <v>120183.772</v>
          </cell>
          <cell r="K1096">
            <v>163500</v>
          </cell>
          <cell r="L1096">
            <v>9536</v>
          </cell>
          <cell r="M1096">
            <v>78672</v>
          </cell>
          <cell r="N1096">
            <v>0.25011174140100678</v>
          </cell>
          <cell r="O1096" t="str">
            <v>MENSULAS</v>
          </cell>
        </row>
        <row r="1097">
          <cell r="A1097" t="str">
            <v>ATT</v>
          </cell>
          <cell r="B1097" t="str">
            <v>COMP-0553</v>
          </cell>
          <cell r="C1097" t="str">
            <v>ACOPLE EN "T" PARA TUBO ALINEADOR</v>
          </cell>
          <cell r="D1097">
            <v>1.2</v>
          </cell>
          <cell r="E1097">
            <v>0</v>
          </cell>
          <cell r="F1097">
            <v>1.4E-3</v>
          </cell>
          <cell r="G1097">
            <v>0</v>
          </cell>
          <cell r="H1097">
            <v>76000</v>
          </cell>
          <cell r="I1097">
            <v>76000</v>
          </cell>
          <cell r="J1097">
            <v>38165.78</v>
          </cell>
          <cell r="K1097">
            <v>51906</v>
          </cell>
          <cell r="L1097">
            <v>3040</v>
          </cell>
          <cell r="M1097">
            <v>25080</v>
          </cell>
          <cell r="N1097">
            <v>0.25300529276315797</v>
          </cell>
          <cell r="O1097" t="str">
            <v>RACK R1B</v>
          </cell>
        </row>
        <row r="1098">
          <cell r="A1098" t="str">
            <v>RTM</v>
          </cell>
          <cell r="B1098" t="str">
            <v>COMP-0552</v>
          </cell>
          <cell r="C1098" t="str">
            <v>RETENEDOR TABLONES METÁLICOS EN MALLA</v>
          </cell>
          <cell r="D1098">
            <v>1.3</v>
          </cell>
          <cell r="E1098">
            <v>0</v>
          </cell>
          <cell r="F1098">
            <v>2.0000000000000001E-4</v>
          </cell>
          <cell r="G1098">
            <v>0</v>
          </cell>
          <cell r="H1098">
            <v>65500</v>
          </cell>
          <cell r="I1098">
            <v>65500</v>
          </cell>
          <cell r="J1098">
            <v>33073.512000000002</v>
          </cell>
          <cell r="K1098">
            <v>44980</v>
          </cell>
          <cell r="L1098">
            <v>2620</v>
          </cell>
          <cell r="M1098">
            <v>21615</v>
          </cell>
          <cell r="N1098">
            <v>0.24890306717557253</v>
          </cell>
          <cell r="O1098" t="str">
            <v>MENSULAS</v>
          </cell>
        </row>
        <row r="1099">
          <cell r="A1099" t="str">
            <v>CP12</v>
          </cell>
          <cell r="B1099" t="str">
            <v>COMP-0012</v>
          </cell>
          <cell r="C1099" t="str">
            <v>CONO PLASTICO 12MM</v>
          </cell>
          <cell r="D1099">
            <v>4.4999999999999997E-3</v>
          </cell>
          <cell r="E1099">
            <v>0</v>
          </cell>
          <cell r="F1099">
            <v>6.6000000000000005E-5</v>
          </cell>
          <cell r="G1099">
            <v>0</v>
          </cell>
          <cell r="H1099">
            <v>390</v>
          </cell>
          <cell r="I1099">
            <v>390</v>
          </cell>
          <cell r="J1099">
            <v>196</v>
          </cell>
          <cell r="K1099">
            <v>273</v>
          </cell>
          <cell r="L1099">
            <v>0</v>
          </cell>
          <cell r="M1099">
            <v>0</v>
          </cell>
          <cell r="N1099">
            <v>0.25243589743589756</v>
          </cell>
          <cell r="O1099" t="str">
            <v>ALMACEN</v>
          </cell>
        </row>
        <row r="1100">
          <cell r="A1100" t="str">
            <v>CP22</v>
          </cell>
          <cell r="B1100" t="str">
            <v>COMD-0005</v>
          </cell>
          <cell r="C1100" t="str">
            <v>CONO PLASTICO 22MM MINIMAG</v>
          </cell>
          <cell r="D1100">
            <v>0.01</v>
          </cell>
          <cell r="E1100">
            <v>0</v>
          </cell>
          <cell r="F1100">
            <v>6.6000000000000005E-5</v>
          </cell>
          <cell r="G1100">
            <v>0</v>
          </cell>
          <cell r="H1100">
            <v>440</v>
          </cell>
          <cell r="I1100">
            <v>440</v>
          </cell>
          <cell r="J1100">
            <v>222</v>
          </cell>
          <cell r="K1100">
            <v>310</v>
          </cell>
          <cell r="L1100">
            <v>0</v>
          </cell>
          <cell r="M1100">
            <v>0</v>
          </cell>
          <cell r="N1100">
            <v>0.24948863636363644</v>
          </cell>
          <cell r="O1100" t="str">
            <v>ALMACEN</v>
          </cell>
        </row>
        <row r="1101">
          <cell r="A1101" t="str">
            <v>CP26</v>
          </cell>
          <cell r="B1101" t="str">
            <v>COMD-0026</v>
          </cell>
          <cell r="C1101" t="str">
            <v>CONO PLASTICO 26MM MINIMAG</v>
          </cell>
          <cell r="D1101">
            <v>0.01</v>
          </cell>
          <cell r="E1101">
            <v>0</v>
          </cell>
          <cell r="F1101">
            <v>1.4142857142857143E-4</v>
          </cell>
          <cell r="G1101">
            <v>0</v>
          </cell>
          <cell r="H1101">
            <v>407</v>
          </cell>
          <cell r="I1101">
            <v>407</v>
          </cell>
          <cell r="J1101">
            <v>205</v>
          </cell>
          <cell r="K1101">
            <v>285</v>
          </cell>
          <cell r="L1101">
            <v>0</v>
          </cell>
          <cell r="M1101">
            <v>0</v>
          </cell>
          <cell r="N1101">
            <v>0.25076781326781339</v>
          </cell>
          <cell r="O1101" t="str">
            <v>ALMACEN</v>
          </cell>
        </row>
        <row r="1102">
          <cell r="A1102" t="str">
            <v>CPI</v>
          </cell>
          <cell r="B1102" t="str">
            <v>COMP-0483</v>
          </cell>
          <cell r="C1102" t="str">
            <v>CONO IMPERMEABLE</v>
          </cell>
          <cell r="D1102">
            <v>9.6999999999999986E-3</v>
          </cell>
          <cell r="E1102">
            <v>0</v>
          </cell>
          <cell r="F1102">
            <v>6.6000000000000005E-5</v>
          </cell>
          <cell r="G1102">
            <v>0</v>
          </cell>
          <cell r="H1102">
            <v>1340</v>
          </cell>
          <cell r="I1102">
            <v>1340</v>
          </cell>
          <cell r="J1102">
            <v>672</v>
          </cell>
          <cell r="K1102">
            <v>935</v>
          </cell>
          <cell r="L1102">
            <v>0</v>
          </cell>
          <cell r="M1102">
            <v>0</v>
          </cell>
          <cell r="N1102">
            <v>0.25402985074626871</v>
          </cell>
          <cell r="O1102" t="str">
            <v>ALMACEN</v>
          </cell>
        </row>
        <row r="1103">
          <cell r="A1103" t="str">
            <v>TCI</v>
          </cell>
          <cell r="B1103" t="str">
            <v>COMP-0484</v>
          </cell>
          <cell r="C1103" t="str">
            <v>TAPON PARA CONO IMPERMEABLE</v>
          </cell>
          <cell r="D1103">
            <v>3.2000000000000002E-3</v>
          </cell>
          <cell r="E1103">
            <v>0</v>
          </cell>
          <cell r="F1103">
            <v>6.6000000000000005E-5</v>
          </cell>
          <cell r="G1103">
            <v>0</v>
          </cell>
          <cell r="H1103">
            <v>460</v>
          </cell>
          <cell r="I1103">
            <v>460</v>
          </cell>
          <cell r="J1103">
            <v>231</v>
          </cell>
          <cell r="K1103">
            <v>325</v>
          </cell>
          <cell r="L1103">
            <v>0</v>
          </cell>
          <cell r="M1103">
            <v>0</v>
          </cell>
          <cell r="N1103">
            <v>0.25301630434782618</v>
          </cell>
          <cell r="O1103" t="str">
            <v>ALMACEN</v>
          </cell>
        </row>
        <row r="1104">
          <cell r="A1104" t="str">
            <v>PVC12x6000</v>
          </cell>
          <cell r="B1104" t="str">
            <v>COMP-0460</v>
          </cell>
          <cell r="C1104" t="str">
            <v>TUBO PVC 12MM 6000MM</v>
          </cell>
          <cell r="D1104">
            <v>0.24</v>
          </cell>
          <cell r="E1104">
            <v>0</v>
          </cell>
          <cell r="F1104">
            <v>8.5840048286226975E-3</v>
          </cell>
          <cell r="G1104">
            <v>0</v>
          </cell>
          <cell r="H1104">
            <v>27200</v>
          </cell>
          <cell r="I1104">
            <v>27200</v>
          </cell>
          <cell r="J1104">
            <v>13700</v>
          </cell>
          <cell r="K1104">
            <v>19043</v>
          </cell>
          <cell r="L1104">
            <v>0</v>
          </cell>
          <cell r="M1104">
            <v>0</v>
          </cell>
          <cell r="N1104">
            <v>0.25078125000000001</v>
          </cell>
          <cell r="O1104" t="str">
            <v>ALMACEN</v>
          </cell>
        </row>
        <row r="1105">
          <cell r="A1105" t="str">
            <v>PVC12x3000</v>
          </cell>
          <cell r="B1105" t="str">
            <v>COMP-0055</v>
          </cell>
          <cell r="C1105" t="str">
            <v>TUBO PVC 12MM 3000MM</v>
          </cell>
          <cell r="D1105">
            <v>0.12</v>
          </cell>
          <cell r="E1105">
            <v>0</v>
          </cell>
          <cell r="F1105">
            <v>4.2920024143113487E-3</v>
          </cell>
          <cell r="G1105">
            <v>0</v>
          </cell>
          <cell r="H1105">
            <v>13600</v>
          </cell>
          <cell r="I1105">
            <v>13600</v>
          </cell>
          <cell r="J1105">
            <v>6850</v>
          </cell>
          <cell r="K1105">
            <v>9522</v>
          </cell>
          <cell r="L1105">
            <v>0</v>
          </cell>
          <cell r="M1105">
            <v>0</v>
          </cell>
          <cell r="N1105">
            <v>0.25078125000000001</v>
          </cell>
          <cell r="O1105" t="str">
            <v>ALMACEN</v>
          </cell>
        </row>
        <row r="1106">
          <cell r="A1106" t="str">
            <v>PVC12x180</v>
          </cell>
          <cell r="B1106" t="str">
            <v>COMP-0510</v>
          </cell>
          <cell r="C1106" t="str">
            <v>TUBO PVC 12MM 180MM</v>
          </cell>
          <cell r="D1106">
            <v>0.01</v>
          </cell>
          <cell r="E1106">
            <v>0</v>
          </cell>
          <cell r="F1106">
            <v>2.5752014485868089E-4</v>
          </cell>
          <cell r="G1106">
            <v>0</v>
          </cell>
          <cell r="H1106">
            <v>645</v>
          </cell>
          <cell r="I1106">
            <v>645</v>
          </cell>
          <cell r="J1106">
            <v>325</v>
          </cell>
          <cell r="K1106">
            <v>452</v>
          </cell>
          <cell r="L1106">
            <v>0</v>
          </cell>
          <cell r="M1106">
            <v>0</v>
          </cell>
          <cell r="N1106">
            <v>0.25048449612403101</v>
          </cell>
          <cell r="O1106" t="str">
            <v>ALMACEN</v>
          </cell>
        </row>
        <row r="1107">
          <cell r="A1107" t="str">
            <v>PVC12x130</v>
          </cell>
          <cell r="B1107" t="str">
            <v>COMP-0511</v>
          </cell>
          <cell r="C1107" t="str">
            <v>TUBO PVC 12MM 130MM</v>
          </cell>
          <cell r="D1107">
            <v>0.01</v>
          </cell>
          <cell r="E1107">
            <v>0</v>
          </cell>
          <cell r="F1107">
            <v>1.8598677128682512E-4</v>
          </cell>
          <cell r="G1107">
            <v>0</v>
          </cell>
          <cell r="H1107">
            <v>566</v>
          </cell>
          <cell r="I1107">
            <v>566</v>
          </cell>
          <cell r="J1107">
            <v>285</v>
          </cell>
          <cell r="K1107">
            <v>397</v>
          </cell>
          <cell r="L1107">
            <v>0</v>
          </cell>
          <cell r="M1107">
            <v>0</v>
          </cell>
          <cell r="N1107">
            <v>0.25099381625441697</v>
          </cell>
          <cell r="O1107" t="str">
            <v>ALMACEN</v>
          </cell>
        </row>
        <row r="1108">
          <cell r="A1108" t="str">
            <v>PVC12x100</v>
          </cell>
          <cell r="B1108" t="str">
            <v>COMP-0512</v>
          </cell>
          <cell r="C1108" t="str">
            <v>TUBO PVC 12MM 100MM</v>
          </cell>
          <cell r="D1108">
            <v>0.01</v>
          </cell>
          <cell r="E1108">
            <v>0</v>
          </cell>
          <cell r="F1108">
            <v>1.4306674714371163E-4</v>
          </cell>
          <cell r="G1108">
            <v>0</v>
          </cell>
          <cell r="H1108">
            <v>516</v>
          </cell>
          <cell r="I1108">
            <v>516</v>
          </cell>
          <cell r="J1108">
            <v>260</v>
          </cell>
          <cell r="K1108">
            <v>362</v>
          </cell>
          <cell r="L1108">
            <v>0</v>
          </cell>
          <cell r="M1108">
            <v>0</v>
          </cell>
          <cell r="N1108">
            <v>0.25048449612403106</v>
          </cell>
          <cell r="O1108" t="str">
            <v>ALMACEN</v>
          </cell>
        </row>
        <row r="1109">
          <cell r="A1109" t="str">
            <v>PVC12x80</v>
          </cell>
          <cell r="B1109" t="str">
            <v>COMP-0513</v>
          </cell>
          <cell r="C1109" t="str">
            <v>TUBO PVC 12MM 80MM</v>
          </cell>
          <cell r="D1109">
            <v>0.01</v>
          </cell>
          <cell r="E1109">
            <v>0</v>
          </cell>
          <cell r="F1109">
            <v>1.144533977149693E-4</v>
          </cell>
          <cell r="G1109">
            <v>0</v>
          </cell>
          <cell r="H1109">
            <v>486</v>
          </cell>
          <cell r="I1109">
            <v>486</v>
          </cell>
          <cell r="J1109">
            <v>245</v>
          </cell>
          <cell r="K1109">
            <v>341</v>
          </cell>
          <cell r="L1109">
            <v>0</v>
          </cell>
          <cell r="M1109">
            <v>0</v>
          </cell>
          <cell r="N1109">
            <v>0.25012860082304533</v>
          </cell>
          <cell r="O1109" t="str">
            <v>ALMACEN</v>
          </cell>
        </row>
        <row r="1110">
          <cell r="A1110" t="str">
            <v>PVC12x60</v>
          </cell>
          <cell r="B1110" t="str">
            <v>COMP-0514</v>
          </cell>
          <cell r="C1110" t="str">
            <v>TUBO PVC 12MM 60MM</v>
          </cell>
          <cell r="D1110">
            <v>0.01</v>
          </cell>
          <cell r="E1110">
            <v>0</v>
          </cell>
          <cell r="F1110">
            <v>8.5840048286226964E-5</v>
          </cell>
          <cell r="G1110">
            <v>0</v>
          </cell>
          <cell r="H1110">
            <v>457</v>
          </cell>
          <cell r="I1110">
            <v>457</v>
          </cell>
          <cell r="J1110">
            <v>230</v>
          </cell>
          <cell r="K1110">
            <v>320</v>
          </cell>
          <cell r="L1110">
            <v>0</v>
          </cell>
          <cell r="M1110">
            <v>0</v>
          </cell>
          <cell r="N1110">
            <v>0.25136761487964998</v>
          </cell>
          <cell r="O1110" t="str">
            <v>ALMACEN</v>
          </cell>
        </row>
        <row r="1111">
          <cell r="A1111" t="str">
            <v>PVC22x6000</v>
          </cell>
          <cell r="B1111" t="str">
            <v>COMD-0014</v>
          </cell>
          <cell r="C1111" t="str">
            <v>TUBO PVC 22MM 6000MM MINIMAG</v>
          </cell>
          <cell r="D1111">
            <v>0.09</v>
          </cell>
          <cell r="E1111">
            <v>0</v>
          </cell>
          <cell r="F1111">
            <v>3.3594149802264424E-3</v>
          </cell>
          <cell r="G1111">
            <v>0</v>
          </cell>
          <cell r="H1111">
            <v>33700</v>
          </cell>
          <cell r="I1111">
            <v>33700</v>
          </cell>
          <cell r="J1111">
            <v>17000</v>
          </cell>
          <cell r="K1111">
            <v>23630</v>
          </cell>
          <cell r="L1111">
            <v>0</v>
          </cell>
          <cell r="M1111">
            <v>0</v>
          </cell>
          <cell r="N1111">
            <v>0.24962908011869442</v>
          </cell>
          <cell r="O1111" t="str">
            <v>ALMACEN</v>
          </cell>
        </row>
        <row r="1112">
          <cell r="A1112" t="str">
            <v>PVC22x2000</v>
          </cell>
          <cell r="B1112" t="str">
            <v>COMD-0004</v>
          </cell>
          <cell r="C1112" t="str">
            <v>TUBO PVC 22MM 2000MM MINIMAG</v>
          </cell>
          <cell r="D1112">
            <v>0.03</v>
          </cell>
          <cell r="E1112">
            <v>0</v>
          </cell>
          <cell r="F1112">
            <v>1.119804993408814E-3</v>
          </cell>
          <cell r="G1112">
            <v>0</v>
          </cell>
          <cell r="H1112">
            <v>11250</v>
          </cell>
          <cell r="I1112">
            <v>11250</v>
          </cell>
          <cell r="J1112">
            <v>5666.666666666667</v>
          </cell>
          <cell r="K1112">
            <v>7877</v>
          </cell>
          <cell r="L1112">
            <v>0</v>
          </cell>
          <cell r="M1112">
            <v>0</v>
          </cell>
          <cell r="N1112">
            <v>0.25074074074074076</v>
          </cell>
          <cell r="O1112" t="str">
            <v>ALMACEN</v>
          </cell>
        </row>
        <row r="1113">
          <cell r="A1113" t="str">
            <v>PVC26x2000</v>
          </cell>
          <cell r="B1113" t="str">
            <v>COMD-0027</v>
          </cell>
          <cell r="C1113" t="str">
            <v>TUBO PVC 26MM 2000MM MINIMAG</v>
          </cell>
          <cell r="D1113">
            <v>0.3</v>
          </cell>
          <cell r="E1113">
            <v>0</v>
          </cell>
          <cell r="F1113">
            <v>1.7523175503193148E-3</v>
          </cell>
          <cell r="G1113">
            <v>0</v>
          </cell>
          <cell r="H1113">
            <v>10094</v>
          </cell>
          <cell r="I1113">
            <v>10094</v>
          </cell>
          <cell r="J1113">
            <v>5090</v>
          </cell>
          <cell r="K1113">
            <v>7076</v>
          </cell>
          <cell r="L1113">
            <v>0</v>
          </cell>
          <cell r="M1113">
            <v>0</v>
          </cell>
          <cell r="N1113">
            <v>0.24991331484049942</v>
          </cell>
          <cell r="O1113" t="str">
            <v>ALMACEN</v>
          </cell>
        </row>
        <row r="1114">
          <cell r="A1114" t="str">
            <v>PVC26x6000</v>
          </cell>
          <cell r="B1114" t="str">
            <v>COMP-0502</v>
          </cell>
          <cell r="C1114" t="str">
            <v>TUBO PVC 26MM 6000MM MINIMAG</v>
          </cell>
          <cell r="D1114">
            <v>0.9</v>
          </cell>
          <cell r="E1114">
            <v>0</v>
          </cell>
          <cell r="F1114">
            <v>5.2569526509579443E-3</v>
          </cell>
          <cell r="G1114">
            <v>0</v>
          </cell>
          <cell r="H1114">
            <v>25210</v>
          </cell>
          <cell r="I1114">
            <v>25210</v>
          </cell>
          <cell r="J1114">
            <v>12713</v>
          </cell>
          <cell r="K1114">
            <v>17672</v>
          </cell>
          <cell r="L1114">
            <v>0</v>
          </cell>
          <cell r="M1114">
            <v>0</v>
          </cell>
          <cell r="N1114">
            <v>0.24987752875842922</v>
          </cell>
          <cell r="O1114" t="str">
            <v>ALMACEN</v>
          </cell>
        </row>
        <row r="1115">
          <cell r="A1115" t="str">
            <v>BP12</v>
          </cell>
          <cell r="B1115" t="str">
            <v>COMP-0006</v>
          </cell>
          <cell r="C1115" t="str">
            <v>BOTON PLASTICO 12MM</v>
          </cell>
          <cell r="D1115">
            <v>1E-3</v>
          </cell>
          <cell r="E1115">
            <v>0</v>
          </cell>
          <cell r="F1115">
            <v>1.65E-4</v>
          </cell>
          <cell r="G1115">
            <v>0</v>
          </cell>
          <cell r="H1115">
            <v>165</v>
          </cell>
          <cell r="I1115">
            <v>165</v>
          </cell>
          <cell r="J1115">
            <v>83</v>
          </cell>
          <cell r="K1115">
            <v>116</v>
          </cell>
          <cell r="L1115">
            <v>0</v>
          </cell>
          <cell r="M1115">
            <v>0</v>
          </cell>
          <cell r="N1115">
            <v>0.25174242424242427</v>
          </cell>
          <cell r="O1115" t="str">
            <v>ALMACEN</v>
          </cell>
        </row>
        <row r="1116">
          <cell r="A1116" t="str">
            <v>BP24</v>
          </cell>
          <cell r="B1116" t="str">
            <v>COMD-0009</v>
          </cell>
          <cell r="C1116" t="str">
            <v>BOTON PLASTICO 24MM MINIMAG</v>
          </cell>
          <cell r="D1116">
            <v>0.01</v>
          </cell>
          <cell r="E1116">
            <v>0</v>
          </cell>
          <cell r="F1116">
            <v>1.7999999999999998E-4</v>
          </cell>
          <cell r="G1116">
            <v>0</v>
          </cell>
          <cell r="H1116">
            <v>516</v>
          </cell>
          <cell r="I1116">
            <v>516</v>
          </cell>
          <cell r="J1116">
            <v>260</v>
          </cell>
          <cell r="K1116">
            <v>362</v>
          </cell>
          <cell r="L1116">
            <v>0</v>
          </cell>
          <cell r="M1116">
            <v>0</v>
          </cell>
          <cell r="N1116">
            <v>0.25048449612403106</v>
          </cell>
          <cell r="O1116" t="str">
            <v>ALMACEN</v>
          </cell>
        </row>
        <row r="1117">
          <cell r="A1117" t="str">
            <v>FP</v>
          </cell>
          <cell r="B1117" t="str">
            <v>COMP-0016</v>
          </cell>
          <cell r="C1117" t="str">
            <v>FILLET PLASTICO 3000X20X20</v>
          </cell>
          <cell r="D1117">
            <v>0.74</v>
          </cell>
          <cell r="E1117">
            <v>0</v>
          </cell>
          <cell r="F1117">
            <v>4.065E-3</v>
          </cell>
          <cell r="G1117">
            <v>0</v>
          </cell>
          <cell r="H1117">
            <v>79997</v>
          </cell>
          <cell r="I1117">
            <v>79997</v>
          </cell>
          <cell r="J1117">
            <v>40341</v>
          </cell>
          <cell r="K1117">
            <v>56074</v>
          </cell>
          <cell r="L1117">
            <v>0</v>
          </cell>
          <cell r="M1117">
            <v>0</v>
          </cell>
          <cell r="N1117">
            <v>0.24988140180256774</v>
          </cell>
          <cell r="O1117" t="str">
            <v>ALMACEN</v>
          </cell>
        </row>
        <row r="1118">
          <cell r="A1118" t="str">
            <v>AP10X1200</v>
          </cell>
          <cell r="B1118" t="str">
            <v>COMP-0488</v>
          </cell>
          <cell r="C1118" t="str">
            <v>AJUSTE PLÁSTICO 10 X 1200MM</v>
          </cell>
          <cell r="D1118">
            <v>0.3</v>
          </cell>
          <cell r="E1118">
            <v>0</v>
          </cell>
          <cell r="F1118">
            <v>5.9999999999999995E-4</v>
          </cell>
          <cell r="G1118">
            <v>0</v>
          </cell>
          <cell r="H1118">
            <v>21680</v>
          </cell>
          <cell r="I1118">
            <v>21680</v>
          </cell>
          <cell r="J1118">
            <v>10932</v>
          </cell>
          <cell r="K1118">
            <v>15196</v>
          </cell>
          <cell r="L1118">
            <v>0</v>
          </cell>
          <cell r="M1118">
            <v>0</v>
          </cell>
          <cell r="N1118">
            <v>0.24993773062730629</v>
          </cell>
          <cell r="O1118" t="str">
            <v>ALMACEN</v>
          </cell>
        </row>
        <row r="1119">
          <cell r="A1119" t="str">
            <v>AP20X1200</v>
          </cell>
          <cell r="B1119" t="str">
            <v>COMP-0489</v>
          </cell>
          <cell r="C1119" t="str">
            <v>AJUSTE PLÁSTICO 20 X 1200MM</v>
          </cell>
          <cell r="D1119">
            <v>0.35</v>
          </cell>
          <cell r="E1119">
            <v>0</v>
          </cell>
          <cell r="F1119">
            <v>1.1999999999999999E-3</v>
          </cell>
          <cell r="G1119">
            <v>0</v>
          </cell>
          <cell r="H1119">
            <v>43400</v>
          </cell>
          <cell r="I1119">
            <v>43400</v>
          </cell>
          <cell r="J1119">
            <v>21865</v>
          </cell>
          <cell r="K1119">
            <v>30393</v>
          </cell>
          <cell r="L1119">
            <v>0</v>
          </cell>
          <cell r="M1119">
            <v>0</v>
          </cell>
          <cell r="N1119">
            <v>0.25059475806451614</v>
          </cell>
          <cell r="O1119" t="str">
            <v>ALMACEN</v>
          </cell>
        </row>
        <row r="1120">
          <cell r="A1120" t="str">
            <v>GWS</v>
          </cell>
          <cell r="B1120" t="str">
            <v>COMP-0436</v>
          </cell>
          <cell r="C1120" t="str">
            <v>GOLILLA WATER STOP</v>
          </cell>
          <cell r="D1120">
            <v>7.8750000000000001E-3</v>
          </cell>
          <cell r="E1120">
            <v>0</v>
          </cell>
          <cell r="F1120">
            <v>1.8459648437499999E-6</v>
          </cell>
          <cell r="G1120">
            <v>0</v>
          </cell>
          <cell r="H1120">
            <v>365</v>
          </cell>
          <cell r="I1120">
            <v>365</v>
          </cell>
          <cell r="J1120">
            <v>185</v>
          </cell>
          <cell r="K1120">
            <v>260</v>
          </cell>
          <cell r="L1120">
            <v>0</v>
          </cell>
          <cell r="M1120">
            <v>0</v>
          </cell>
          <cell r="N1120">
            <v>0.24606164383561646</v>
          </cell>
          <cell r="O1120" t="str">
            <v>ALMACEN</v>
          </cell>
        </row>
        <row r="1121">
          <cell r="A1121" t="str">
            <v>HC1000</v>
          </cell>
          <cell r="B1121" t="str">
            <v>COMP-0333</v>
          </cell>
          <cell r="C1121" t="str">
            <v>HILO CONTINUO 12MM 1000MM</v>
          </cell>
          <cell r="D1121">
            <v>0.7</v>
          </cell>
          <cell r="E1121">
            <v>0</v>
          </cell>
          <cell r="F1121">
            <v>4.523893421169302E-4</v>
          </cell>
          <cell r="G1121">
            <v>0</v>
          </cell>
          <cell r="H1121">
            <v>19000</v>
          </cell>
          <cell r="I1121">
            <v>19000</v>
          </cell>
          <cell r="J1121">
            <v>9600</v>
          </cell>
          <cell r="K1121">
            <v>13344</v>
          </cell>
          <cell r="L1121">
            <v>0</v>
          </cell>
          <cell r="M1121">
            <v>0</v>
          </cell>
          <cell r="N1121">
            <v>0.24842105263157899</v>
          </cell>
          <cell r="O1121" t="str">
            <v>ALMACEN</v>
          </cell>
        </row>
        <row r="1122">
          <cell r="A1122" t="str">
            <v>PLY</v>
          </cell>
          <cell r="B1122" t="str">
            <v>FENO-0001</v>
          </cell>
          <cell r="C1122" t="str">
            <v>PLYWOOD TULSA ESP. 18mm 2440x1220mm</v>
          </cell>
          <cell r="D1122">
            <v>30.95</v>
          </cell>
          <cell r="E1122">
            <v>2.9767999999999999</v>
          </cell>
          <cell r="F1122">
            <v>5.3582399999999995E-2</v>
          </cell>
          <cell r="G1122">
            <v>0</v>
          </cell>
          <cell r="H1122">
            <v>283600</v>
          </cell>
          <cell r="I1122">
            <v>283600</v>
          </cell>
          <cell r="J1122">
            <v>143000</v>
          </cell>
          <cell r="K1122">
            <v>198750</v>
          </cell>
          <cell r="L1122">
            <v>0</v>
          </cell>
          <cell r="M1122">
            <v>0</v>
          </cell>
          <cell r="N1122">
            <v>0.24995592383638934</v>
          </cell>
          <cell r="O1122" t="str">
            <v>RACK R1A</v>
          </cell>
        </row>
        <row r="1123">
          <cell r="A1123" t="str">
            <v>TRIN</v>
          </cell>
          <cell r="B1123" t="str">
            <v>FENO-0003</v>
          </cell>
          <cell r="C1123" t="str">
            <v>TRICAPA ESP. 27mm 1970x500mm (NUEVO)</v>
          </cell>
          <cell r="D1123">
            <v>12.6</v>
          </cell>
          <cell r="E1123">
            <v>0.98499999999999999</v>
          </cell>
          <cell r="F1123">
            <v>2.6595000000000001E-2</v>
          </cell>
          <cell r="G1123">
            <v>0</v>
          </cell>
          <cell r="H1123">
            <v>360900</v>
          </cell>
          <cell r="I1123">
            <v>360900</v>
          </cell>
          <cell r="J1123">
            <v>182000</v>
          </cell>
          <cell r="K1123">
            <v>253000</v>
          </cell>
          <cell r="L1123">
            <v>0</v>
          </cell>
          <cell r="M1123">
            <v>0</v>
          </cell>
          <cell r="N1123">
            <v>0.24986145746744257</v>
          </cell>
          <cell r="O1123" t="str">
            <v>RACK R1A</v>
          </cell>
        </row>
        <row r="1124">
          <cell r="A1124" t="str">
            <v>TRIU</v>
          </cell>
          <cell r="B1124" t="str">
            <v>FENO-0006</v>
          </cell>
          <cell r="C1124" t="str">
            <v>TRICAPA ESP. 27mm 1970x500mm (USADO)</v>
          </cell>
          <cell r="D1124">
            <v>12.6</v>
          </cell>
          <cell r="E1124">
            <v>0.98499999999999999</v>
          </cell>
          <cell r="F1124">
            <v>2.6595000000000001E-2</v>
          </cell>
          <cell r="G1124">
            <v>0</v>
          </cell>
          <cell r="H1124">
            <v>360900</v>
          </cell>
          <cell r="I1124">
            <v>360900</v>
          </cell>
          <cell r="J1124">
            <v>182000</v>
          </cell>
          <cell r="K1124">
            <v>253000</v>
          </cell>
          <cell r="L1124">
            <v>59100</v>
          </cell>
          <cell r="M1124">
            <v>80000</v>
          </cell>
          <cell r="N1124">
            <v>0.24986145746744257</v>
          </cell>
          <cell r="O1124" t="str">
            <v>RACK R1A</v>
          </cell>
        </row>
        <row r="1125">
          <cell r="A1125" t="str">
            <v>TRIU1970x450</v>
          </cell>
          <cell r="B1125" t="str">
            <v>FENO-0010</v>
          </cell>
          <cell r="C1125" t="str">
            <v>TRICAPA ESP. 27mm 1970x450mm (USADO)</v>
          </cell>
          <cell r="D1125">
            <v>11.34</v>
          </cell>
          <cell r="E1125">
            <v>0.88649999999999995</v>
          </cell>
          <cell r="F1125">
            <v>2.3935499999999998E-2</v>
          </cell>
          <cell r="G1125">
            <v>0</v>
          </cell>
          <cell r="H1125">
            <v>324800</v>
          </cell>
          <cell r="I1125">
            <v>324800</v>
          </cell>
          <cell r="J1125">
            <v>163800</v>
          </cell>
          <cell r="K1125">
            <v>227700</v>
          </cell>
          <cell r="L1125">
            <v>53190</v>
          </cell>
          <cell r="M1125">
            <v>80000</v>
          </cell>
          <cell r="N1125">
            <v>0.24983836206896556</v>
          </cell>
          <cell r="O1125" t="str">
            <v>RACK R1A</v>
          </cell>
        </row>
        <row r="1126">
          <cell r="A1126" t="str">
            <v>TRIU1970x400</v>
          </cell>
          <cell r="B1126" t="str">
            <v>FENO-0011</v>
          </cell>
          <cell r="C1126" t="str">
            <v>TRICAPA ESP. 27mm 1970x400mm (USADO)</v>
          </cell>
          <cell r="D1126">
            <v>10.08</v>
          </cell>
          <cell r="E1126">
            <v>0.78800000000000003</v>
          </cell>
          <cell r="F1126">
            <v>2.1276E-2</v>
          </cell>
          <cell r="G1126">
            <v>0</v>
          </cell>
          <cell r="H1126">
            <v>288800</v>
          </cell>
          <cell r="I1126">
            <v>288800</v>
          </cell>
          <cell r="J1126">
            <v>145600</v>
          </cell>
          <cell r="K1126">
            <v>202400</v>
          </cell>
          <cell r="L1126">
            <v>47280</v>
          </cell>
          <cell r="M1126">
            <v>80000</v>
          </cell>
          <cell r="N1126">
            <v>0.25006925207756237</v>
          </cell>
          <cell r="O1126" t="str">
            <v>RACK R1A</v>
          </cell>
        </row>
        <row r="1127">
          <cell r="A1127" t="str">
            <v>TRIU1970x350</v>
          </cell>
          <cell r="B1127" t="str">
            <v>FENO-0012</v>
          </cell>
          <cell r="C1127" t="str">
            <v>TRICAPA ESP. 27mm 1970x350mm (USADO)</v>
          </cell>
          <cell r="D1127">
            <v>8.82</v>
          </cell>
          <cell r="E1127">
            <v>0.6895</v>
          </cell>
          <cell r="F1127">
            <v>1.8616500000000001E-2</v>
          </cell>
          <cell r="G1127">
            <v>0</v>
          </cell>
          <cell r="H1127">
            <v>252600</v>
          </cell>
          <cell r="I1127">
            <v>252600</v>
          </cell>
          <cell r="J1127">
            <v>127400</v>
          </cell>
          <cell r="K1127">
            <v>177200</v>
          </cell>
          <cell r="L1127">
            <v>41370</v>
          </cell>
          <cell r="M1127">
            <v>80000</v>
          </cell>
          <cell r="N1127">
            <v>0.24977236737925573</v>
          </cell>
          <cell r="O1127" t="str">
            <v>RACK R1A</v>
          </cell>
        </row>
        <row r="1128">
          <cell r="A1128" t="str">
            <v>TRIU1970x300</v>
          </cell>
          <cell r="B1128" t="str">
            <v>FENO-0013</v>
          </cell>
          <cell r="C1128" t="str">
            <v>TRICAPA ESP. 27mm 1970x300mm (USADO)</v>
          </cell>
          <cell r="D1128">
            <v>7.56</v>
          </cell>
          <cell r="E1128">
            <v>0.59099999999999997</v>
          </cell>
          <cell r="F1128">
            <v>1.5956999999999999E-2</v>
          </cell>
          <cell r="G1128">
            <v>0</v>
          </cell>
          <cell r="H1128">
            <v>216600</v>
          </cell>
          <cell r="I1128">
            <v>216600</v>
          </cell>
          <cell r="J1128">
            <v>109200</v>
          </cell>
          <cell r="K1128">
            <v>151800</v>
          </cell>
          <cell r="L1128">
            <v>35460</v>
          </cell>
          <cell r="M1128">
            <v>71478</v>
          </cell>
          <cell r="N1128">
            <v>0.25006925207756231</v>
          </cell>
          <cell r="O1128" t="str">
            <v>RACK R1A</v>
          </cell>
        </row>
        <row r="1129">
          <cell r="A1129" t="str">
            <v>TRIU1970x250</v>
          </cell>
          <cell r="B1129" t="str">
            <v>FENO-0007</v>
          </cell>
          <cell r="C1129" t="str">
            <v>TRICAPA ESP. 27mm 1970x250mm (USADO)</v>
          </cell>
          <cell r="D1129">
            <v>6.3</v>
          </cell>
          <cell r="E1129">
            <v>0.49</v>
          </cell>
          <cell r="F1129">
            <v>1.32975E-2</v>
          </cell>
          <cell r="G1129">
            <v>0</v>
          </cell>
          <cell r="H1129">
            <v>180450</v>
          </cell>
          <cell r="I1129">
            <v>180450</v>
          </cell>
          <cell r="J1129">
            <v>91000</v>
          </cell>
          <cell r="K1129">
            <v>126500</v>
          </cell>
          <cell r="L1129">
            <v>29400</v>
          </cell>
          <cell r="M1129">
            <v>59548.5</v>
          </cell>
          <cell r="N1129">
            <v>0.24986145746744257</v>
          </cell>
          <cell r="O1129" t="str">
            <v>RACK R1A</v>
          </cell>
        </row>
        <row r="1130">
          <cell r="A1130" t="str">
            <v>TRIU985x500</v>
          </cell>
          <cell r="B1130" t="str">
            <v>FENO-0008</v>
          </cell>
          <cell r="C1130" t="str">
            <v>TRICAPA ESP. 27mm 985x500mm (USADO)</v>
          </cell>
          <cell r="D1130">
            <v>6.3</v>
          </cell>
          <cell r="E1130">
            <v>0.49</v>
          </cell>
          <cell r="F1130">
            <v>1.32975E-2</v>
          </cell>
          <cell r="G1130">
            <v>0</v>
          </cell>
          <cell r="H1130">
            <v>180450</v>
          </cell>
          <cell r="I1130">
            <v>180450</v>
          </cell>
          <cell r="J1130">
            <v>91000</v>
          </cell>
          <cell r="K1130">
            <v>126500</v>
          </cell>
          <cell r="L1130">
            <v>29400</v>
          </cell>
          <cell r="M1130">
            <v>59548.5</v>
          </cell>
          <cell r="N1130">
            <v>0.24986145746744257</v>
          </cell>
          <cell r="O1130" t="str">
            <v>RACK R1A</v>
          </cell>
        </row>
        <row r="1131">
          <cell r="A1131" t="str">
            <v>CEXT</v>
          </cell>
          <cell r="B1131" t="str">
            <v>LOAU-0003</v>
          </cell>
          <cell r="C1131" t="str">
            <v>C61-CLIP EXTERIOR 5º A 45º</v>
          </cell>
          <cell r="D1131">
            <v>0.64</v>
          </cell>
          <cell r="E1131">
            <v>0</v>
          </cell>
          <cell r="F1131">
            <v>4.4000000000000002E-4</v>
          </cell>
          <cell r="G1131">
            <v>0</v>
          </cell>
          <cell r="H1131">
            <v>29189</v>
          </cell>
          <cell r="I1131">
            <v>29189</v>
          </cell>
          <cell r="J1131">
            <v>14720</v>
          </cell>
          <cell r="K1131">
            <v>20460</v>
          </cell>
          <cell r="L1131">
            <v>0</v>
          </cell>
          <cell r="M1131">
            <v>0</v>
          </cell>
          <cell r="N1131">
            <v>0.2498543972044264</v>
          </cell>
          <cell r="O1131" t="str">
            <v>ALMACEN</v>
          </cell>
        </row>
        <row r="1132">
          <cell r="A1132" t="str">
            <v>CINT</v>
          </cell>
          <cell r="B1132" t="str">
            <v>LOAU-0004</v>
          </cell>
          <cell r="C1132" t="str">
            <v>C61-CLIP INTERIOR 90º</v>
          </cell>
          <cell r="D1132">
            <v>0.21</v>
          </cell>
          <cell r="E1132">
            <v>0</v>
          </cell>
          <cell r="F1132">
            <v>6.7999999999999999E-5</v>
          </cell>
          <cell r="G1132">
            <v>0</v>
          </cell>
          <cell r="H1132">
            <v>22500</v>
          </cell>
          <cell r="I1132">
            <v>22500</v>
          </cell>
          <cell r="J1132">
            <v>11320</v>
          </cell>
          <cell r="K1132">
            <v>15735</v>
          </cell>
          <cell r="L1132">
            <v>0</v>
          </cell>
          <cell r="M1132">
            <v>0</v>
          </cell>
          <cell r="N1132">
            <v>0.2516222222222223</v>
          </cell>
          <cell r="O1132" t="str">
            <v>ALMACEN</v>
          </cell>
        </row>
        <row r="1133">
          <cell r="A1133" t="str">
            <v>GC25-24</v>
          </cell>
          <cell r="B1133" t="str">
            <v>LOAU-0023</v>
          </cell>
          <cell r="C1133" t="str">
            <v>C25 45º HD ADJUSTABLE HALF HANGER 24"</v>
          </cell>
          <cell r="D1133">
            <v>1.5</v>
          </cell>
          <cell r="E1133">
            <v>0</v>
          </cell>
          <cell r="F1133">
            <v>4.4000000000000002E-4</v>
          </cell>
          <cell r="G1133">
            <v>0</v>
          </cell>
          <cell r="H1133">
            <v>61070</v>
          </cell>
          <cell r="I1133">
            <v>61070</v>
          </cell>
          <cell r="J1133">
            <v>30800</v>
          </cell>
          <cell r="K1133">
            <v>42820</v>
          </cell>
          <cell r="L1133">
            <v>0</v>
          </cell>
          <cell r="M1133">
            <v>0</v>
          </cell>
          <cell r="N1133">
            <v>0.24979531684951692</v>
          </cell>
          <cell r="O1133" t="str">
            <v>ALMACEN</v>
          </cell>
        </row>
        <row r="1134">
          <cell r="A1134" t="str">
            <v>GC25-8</v>
          </cell>
          <cell r="B1134" t="str">
            <v>LOAU-0028</v>
          </cell>
          <cell r="C1134" t="str">
            <v>C25 45º HD ADJUSTABLE HALF HANGER 8"</v>
          </cell>
          <cell r="D1134">
            <v>0.6</v>
          </cell>
          <cell r="E1134">
            <v>0</v>
          </cell>
          <cell r="F1134">
            <v>1.4666666666666666E-4</v>
          </cell>
          <cell r="G1134">
            <v>0</v>
          </cell>
          <cell r="H1134">
            <v>53000</v>
          </cell>
          <cell r="I1134">
            <v>53000</v>
          </cell>
          <cell r="J1134">
            <v>26718</v>
          </cell>
          <cell r="K1134">
            <v>37150</v>
          </cell>
          <cell r="L1134">
            <v>0</v>
          </cell>
          <cell r="M1134">
            <v>0</v>
          </cell>
          <cell r="N1134">
            <v>0.2501316037735849</v>
          </cell>
          <cell r="O1134" t="str">
            <v>ALMACEN</v>
          </cell>
        </row>
        <row r="1135">
          <cell r="A1135" t="str">
            <v>V3/4x3650</v>
          </cell>
          <cell r="B1135" t="str">
            <v>LOAU-0005</v>
          </cell>
          <cell r="C1135" t="str">
            <v>B12-VARILLA ROSCADA 3/4"x3650MM</v>
          </cell>
          <cell r="D1135">
            <v>6.53</v>
          </cell>
          <cell r="E1135">
            <v>0</v>
          </cell>
          <cell r="F1135">
            <v>4.1613351720882E-3</v>
          </cell>
          <cell r="G1135">
            <v>3.65</v>
          </cell>
          <cell r="H1135">
            <v>28633.698630136987</v>
          </cell>
          <cell r="I1135">
            <v>104513</v>
          </cell>
          <cell r="J1135">
            <v>52704</v>
          </cell>
          <cell r="K1135">
            <v>73259</v>
          </cell>
          <cell r="L1135">
            <v>0</v>
          </cell>
          <cell r="M1135">
            <v>0</v>
          </cell>
          <cell r="N1135">
            <v>0.24988087606326501</v>
          </cell>
          <cell r="O1135" t="str">
            <v>ALMACEN</v>
          </cell>
        </row>
        <row r="1136">
          <cell r="A1136" t="str">
            <v>V3/4x650</v>
          </cell>
          <cell r="B1136" t="str">
            <v>LOAU-0012</v>
          </cell>
          <cell r="C1136" t="str">
            <v>B12-VARILLA ROSCADA 3/4"x650MM</v>
          </cell>
          <cell r="D1136">
            <v>1.1628767123287673</v>
          </cell>
          <cell r="E1136">
            <v>0</v>
          </cell>
          <cell r="F1136">
            <v>7.4105968818009046E-4</v>
          </cell>
          <cell r="G1136">
            <v>0.65</v>
          </cell>
          <cell r="H1136">
            <v>28633.698630136987</v>
          </cell>
          <cell r="I1136">
            <v>18612</v>
          </cell>
          <cell r="J1136">
            <v>9385.6438356164399</v>
          </cell>
          <cell r="K1136">
            <v>13047</v>
          </cell>
          <cell r="L1136">
            <v>0</v>
          </cell>
          <cell r="M1136">
            <v>0</v>
          </cell>
          <cell r="N1136">
            <v>0.24988474073288988</v>
          </cell>
          <cell r="O1136" t="str">
            <v>ALMACEN</v>
          </cell>
        </row>
        <row r="1137">
          <cell r="A1137" t="str">
            <v>V3/4x600</v>
          </cell>
          <cell r="B1137" t="str">
            <v>LOAU-0022</v>
          </cell>
          <cell r="C1137" t="str">
            <v>B12-VARILLA ROSCADA 3/4"x600MM</v>
          </cell>
          <cell r="D1137">
            <v>1.0734246575342465</v>
          </cell>
          <cell r="E1137">
            <v>0</v>
          </cell>
          <cell r="F1137">
            <v>6.8405509678162192E-4</v>
          </cell>
          <cell r="G1137">
            <v>0.6</v>
          </cell>
          <cell r="H1137">
            <v>28633.698630136987</v>
          </cell>
          <cell r="I1137">
            <v>17180</v>
          </cell>
          <cell r="J1137">
            <v>8663.6712328767117</v>
          </cell>
          <cell r="K1137">
            <v>12043</v>
          </cell>
          <cell r="L1137">
            <v>0</v>
          </cell>
          <cell r="M1137">
            <v>0</v>
          </cell>
          <cell r="N1137">
            <v>0.24987130623375386</v>
          </cell>
          <cell r="O1137" t="str">
            <v>ALMACEN</v>
          </cell>
        </row>
        <row r="1138">
          <cell r="A1138" t="str">
            <v>V3/4x550</v>
          </cell>
          <cell r="B1138" t="str">
            <v>LOAU-0016</v>
          </cell>
          <cell r="C1138" t="str">
            <v>B12-VARILLA ROSCADA 3/4"x550MM</v>
          </cell>
          <cell r="D1138">
            <v>0.98</v>
          </cell>
          <cell r="E1138">
            <v>0</v>
          </cell>
          <cell r="F1138">
            <v>6.2705050538315349E-4</v>
          </cell>
          <cell r="G1138">
            <v>0.55000000000000004</v>
          </cell>
          <cell r="H1138">
            <v>28633.698630136987</v>
          </cell>
          <cell r="I1138">
            <v>15749</v>
          </cell>
          <cell r="J1138">
            <v>7941.698630136987</v>
          </cell>
          <cell r="K1138">
            <v>11039</v>
          </cell>
          <cell r="L1138">
            <v>0</v>
          </cell>
          <cell r="M1138">
            <v>0</v>
          </cell>
          <cell r="N1138">
            <v>0.24990305972894999</v>
          </cell>
          <cell r="O1138" t="str">
            <v>ALMACEN</v>
          </cell>
        </row>
        <row r="1139">
          <cell r="A1139" t="str">
            <v>V3/4x500</v>
          </cell>
          <cell r="B1139" t="str">
            <v>LOAU-0013</v>
          </cell>
          <cell r="C1139" t="str">
            <v>B12-VARILLA ROSCADA 3/4"x500MM</v>
          </cell>
          <cell r="D1139">
            <v>0.89452054794520552</v>
          </cell>
          <cell r="E1139">
            <v>0</v>
          </cell>
          <cell r="F1139">
            <v>5.7004591398468495E-4</v>
          </cell>
          <cell r="G1139">
            <v>0.5</v>
          </cell>
          <cell r="H1139">
            <v>28633.698630136987</v>
          </cell>
          <cell r="I1139">
            <v>14317</v>
          </cell>
          <cell r="J1139">
            <v>7219.7260273972606</v>
          </cell>
          <cell r="K1139">
            <v>10036</v>
          </cell>
          <cell r="L1139">
            <v>0</v>
          </cell>
          <cell r="M1139">
            <v>0</v>
          </cell>
          <cell r="N1139">
            <v>0.24988877098879483</v>
          </cell>
          <cell r="O1139" t="str">
            <v>ALMACEN</v>
          </cell>
        </row>
        <row r="1140">
          <cell r="A1140" t="str">
            <v>V3/4x350</v>
          </cell>
          <cell r="B1140" t="str">
            <v>LOAU-0017</v>
          </cell>
          <cell r="C1140" t="str">
            <v>B12-VARILLA ROSCADA 3/4"x350MM</v>
          </cell>
          <cell r="D1140">
            <v>0.63</v>
          </cell>
          <cell r="E1140">
            <v>0</v>
          </cell>
          <cell r="F1140">
            <v>3.9903213978927945E-4</v>
          </cell>
          <cell r="G1140">
            <v>0.35</v>
          </cell>
          <cell r="H1140">
            <v>28633.698630136987</v>
          </cell>
          <cell r="I1140">
            <v>10022</v>
          </cell>
          <cell r="J1140">
            <v>5053.8082191780823</v>
          </cell>
          <cell r="K1140">
            <v>7025</v>
          </cell>
          <cell r="L1140">
            <v>0</v>
          </cell>
          <cell r="M1140">
            <v>0</v>
          </cell>
          <cell r="N1140">
            <v>0.24989625563486365</v>
          </cell>
          <cell r="O1140" t="str">
            <v>ALMACEN</v>
          </cell>
        </row>
        <row r="1141">
          <cell r="A1141" t="str">
            <v>CASG</v>
          </cell>
          <cell r="B1141" t="str">
            <v>COMD-0011</v>
          </cell>
          <cell r="C1141" t="str">
            <v>CASQUILLO GUIA MINIMAG</v>
          </cell>
          <cell r="D1141">
            <v>0.01</v>
          </cell>
          <cell r="E1141">
            <v>0</v>
          </cell>
          <cell r="F1141">
            <v>1.9468799999999999E-5</v>
          </cell>
          <cell r="G1141">
            <v>0</v>
          </cell>
          <cell r="H1141">
            <v>8353</v>
          </cell>
          <cell r="I1141">
            <v>8353</v>
          </cell>
          <cell r="J1141">
            <v>4212</v>
          </cell>
          <cell r="K1141">
            <v>5855</v>
          </cell>
          <cell r="L1141">
            <v>0</v>
          </cell>
          <cell r="M1141">
            <v>0</v>
          </cell>
          <cell r="N1141">
            <v>0.2499281695199331</v>
          </cell>
          <cell r="O1141" t="str">
            <v>ALMACEN</v>
          </cell>
        </row>
        <row r="1142">
          <cell r="A1142" t="str">
            <v>CASGM</v>
          </cell>
          <cell r="B1142" t="str">
            <v>COMD-0029</v>
          </cell>
          <cell r="C1142" t="str">
            <v>CASQUILLO GUIA METÁLICO MINIMAG</v>
          </cell>
          <cell r="D1142">
            <v>0.01</v>
          </cell>
          <cell r="E1142">
            <v>0</v>
          </cell>
          <cell r="F1142">
            <v>1.9468799999999999E-5</v>
          </cell>
          <cell r="G1142">
            <v>0</v>
          </cell>
          <cell r="H1142">
            <v>3802</v>
          </cell>
          <cell r="I1142">
            <v>3802</v>
          </cell>
          <cell r="J1142">
            <v>1917</v>
          </cell>
          <cell r="K1142">
            <v>2665</v>
          </cell>
          <cell r="L1142">
            <v>0</v>
          </cell>
          <cell r="M1142">
            <v>0</v>
          </cell>
          <cell r="N1142">
            <v>0.24999013677012108</v>
          </cell>
          <cell r="O1142" t="str">
            <v>ALMACEN</v>
          </cell>
        </row>
        <row r="1143">
          <cell r="A1143" t="str">
            <v>SC</v>
          </cell>
          <cell r="B1143" t="str">
            <v>SERV-0001</v>
          </cell>
          <cell r="C1143" t="str">
            <v>SERVICIO CURVADO TUBERIA (M/L)</v>
          </cell>
          <cell r="D1143">
            <v>0</v>
          </cell>
          <cell r="E1143">
            <v>0</v>
          </cell>
          <cell r="F1143">
            <v>0</v>
          </cell>
          <cell r="G1143">
            <v>0</v>
          </cell>
          <cell r="H1143">
            <v>2737</v>
          </cell>
          <cell r="I1143">
            <v>2737</v>
          </cell>
          <cell r="J1143">
            <v>1380</v>
          </cell>
          <cell r="K1143">
            <v>1919</v>
          </cell>
          <cell r="L1143">
            <v>0</v>
          </cell>
          <cell r="M1143">
            <v>0</v>
          </cell>
          <cell r="N1143">
            <v>0.25</v>
          </cell>
          <cell r="O1143">
            <v>0</v>
          </cell>
        </row>
        <row r="1145">
          <cell r="J1145">
            <v>163096021</v>
          </cell>
        </row>
        <row r="1147">
          <cell r="J1147">
            <v>0</v>
          </cell>
        </row>
        <row r="1148">
          <cell r="J1148">
            <v>0</v>
          </cell>
          <cell r="N1148">
            <v>0</v>
          </cell>
        </row>
        <row r="1410">
          <cell r="B1410">
            <v>0</v>
          </cell>
          <cell r="C1410">
            <v>0</v>
          </cell>
          <cell r="D1410">
            <v>0</v>
          </cell>
          <cell r="E1410">
            <v>0</v>
          </cell>
          <cell r="I1410">
            <v>0</v>
          </cell>
          <cell r="J1410">
            <v>0</v>
          </cell>
          <cell r="K1410">
            <v>0</v>
          </cell>
          <cell r="L1410">
            <v>0</v>
          </cell>
          <cell r="M1410">
            <v>0</v>
          </cell>
        </row>
        <row r="1411">
          <cell r="B1411">
            <v>0</v>
          </cell>
          <cell r="C1411">
            <v>0</v>
          </cell>
          <cell r="D1411">
            <v>0</v>
          </cell>
          <cell r="E1411">
            <v>0</v>
          </cell>
          <cell r="I1411">
            <v>0</v>
          </cell>
          <cell r="J1411">
            <v>0</v>
          </cell>
          <cell r="K1411">
            <v>0</v>
          </cell>
          <cell r="L1411">
            <v>0</v>
          </cell>
          <cell r="M1411">
            <v>0</v>
          </cell>
        </row>
        <row r="1412">
          <cell r="B1412">
            <v>0</v>
          </cell>
          <cell r="C1412">
            <v>0</v>
          </cell>
          <cell r="D1412">
            <v>0</v>
          </cell>
          <cell r="E1412">
            <v>0</v>
          </cell>
          <cell r="I1412">
            <v>0</v>
          </cell>
          <cell r="J1412">
            <v>0</v>
          </cell>
          <cell r="K1412">
            <v>0</v>
          </cell>
          <cell r="L1412">
            <v>0</v>
          </cell>
          <cell r="M1412">
            <v>0</v>
          </cell>
        </row>
        <row r="1413">
          <cell r="B1413">
            <v>0</v>
          </cell>
          <cell r="C1413">
            <v>0</v>
          </cell>
          <cell r="D1413">
            <v>0</v>
          </cell>
          <cell r="E1413">
            <v>0</v>
          </cell>
          <cell r="I1413">
            <v>0</v>
          </cell>
          <cell r="J1413">
            <v>0</v>
          </cell>
          <cell r="K1413">
            <v>0</v>
          </cell>
          <cell r="L1413">
            <v>0</v>
          </cell>
          <cell r="M1413">
            <v>0</v>
          </cell>
        </row>
        <row r="1414">
          <cell r="B1414">
            <v>0</v>
          </cell>
          <cell r="C1414">
            <v>0</v>
          </cell>
          <cell r="D1414">
            <v>0</v>
          </cell>
          <cell r="E1414">
            <v>0</v>
          </cell>
          <cell r="I1414">
            <v>0</v>
          </cell>
          <cell r="J1414">
            <v>0</v>
          </cell>
          <cell r="K1414">
            <v>0</v>
          </cell>
          <cell r="L1414">
            <v>0</v>
          </cell>
          <cell r="M1414">
            <v>0</v>
          </cell>
        </row>
        <row r="1415">
          <cell r="B1415">
            <v>0</v>
          </cell>
          <cell r="C1415">
            <v>0</v>
          </cell>
          <cell r="D1415">
            <v>0</v>
          </cell>
          <cell r="E1415">
            <v>0</v>
          </cell>
          <cell r="I1415">
            <v>0</v>
          </cell>
          <cell r="J1415">
            <v>0</v>
          </cell>
          <cell r="K1415">
            <v>0</v>
          </cell>
          <cell r="L1415">
            <v>0</v>
          </cell>
          <cell r="M1415">
            <v>0</v>
          </cell>
        </row>
        <row r="1416">
          <cell r="B1416">
            <v>0</v>
          </cell>
          <cell r="C1416">
            <v>0</v>
          </cell>
          <cell r="D1416">
            <v>0</v>
          </cell>
          <cell r="E1416">
            <v>0</v>
          </cell>
          <cell r="I1416">
            <v>0</v>
          </cell>
          <cell r="J1416">
            <v>0</v>
          </cell>
          <cell r="K1416">
            <v>0</v>
          </cell>
          <cell r="L1416">
            <v>0</v>
          </cell>
          <cell r="M1416">
            <v>0</v>
          </cell>
        </row>
        <row r="1417">
          <cell r="B1417">
            <v>0</v>
          </cell>
          <cell r="C1417">
            <v>0</v>
          </cell>
          <cell r="D1417">
            <v>0</v>
          </cell>
          <cell r="E1417">
            <v>0</v>
          </cell>
          <cell r="I1417">
            <v>0</v>
          </cell>
          <cell r="J1417">
            <v>0</v>
          </cell>
          <cell r="K1417">
            <v>0</v>
          </cell>
          <cell r="L1417">
            <v>0</v>
          </cell>
          <cell r="M1417">
            <v>0</v>
          </cell>
        </row>
        <row r="1418">
          <cell r="B1418">
            <v>0</v>
          </cell>
          <cell r="C1418">
            <v>0</v>
          </cell>
          <cell r="D1418">
            <v>0</v>
          </cell>
          <cell r="E1418">
            <v>0</v>
          </cell>
          <cell r="I1418">
            <v>0</v>
          </cell>
          <cell r="J1418">
            <v>0</v>
          </cell>
          <cell r="K1418">
            <v>0</v>
          </cell>
          <cell r="L1418">
            <v>0</v>
          </cell>
          <cell r="M1418">
            <v>0</v>
          </cell>
        </row>
        <row r="1419">
          <cell r="B1419">
            <v>0</v>
          </cell>
          <cell r="C1419">
            <v>0</v>
          </cell>
          <cell r="D1419">
            <v>0</v>
          </cell>
          <cell r="E1419">
            <v>0</v>
          </cell>
          <cell r="I1419">
            <v>0</v>
          </cell>
          <cell r="J1419">
            <v>0</v>
          </cell>
          <cell r="K1419">
            <v>0</v>
          </cell>
          <cell r="L1419">
            <v>0</v>
          </cell>
          <cell r="M1419">
            <v>0</v>
          </cell>
        </row>
        <row r="1420">
          <cell r="B1420">
            <v>0</v>
          </cell>
          <cell r="C1420">
            <v>0</v>
          </cell>
          <cell r="D1420">
            <v>0</v>
          </cell>
          <cell r="E1420">
            <v>0</v>
          </cell>
          <cell r="I1420">
            <v>0</v>
          </cell>
          <cell r="J1420">
            <v>0</v>
          </cell>
          <cell r="K1420">
            <v>0</v>
          </cell>
          <cell r="L1420">
            <v>0</v>
          </cell>
          <cell r="M1420">
            <v>0</v>
          </cell>
        </row>
        <row r="1421">
          <cell r="B1421">
            <v>0</v>
          </cell>
          <cell r="C1421">
            <v>0</v>
          </cell>
          <cell r="D1421">
            <v>0</v>
          </cell>
          <cell r="E1421">
            <v>0</v>
          </cell>
          <cell r="I1421">
            <v>0</v>
          </cell>
          <cell r="J1421">
            <v>0</v>
          </cell>
          <cell r="K1421">
            <v>0</v>
          </cell>
          <cell r="L1421">
            <v>0</v>
          </cell>
          <cell r="M1421">
            <v>0</v>
          </cell>
        </row>
        <row r="1422">
          <cell r="B1422">
            <v>0</v>
          </cell>
          <cell r="C1422">
            <v>0</v>
          </cell>
          <cell r="D1422">
            <v>0</v>
          </cell>
          <cell r="E1422">
            <v>0</v>
          </cell>
          <cell r="I1422">
            <v>0</v>
          </cell>
          <cell r="J1422">
            <v>0</v>
          </cell>
          <cell r="K1422">
            <v>0</v>
          </cell>
          <cell r="L1422">
            <v>0</v>
          </cell>
          <cell r="M1422">
            <v>0</v>
          </cell>
        </row>
        <row r="1423">
          <cell r="B1423">
            <v>0</v>
          </cell>
          <cell r="C1423">
            <v>0</v>
          </cell>
          <cell r="D1423">
            <v>0</v>
          </cell>
          <cell r="E1423">
            <v>0</v>
          </cell>
          <cell r="I1423">
            <v>0</v>
          </cell>
          <cell r="J1423">
            <v>0</v>
          </cell>
          <cell r="K1423">
            <v>0</v>
          </cell>
          <cell r="L1423">
            <v>0</v>
          </cell>
          <cell r="M1423">
            <v>0</v>
          </cell>
        </row>
        <row r="1424">
          <cell r="B1424">
            <v>0</v>
          </cell>
          <cell r="C1424">
            <v>0</v>
          </cell>
          <cell r="D1424">
            <v>0</v>
          </cell>
          <cell r="E1424">
            <v>0</v>
          </cell>
          <cell r="I1424">
            <v>0</v>
          </cell>
          <cell r="J1424">
            <v>0</v>
          </cell>
          <cell r="K1424">
            <v>0</v>
          </cell>
          <cell r="L1424">
            <v>0</v>
          </cell>
          <cell r="M1424">
            <v>0</v>
          </cell>
        </row>
        <row r="1425">
          <cell r="B1425">
            <v>0</v>
          </cell>
          <cell r="C1425">
            <v>0</v>
          </cell>
          <cell r="D1425">
            <v>0</v>
          </cell>
          <cell r="E1425">
            <v>0</v>
          </cell>
          <cell r="I1425">
            <v>0</v>
          </cell>
          <cell r="J1425">
            <v>0</v>
          </cell>
          <cell r="K1425">
            <v>0</v>
          </cell>
          <cell r="L1425">
            <v>0</v>
          </cell>
          <cell r="M1425">
            <v>0</v>
          </cell>
        </row>
        <row r="1426">
          <cell r="B1426">
            <v>0</v>
          </cell>
          <cell r="C1426">
            <v>0</v>
          </cell>
          <cell r="D1426">
            <v>0</v>
          </cell>
          <cell r="E1426">
            <v>0</v>
          </cell>
          <cell r="I1426">
            <v>0</v>
          </cell>
          <cell r="J1426">
            <v>0</v>
          </cell>
          <cell r="K1426">
            <v>0</v>
          </cell>
          <cell r="L1426">
            <v>0</v>
          </cell>
          <cell r="M1426">
            <v>0</v>
          </cell>
        </row>
        <row r="1427">
          <cell r="B1427">
            <v>0</v>
          </cell>
          <cell r="C1427">
            <v>0</v>
          </cell>
          <cell r="D1427">
            <v>0</v>
          </cell>
          <cell r="E1427">
            <v>0</v>
          </cell>
          <cell r="I1427">
            <v>0</v>
          </cell>
          <cell r="J1427">
            <v>0</v>
          </cell>
          <cell r="K1427">
            <v>0</v>
          </cell>
          <cell r="L1427">
            <v>0</v>
          </cell>
          <cell r="M1427">
            <v>0</v>
          </cell>
        </row>
        <row r="1428">
          <cell r="B1428">
            <v>0</v>
          </cell>
          <cell r="C1428">
            <v>0</v>
          </cell>
          <cell r="D1428">
            <v>0</v>
          </cell>
          <cell r="E1428">
            <v>0</v>
          </cell>
          <cell r="I1428">
            <v>0</v>
          </cell>
          <cell r="J1428">
            <v>0</v>
          </cell>
          <cell r="K1428">
            <v>0</v>
          </cell>
          <cell r="L1428">
            <v>0</v>
          </cell>
          <cell r="M1428">
            <v>0</v>
          </cell>
        </row>
        <row r="1429">
          <cell r="B1429">
            <v>0</v>
          </cell>
          <cell r="C1429">
            <v>0</v>
          </cell>
          <cell r="D1429">
            <v>0</v>
          </cell>
          <cell r="E1429">
            <v>0</v>
          </cell>
          <cell r="I1429">
            <v>0</v>
          </cell>
          <cell r="J1429">
            <v>0</v>
          </cell>
          <cell r="K1429">
            <v>0</v>
          </cell>
          <cell r="L1429">
            <v>0</v>
          </cell>
          <cell r="M1429">
            <v>0</v>
          </cell>
        </row>
        <row r="1430">
          <cell r="B1430">
            <v>0</v>
          </cell>
          <cell r="C1430">
            <v>0</v>
          </cell>
          <cell r="D1430">
            <v>0</v>
          </cell>
          <cell r="E1430">
            <v>0</v>
          </cell>
          <cell r="I1430">
            <v>0</v>
          </cell>
          <cell r="J1430">
            <v>0</v>
          </cell>
          <cell r="K1430">
            <v>0</v>
          </cell>
          <cell r="L1430">
            <v>0</v>
          </cell>
          <cell r="M1430">
            <v>0</v>
          </cell>
        </row>
        <row r="1431">
          <cell r="B1431">
            <v>0</v>
          </cell>
          <cell r="C1431">
            <v>0</v>
          </cell>
          <cell r="D1431">
            <v>0</v>
          </cell>
          <cell r="E1431">
            <v>0</v>
          </cell>
          <cell r="I1431">
            <v>0</v>
          </cell>
          <cell r="J1431">
            <v>0</v>
          </cell>
          <cell r="K1431">
            <v>0</v>
          </cell>
          <cell r="L1431">
            <v>0</v>
          </cell>
          <cell r="M1431">
            <v>0</v>
          </cell>
        </row>
        <row r="1432">
          <cell r="B1432">
            <v>0</v>
          </cell>
          <cell r="C1432">
            <v>0</v>
          </cell>
          <cell r="D1432">
            <v>0</v>
          </cell>
          <cell r="E1432">
            <v>0</v>
          </cell>
          <cell r="I1432">
            <v>0</v>
          </cell>
          <cell r="J1432">
            <v>0</v>
          </cell>
          <cell r="K1432">
            <v>0</v>
          </cell>
          <cell r="L1432">
            <v>0</v>
          </cell>
          <cell r="M1432">
            <v>0</v>
          </cell>
        </row>
        <row r="1433">
          <cell r="B1433">
            <v>0</v>
          </cell>
          <cell r="C1433">
            <v>0</v>
          </cell>
          <cell r="D1433">
            <v>0</v>
          </cell>
          <cell r="E1433">
            <v>0</v>
          </cell>
          <cell r="I1433">
            <v>0</v>
          </cell>
          <cell r="J1433">
            <v>0</v>
          </cell>
          <cell r="K1433">
            <v>0</v>
          </cell>
          <cell r="L1433">
            <v>0</v>
          </cell>
          <cell r="M1433">
            <v>0</v>
          </cell>
        </row>
        <row r="1434">
          <cell r="B1434">
            <v>0</v>
          </cell>
          <cell r="C1434">
            <v>0</v>
          </cell>
          <cell r="D1434">
            <v>0</v>
          </cell>
          <cell r="E1434">
            <v>0</v>
          </cell>
          <cell r="I1434">
            <v>0</v>
          </cell>
          <cell r="J1434">
            <v>0</v>
          </cell>
          <cell r="K1434">
            <v>0</v>
          </cell>
          <cell r="L1434">
            <v>0</v>
          </cell>
          <cell r="M1434">
            <v>0</v>
          </cell>
        </row>
        <row r="1435">
          <cell r="B1435">
            <v>0</v>
          </cell>
          <cell r="C1435">
            <v>0</v>
          </cell>
          <cell r="D1435">
            <v>0</v>
          </cell>
          <cell r="E1435">
            <v>0</v>
          </cell>
          <cell r="I1435">
            <v>0</v>
          </cell>
          <cell r="J1435">
            <v>0</v>
          </cell>
          <cell r="K1435">
            <v>0</v>
          </cell>
          <cell r="L1435">
            <v>0</v>
          </cell>
          <cell r="M1435">
            <v>0</v>
          </cell>
        </row>
        <row r="1436">
          <cell r="B1436">
            <v>0</v>
          </cell>
          <cell r="C1436">
            <v>0</v>
          </cell>
          <cell r="D1436">
            <v>0</v>
          </cell>
          <cell r="E1436">
            <v>0</v>
          </cell>
          <cell r="I1436">
            <v>0</v>
          </cell>
          <cell r="J1436">
            <v>0</v>
          </cell>
          <cell r="K1436">
            <v>0</v>
          </cell>
          <cell r="L1436">
            <v>0</v>
          </cell>
          <cell r="M1436">
            <v>0</v>
          </cell>
        </row>
        <row r="1437">
          <cell r="B1437">
            <v>0</v>
          </cell>
          <cell r="C1437">
            <v>0</v>
          </cell>
          <cell r="D1437">
            <v>0</v>
          </cell>
          <cell r="E1437">
            <v>0</v>
          </cell>
          <cell r="I1437">
            <v>0</v>
          </cell>
          <cell r="J1437">
            <v>0</v>
          </cell>
          <cell r="K1437">
            <v>0</v>
          </cell>
          <cell r="L1437">
            <v>0</v>
          </cell>
          <cell r="M1437">
            <v>0</v>
          </cell>
        </row>
        <row r="1438">
          <cell r="B1438">
            <v>0</v>
          </cell>
          <cell r="C1438">
            <v>0</v>
          </cell>
          <cell r="D1438">
            <v>0</v>
          </cell>
          <cell r="E1438">
            <v>0</v>
          </cell>
          <cell r="I1438">
            <v>0</v>
          </cell>
          <cell r="J1438">
            <v>0</v>
          </cell>
          <cell r="K1438">
            <v>0</v>
          </cell>
          <cell r="L1438">
            <v>0</v>
          </cell>
          <cell r="M1438">
            <v>0</v>
          </cell>
        </row>
        <row r="1439">
          <cell r="B1439">
            <v>0</v>
          </cell>
          <cell r="C1439">
            <v>0</v>
          </cell>
          <cell r="D1439">
            <v>0</v>
          </cell>
          <cell r="E1439">
            <v>0</v>
          </cell>
          <cell r="I1439">
            <v>0</v>
          </cell>
          <cell r="J1439">
            <v>0</v>
          </cell>
          <cell r="K1439">
            <v>0</v>
          </cell>
          <cell r="L1439">
            <v>0</v>
          </cell>
          <cell r="M1439">
            <v>0</v>
          </cell>
        </row>
        <row r="1440">
          <cell r="B1440">
            <v>0</v>
          </cell>
          <cell r="C1440">
            <v>0</v>
          </cell>
          <cell r="D1440">
            <v>0</v>
          </cell>
          <cell r="E1440">
            <v>0</v>
          </cell>
          <cell r="I1440">
            <v>0</v>
          </cell>
          <cell r="J1440">
            <v>0</v>
          </cell>
          <cell r="K1440">
            <v>0</v>
          </cell>
          <cell r="L1440">
            <v>0</v>
          </cell>
          <cell r="M1440">
            <v>0</v>
          </cell>
        </row>
        <row r="1441">
          <cell r="B1441">
            <v>0</v>
          </cell>
          <cell r="C1441">
            <v>0</v>
          </cell>
          <cell r="D1441">
            <v>0</v>
          </cell>
          <cell r="E1441">
            <v>0</v>
          </cell>
          <cell r="I1441">
            <v>0</v>
          </cell>
          <cell r="J1441">
            <v>0</v>
          </cell>
          <cell r="K1441">
            <v>0</v>
          </cell>
          <cell r="L1441">
            <v>0</v>
          </cell>
          <cell r="M1441">
            <v>0</v>
          </cell>
        </row>
        <row r="1442">
          <cell r="B1442">
            <v>0</v>
          </cell>
          <cell r="C1442">
            <v>0</v>
          </cell>
          <cell r="D1442">
            <v>0</v>
          </cell>
          <cell r="E1442">
            <v>0</v>
          </cell>
          <cell r="I1442">
            <v>0</v>
          </cell>
          <cell r="J1442">
            <v>0</v>
          </cell>
          <cell r="K1442">
            <v>0</v>
          </cell>
          <cell r="L1442">
            <v>0</v>
          </cell>
          <cell r="M1442">
            <v>0</v>
          </cell>
        </row>
        <row r="1443">
          <cell r="B1443">
            <v>0</v>
          </cell>
          <cell r="C1443">
            <v>0</v>
          </cell>
          <cell r="D1443">
            <v>0</v>
          </cell>
          <cell r="E1443">
            <v>0</v>
          </cell>
          <cell r="I1443">
            <v>0</v>
          </cell>
          <cell r="J1443">
            <v>0</v>
          </cell>
          <cell r="K1443">
            <v>0</v>
          </cell>
          <cell r="L1443">
            <v>0</v>
          </cell>
          <cell r="M1443">
            <v>0</v>
          </cell>
        </row>
        <row r="1444">
          <cell r="B1444">
            <v>0</v>
          </cell>
          <cell r="C1444">
            <v>0</v>
          </cell>
          <cell r="D1444">
            <v>0</v>
          </cell>
          <cell r="E1444">
            <v>0</v>
          </cell>
          <cell r="I1444">
            <v>0</v>
          </cell>
          <cell r="J1444">
            <v>0</v>
          </cell>
          <cell r="K1444">
            <v>0</v>
          </cell>
          <cell r="L1444">
            <v>0</v>
          </cell>
          <cell r="M1444">
            <v>0</v>
          </cell>
        </row>
        <row r="1445">
          <cell r="B1445">
            <v>0</v>
          </cell>
          <cell r="C1445">
            <v>0</v>
          </cell>
          <cell r="D1445">
            <v>0</v>
          </cell>
          <cell r="E1445">
            <v>0</v>
          </cell>
          <cell r="I1445">
            <v>0</v>
          </cell>
          <cell r="J1445">
            <v>0</v>
          </cell>
          <cell r="K1445">
            <v>0</v>
          </cell>
          <cell r="L1445">
            <v>0</v>
          </cell>
          <cell r="M1445">
            <v>0</v>
          </cell>
        </row>
        <row r="1446">
          <cell r="B1446">
            <v>0</v>
          </cell>
          <cell r="C1446">
            <v>0</v>
          </cell>
          <cell r="D1446">
            <v>0</v>
          </cell>
          <cell r="E1446">
            <v>0</v>
          </cell>
          <cell r="I1446">
            <v>0</v>
          </cell>
          <cell r="J1446">
            <v>0</v>
          </cell>
          <cell r="K1446">
            <v>0</v>
          </cell>
          <cell r="L1446">
            <v>0</v>
          </cell>
          <cell r="M1446">
            <v>0</v>
          </cell>
        </row>
        <row r="1447">
          <cell r="B1447">
            <v>0</v>
          </cell>
          <cell r="C1447">
            <v>0</v>
          </cell>
          <cell r="D1447">
            <v>0</v>
          </cell>
          <cell r="E1447">
            <v>0</v>
          </cell>
          <cell r="I1447">
            <v>0</v>
          </cell>
          <cell r="J1447">
            <v>0</v>
          </cell>
          <cell r="K1447">
            <v>0</v>
          </cell>
          <cell r="L1447">
            <v>0</v>
          </cell>
          <cell r="M1447">
            <v>0</v>
          </cell>
        </row>
        <row r="1448">
          <cell r="B1448">
            <v>0</v>
          </cell>
          <cell r="C1448">
            <v>0</v>
          </cell>
          <cell r="D1448">
            <v>0</v>
          </cell>
          <cell r="E1448">
            <v>0</v>
          </cell>
          <cell r="I1448">
            <v>0</v>
          </cell>
          <cell r="J1448">
            <v>0</v>
          </cell>
          <cell r="K1448">
            <v>0</v>
          </cell>
          <cell r="L1448">
            <v>0</v>
          </cell>
          <cell r="M1448">
            <v>0</v>
          </cell>
        </row>
        <row r="1449">
          <cell r="B1449">
            <v>0</v>
          </cell>
          <cell r="C1449">
            <v>0</v>
          </cell>
          <cell r="D1449">
            <v>0</v>
          </cell>
          <cell r="E1449">
            <v>0</v>
          </cell>
          <cell r="I1449">
            <v>0</v>
          </cell>
          <cell r="J1449">
            <v>0</v>
          </cell>
          <cell r="K1449">
            <v>0</v>
          </cell>
          <cell r="L1449">
            <v>0</v>
          </cell>
          <cell r="M1449">
            <v>0</v>
          </cell>
        </row>
        <row r="1450">
          <cell r="B1450">
            <v>0</v>
          </cell>
          <cell r="C1450">
            <v>0</v>
          </cell>
          <cell r="D1450">
            <v>0</v>
          </cell>
          <cell r="E1450">
            <v>0</v>
          </cell>
          <cell r="I1450">
            <v>0</v>
          </cell>
          <cell r="J1450">
            <v>0</v>
          </cell>
          <cell r="K1450">
            <v>0</v>
          </cell>
          <cell r="L1450">
            <v>0</v>
          </cell>
          <cell r="M1450">
            <v>0</v>
          </cell>
        </row>
        <row r="1451">
          <cell r="B1451">
            <v>0</v>
          </cell>
          <cell r="C1451">
            <v>0</v>
          </cell>
          <cell r="D1451">
            <v>0</v>
          </cell>
          <cell r="E1451">
            <v>0</v>
          </cell>
          <cell r="I1451">
            <v>0</v>
          </cell>
          <cell r="J1451">
            <v>0</v>
          </cell>
          <cell r="K1451">
            <v>0</v>
          </cell>
          <cell r="L1451">
            <v>0</v>
          </cell>
          <cell r="M1451">
            <v>0</v>
          </cell>
        </row>
        <row r="1452">
          <cell r="B1452">
            <v>0</v>
          </cell>
          <cell r="C1452">
            <v>0</v>
          </cell>
          <cell r="D1452">
            <v>0</v>
          </cell>
          <cell r="E1452">
            <v>0</v>
          </cell>
          <cell r="I1452">
            <v>0</v>
          </cell>
          <cell r="J1452">
            <v>0</v>
          </cell>
          <cell r="K1452">
            <v>0</v>
          </cell>
          <cell r="L1452">
            <v>0</v>
          </cell>
          <cell r="M1452">
            <v>0</v>
          </cell>
        </row>
        <row r="1453">
          <cell r="B1453">
            <v>0</v>
          </cell>
          <cell r="C1453">
            <v>0</v>
          </cell>
          <cell r="D1453">
            <v>0</v>
          </cell>
          <cell r="E1453">
            <v>0</v>
          </cell>
          <cell r="I1453">
            <v>0</v>
          </cell>
          <cell r="J1453">
            <v>0</v>
          </cell>
          <cell r="K1453">
            <v>0</v>
          </cell>
          <cell r="L1453">
            <v>0</v>
          </cell>
          <cell r="M1453">
            <v>0</v>
          </cell>
        </row>
        <row r="1454">
          <cell r="B1454">
            <v>0</v>
          </cell>
          <cell r="C1454">
            <v>0</v>
          </cell>
          <cell r="D1454">
            <v>0</v>
          </cell>
          <cell r="E1454">
            <v>0</v>
          </cell>
          <cell r="I1454">
            <v>0</v>
          </cell>
          <cell r="J1454">
            <v>0</v>
          </cell>
          <cell r="K1454">
            <v>0</v>
          </cell>
          <cell r="L1454">
            <v>0</v>
          </cell>
          <cell r="M1454">
            <v>0</v>
          </cell>
        </row>
        <row r="1455">
          <cell r="B1455">
            <v>0</v>
          </cell>
          <cell r="C1455">
            <v>0</v>
          </cell>
          <cell r="D1455">
            <v>0</v>
          </cell>
          <cell r="E1455">
            <v>0</v>
          </cell>
          <cell r="I1455">
            <v>0</v>
          </cell>
          <cell r="J1455">
            <v>0</v>
          </cell>
          <cell r="K1455">
            <v>0</v>
          </cell>
          <cell r="L1455">
            <v>0</v>
          </cell>
          <cell r="M1455">
            <v>0</v>
          </cell>
        </row>
        <row r="1456">
          <cell r="B1456">
            <v>0</v>
          </cell>
          <cell r="C1456">
            <v>0</v>
          </cell>
          <cell r="D1456">
            <v>0</v>
          </cell>
          <cell r="E1456">
            <v>0</v>
          </cell>
          <cell r="I1456">
            <v>0</v>
          </cell>
          <cell r="J1456">
            <v>0</v>
          </cell>
          <cell r="K1456">
            <v>0</v>
          </cell>
          <cell r="L1456">
            <v>0</v>
          </cell>
          <cell r="M1456">
            <v>0</v>
          </cell>
        </row>
        <row r="1457">
          <cell r="B1457">
            <v>0</v>
          </cell>
          <cell r="C1457">
            <v>0</v>
          </cell>
          <cell r="D1457">
            <v>0</v>
          </cell>
          <cell r="E1457">
            <v>0</v>
          </cell>
          <cell r="I1457">
            <v>0</v>
          </cell>
          <cell r="J1457">
            <v>0</v>
          </cell>
          <cell r="K1457">
            <v>0</v>
          </cell>
          <cell r="L1457">
            <v>0</v>
          </cell>
          <cell r="M1457">
            <v>0</v>
          </cell>
        </row>
        <row r="1458">
          <cell r="B1458">
            <v>0</v>
          </cell>
          <cell r="C1458">
            <v>0</v>
          </cell>
          <cell r="D1458">
            <v>0</v>
          </cell>
          <cell r="E1458">
            <v>0</v>
          </cell>
          <cell r="I1458">
            <v>0</v>
          </cell>
          <cell r="J1458">
            <v>0</v>
          </cell>
          <cell r="K1458">
            <v>0</v>
          </cell>
          <cell r="L1458">
            <v>0</v>
          </cell>
          <cell r="M1458">
            <v>0</v>
          </cell>
        </row>
        <row r="1459">
          <cell r="B1459">
            <v>0</v>
          </cell>
          <cell r="C1459">
            <v>0</v>
          </cell>
          <cell r="D1459">
            <v>0</v>
          </cell>
          <cell r="E1459">
            <v>0</v>
          </cell>
          <cell r="I1459">
            <v>0</v>
          </cell>
          <cell r="J1459">
            <v>0</v>
          </cell>
          <cell r="K1459">
            <v>0</v>
          </cell>
          <cell r="L1459">
            <v>0</v>
          </cell>
          <cell r="M1459">
            <v>0</v>
          </cell>
        </row>
        <row r="1460">
          <cell r="B1460">
            <v>0</v>
          </cell>
          <cell r="C1460">
            <v>0</v>
          </cell>
          <cell r="D1460">
            <v>0</v>
          </cell>
          <cell r="E1460">
            <v>0</v>
          </cell>
          <cell r="I1460">
            <v>0</v>
          </cell>
          <cell r="J1460">
            <v>0</v>
          </cell>
          <cell r="K1460">
            <v>0</v>
          </cell>
          <cell r="L1460">
            <v>0</v>
          </cell>
          <cell r="M1460">
            <v>0</v>
          </cell>
        </row>
        <row r="1461">
          <cell r="B1461">
            <v>0</v>
          </cell>
          <cell r="C1461">
            <v>0</v>
          </cell>
          <cell r="D1461">
            <v>0</v>
          </cell>
          <cell r="E1461">
            <v>0</v>
          </cell>
          <cell r="I1461">
            <v>0</v>
          </cell>
          <cell r="J1461">
            <v>0</v>
          </cell>
          <cell r="K1461">
            <v>0</v>
          </cell>
          <cell r="L1461">
            <v>0</v>
          </cell>
          <cell r="M1461">
            <v>0</v>
          </cell>
        </row>
        <row r="1462">
          <cell r="B1462">
            <v>0</v>
          </cell>
          <cell r="C1462">
            <v>0</v>
          </cell>
          <cell r="D1462">
            <v>0</v>
          </cell>
          <cell r="E1462">
            <v>0</v>
          </cell>
          <cell r="I1462">
            <v>0</v>
          </cell>
          <cell r="J1462">
            <v>0</v>
          </cell>
          <cell r="K1462">
            <v>0</v>
          </cell>
          <cell r="L1462">
            <v>0</v>
          </cell>
          <cell r="M1462">
            <v>0</v>
          </cell>
        </row>
        <row r="1463">
          <cell r="B1463">
            <v>0</v>
          </cell>
          <cell r="C1463">
            <v>0</v>
          </cell>
          <cell r="D1463">
            <v>0</v>
          </cell>
          <cell r="E1463">
            <v>0</v>
          </cell>
          <cell r="I1463">
            <v>0</v>
          </cell>
          <cell r="J1463">
            <v>0</v>
          </cell>
          <cell r="K1463">
            <v>0</v>
          </cell>
          <cell r="L1463">
            <v>0</v>
          </cell>
          <cell r="M1463">
            <v>0</v>
          </cell>
        </row>
        <row r="1464">
          <cell r="B1464">
            <v>0</v>
          </cell>
          <cell r="C1464">
            <v>0</v>
          </cell>
          <cell r="D1464">
            <v>0</v>
          </cell>
          <cell r="E1464">
            <v>0</v>
          </cell>
          <cell r="I1464">
            <v>0</v>
          </cell>
          <cell r="J1464">
            <v>0</v>
          </cell>
          <cell r="K1464">
            <v>0</v>
          </cell>
          <cell r="L1464">
            <v>0</v>
          </cell>
          <cell r="M1464">
            <v>0</v>
          </cell>
        </row>
        <row r="1465">
          <cell r="B1465">
            <v>0</v>
          </cell>
          <cell r="C1465">
            <v>0</v>
          </cell>
          <cell r="D1465">
            <v>0</v>
          </cell>
          <cell r="E1465">
            <v>0</v>
          </cell>
          <cell r="I1465">
            <v>0</v>
          </cell>
          <cell r="J1465">
            <v>0</v>
          </cell>
          <cell r="K1465">
            <v>0</v>
          </cell>
          <cell r="L1465">
            <v>0</v>
          </cell>
          <cell r="M1465">
            <v>0</v>
          </cell>
        </row>
        <row r="1466">
          <cell r="B1466">
            <v>0</v>
          </cell>
          <cell r="C1466">
            <v>0</v>
          </cell>
          <cell r="D1466">
            <v>0</v>
          </cell>
          <cell r="E1466">
            <v>0</v>
          </cell>
          <cell r="I1466">
            <v>0</v>
          </cell>
          <cell r="J1466">
            <v>0</v>
          </cell>
          <cell r="K1466">
            <v>0</v>
          </cell>
          <cell r="L1466">
            <v>0</v>
          </cell>
          <cell r="M1466">
            <v>0</v>
          </cell>
        </row>
        <row r="1467">
          <cell r="B1467">
            <v>0</v>
          </cell>
          <cell r="C1467">
            <v>0</v>
          </cell>
          <cell r="D1467">
            <v>0</v>
          </cell>
          <cell r="E1467">
            <v>0</v>
          </cell>
          <cell r="I1467">
            <v>0</v>
          </cell>
          <cell r="J1467">
            <v>0</v>
          </cell>
          <cell r="K1467">
            <v>0</v>
          </cell>
          <cell r="L1467">
            <v>0</v>
          </cell>
          <cell r="M1467">
            <v>0</v>
          </cell>
        </row>
        <row r="1468">
          <cell r="B1468">
            <v>0</v>
          </cell>
          <cell r="C1468">
            <v>0</v>
          </cell>
          <cell r="D1468">
            <v>0</v>
          </cell>
          <cell r="E1468">
            <v>0</v>
          </cell>
          <cell r="I1468">
            <v>0</v>
          </cell>
          <cell r="J1468">
            <v>0</v>
          </cell>
          <cell r="K1468">
            <v>0</v>
          </cell>
          <cell r="L1468">
            <v>0</v>
          </cell>
          <cell r="M1468">
            <v>0</v>
          </cell>
        </row>
        <row r="1469">
          <cell r="B1469">
            <v>0</v>
          </cell>
          <cell r="C1469">
            <v>0</v>
          </cell>
          <cell r="D1469">
            <v>0</v>
          </cell>
          <cell r="E1469">
            <v>0</v>
          </cell>
          <cell r="I1469">
            <v>0</v>
          </cell>
          <cell r="J1469">
            <v>0</v>
          </cell>
          <cell r="K1469">
            <v>0</v>
          </cell>
          <cell r="L1469">
            <v>0</v>
          </cell>
          <cell r="M1469">
            <v>0</v>
          </cell>
        </row>
        <row r="1470">
          <cell r="B1470">
            <v>0</v>
          </cell>
          <cell r="C1470">
            <v>0</v>
          </cell>
          <cell r="D1470">
            <v>0</v>
          </cell>
          <cell r="E1470">
            <v>0</v>
          </cell>
          <cell r="I1470">
            <v>0</v>
          </cell>
          <cell r="J1470">
            <v>0</v>
          </cell>
          <cell r="K1470">
            <v>0</v>
          </cell>
          <cell r="L1470">
            <v>0</v>
          </cell>
          <cell r="M1470">
            <v>0</v>
          </cell>
        </row>
        <row r="1471">
          <cell r="B1471">
            <v>0</v>
          </cell>
          <cell r="C1471">
            <v>0</v>
          </cell>
          <cell r="D1471">
            <v>0</v>
          </cell>
          <cell r="E1471">
            <v>0</v>
          </cell>
          <cell r="I1471">
            <v>0</v>
          </cell>
          <cell r="J1471">
            <v>0</v>
          </cell>
          <cell r="K1471">
            <v>0</v>
          </cell>
          <cell r="L1471">
            <v>0</v>
          </cell>
          <cell r="M1471">
            <v>0</v>
          </cell>
        </row>
        <row r="1472">
          <cell r="B1472">
            <v>0</v>
          </cell>
          <cell r="C1472">
            <v>0</v>
          </cell>
          <cell r="D1472">
            <v>0</v>
          </cell>
          <cell r="E1472">
            <v>0</v>
          </cell>
          <cell r="I1472">
            <v>0</v>
          </cell>
          <cell r="J1472">
            <v>0</v>
          </cell>
          <cell r="K1472">
            <v>0</v>
          </cell>
          <cell r="L1472">
            <v>0</v>
          </cell>
          <cell r="M1472">
            <v>0</v>
          </cell>
        </row>
        <row r="1473">
          <cell r="B1473">
            <v>0</v>
          </cell>
          <cell r="C1473">
            <v>0</v>
          </cell>
          <cell r="D1473">
            <v>0</v>
          </cell>
          <cell r="E1473">
            <v>0</v>
          </cell>
          <cell r="I1473">
            <v>0</v>
          </cell>
          <cell r="J1473">
            <v>0</v>
          </cell>
          <cell r="K1473">
            <v>0</v>
          </cell>
          <cell r="L1473">
            <v>0</v>
          </cell>
          <cell r="M1473">
            <v>0</v>
          </cell>
        </row>
        <row r="1474">
          <cell r="B1474">
            <v>0</v>
          </cell>
          <cell r="C1474">
            <v>0</v>
          </cell>
          <cell r="D1474">
            <v>0</v>
          </cell>
          <cell r="E1474">
            <v>0</v>
          </cell>
          <cell r="I1474">
            <v>0</v>
          </cell>
          <cell r="J1474">
            <v>0</v>
          </cell>
          <cell r="K1474">
            <v>0</v>
          </cell>
          <cell r="L1474">
            <v>0</v>
          </cell>
          <cell r="M1474">
            <v>0</v>
          </cell>
        </row>
        <row r="1475">
          <cell r="B1475">
            <v>0</v>
          </cell>
          <cell r="C1475">
            <v>0</v>
          </cell>
          <cell r="D1475">
            <v>0</v>
          </cell>
          <cell r="E1475">
            <v>0</v>
          </cell>
          <cell r="I1475">
            <v>0</v>
          </cell>
          <cell r="J1475">
            <v>0</v>
          </cell>
          <cell r="K1475">
            <v>0</v>
          </cell>
          <cell r="L1475">
            <v>0</v>
          </cell>
          <cell r="M1475">
            <v>0</v>
          </cell>
        </row>
        <row r="1476">
          <cell r="B1476">
            <v>0</v>
          </cell>
          <cell r="C1476">
            <v>0</v>
          </cell>
          <cell r="D1476">
            <v>0</v>
          </cell>
          <cell r="E1476">
            <v>0</v>
          </cell>
          <cell r="I1476">
            <v>0</v>
          </cell>
          <cell r="J1476">
            <v>0</v>
          </cell>
          <cell r="K1476">
            <v>0</v>
          </cell>
          <cell r="L1476">
            <v>0</v>
          </cell>
          <cell r="M1476">
            <v>0</v>
          </cell>
        </row>
        <row r="1477">
          <cell r="B1477">
            <v>0</v>
          </cell>
          <cell r="C1477">
            <v>0</v>
          </cell>
          <cell r="D1477">
            <v>0</v>
          </cell>
          <cell r="E1477">
            <v>0</v>
          </cell>
          <cell r="I1477">
            <v>0</v>
          </cell>
          <cell r="J1477">
            <v>0</v>
          </cell>
          <cell r="K1477">
            <v>0</v>
          </cell>
          <cell r="L1477">
            <v>0</v>
          </cell>
          <cell r="M1477">
            <v>0</v>
          </cell>
        </row>
        <row r="1478">
          <cell r="B1478">
            <v>0</v>
          </cell>
          <cell r="C1478">
            <v>0</v>
          </cell>
          <cell r="D1478">
            <v>0</v>
          </cell>
          <cell r="E1478">
            <v>0</v>
          </cell>
          <cell r="I1478">
            <v>0</v>
          </cell>
          <cell r="J1478">
            <v>0</v>
          </cell>
          <cell r="K1478">
            <v>0</v>
          </cell>
          <cell r="L1478">
            <v>0</v>
          </cell>
          <cell r="M1478">
            <v>0</v>
          </cell>
        </row>
        <row r="1479">
          <cell r="B1479">
            <v>0</v>
          </cell>
          <cell r="C1479">
            <v>0</v>
          </cell>
          <cell r="D1479">
            <v>0</v>
          </cell>
          <cell r="E1479">
            <v>0</v>
          </cell>
          <cell r="I1479">
            <v>0</v>
          </cell>
          <cell r="J1479">
            <v>0</v>
          </cell>
          <cell r="K1479">
            <v>0</v>
          </cell>
          <cell r="L1479">
            <v>0</v>
          </cell>
          <cell r="M1479">
            <v>0</v>
          </cell>
        </row>
        <row r="1480">
          <cell r="B1480">
            <v>0</v>
          </cell>
          <cell r="C1480">
            <v>0</v>
          </cell>
          <cell r="D1480">
            <v>0</v>
          </cell>
          <cell r="E1480">
            <v>0</v>
          </cell>
          <cell r="I1480">
            <v>0</v>
          </cell>
          <cell r="J1480">
            <v>0</v>
          </cell>
          <cell r="K1480">
            <v>0</v>
          </cell>
          <cell r="L1480">
            <v>0</v>
          </cell>
          <cell r="M1480">
            <v>0</v>
          </cell>
        </row>
        <row r="1481">
          <cell r="B1481">
            <v>0</v>
          </cell>
          <cell r="C1481">
            <v>0</v>
          </cell>
          <cell r="D1481">
            <v>0</v>
          </cell>
          <cell r="E1481">
            <v>0</v>
          </cell>
          <cell r="I1481">
            <v>0</v>
          </cell>
          <cell r="J1481">
            <v>0</v>
          </cell>
          <cell r="K1481">
            <v>0</v>
          </cell>
          <cell r="L1481">
            <v>0</v>
          </cell>
          <cell r="M1481">
            <v>0</v>
          </cell>
        </row>
        <row r="1482">
          <cell r="B1482">
            <v>0</v>
          </cell>
          <cell r="C1482">
            <v>0</v>
          </cell>
          <cell r="D1482">
            <v>0</v>
          </cell>
          <cell r="E1482">
            <v>0</v>
          </cell>
          <cell r="I1482">
            <v>0</v>
          </cell>
          <cell r="J1482">
            <v>0</v>
          </cell>
          <cell r="K1482">
            <v>0</v>
          </cell>
          <cell r="L1482">
            <v>0</v>
          </cell>
          <cell r="M1482">
            <v>0</v>
          </cell>
        </row>
        <row r="1483">
          <cell r="B1483">
            <v>0</v>
          </cell>
          <cell r="C1483">
            <v>0</v>
          </cell>
          <cell r="D1483">
            <v>0</v>
          </cell>
          <cell r="E1483">
            <v>0</v>
          </cell>
          <cell r="I1483">
            <v>0</v>
          </cell>
          <cell r="J1483">
            <v>0</v>
          </cell>
          <cell r="K1483">
            <v>0</v>
          </cell>
          <cell r="L1483">
            <v>0</v>
          </cell>
          <cell r="M1483">
            <v>0</v>
          </cell>
        </row>
        <row r="1484">
          <cell r="B1484">
            <v>0</v>
          </cell>
          <cell r="C1484">
            <v>0</v>
          </cell>
          <cell r="D1484">
            <v>0</v>
          </cell>
          <cell r="E1484">
            <v>0</v>
          </cell>
          <cell r="I1484">
            <v>0</v>
          </cell>
          <cell r="J1484">
            <v>0</v>
          </cell>
          <cell r="K1484">
            <v>0</v>
          </cell>
          <cell r="L1484">
            <v>0</v>
          </cell>
          <cell r="M1484">
            <v>0</v>
          </cell>
        </row>
        <row r="1485">
          <cell r="B1485">
            <v>0</v>
          </cell>
          <cell r="C1485">
            <v>0</v>
          </cell>
          <cell r="D1485">
            <v>0</v>
          </cell>
          <cell r="E1485">
            <v>0</v>
          </cell>
          <cell r="I1485">
            <v>0</v>
          </cell>
          <cell r="J1485">
            <v>0</v>
          </cell>
          <cell r="K1485">
            <v>0</v>
          </cell>
          <cell r="L1485">
            <v>0</v>
          </cell>
          <cell r="M1485">
            <v>0</v>
          </cell>
        </row>
        <row r="1486">
          <cell r="B1486">
            <v>0</v>
          </cell>
          <cell r="C1486">
            <v>0</v>
          </cell>
          <cell r="D1486">
            <v>0</v>
          </cell>
          <cell r="E1486">
            <v>0</v>
          </cell>
          <cell r="I1486">
            <v>0</v>
          </cell>
          <cell r="J1486">
            <v>0</v>
          </cell>
          <cell r="K1486">
            <v>0</v>
          </cell>
          <cell r="L1486">
            <v>0</v>
          </cell>
          <cell r="M1486">
            <v>0</v>
          </cell>
        </row>
        <row r="1487">
          <cell r="B1487">
            <v>0</v>
          </cell>
          <cell r="C1487">
            <v>0</v>
          </cell>
          <cell r="D1487">
            <v>0</v>
          </cell>
          <cell r="E1487">
            <v>0</v>
          </cell>
          <cell r="I1487">
            <v>0</v>
          </cell>
          <cell r="J1487">
            <v>0</v>
          </cell>
          <cell r="K1487">
            <v>0</v>
          </cell>
          <cell r="L1487">
            <v>0</v>
          </cell>
          <cell r="M1487">
            <v>0</v>
          </cell>
        </row>
        <row r="1488">
          <cell r="B1488">
            <v>0</v>
          </cell>
          <cell r="C1488">
            <v>0</v>
          </cell>
          <cell r="D1488">
            <v>0</v>
          </cell>
          <cell r="E1488">
            <v>0</v>
          </cell>
          <cell r="I1488">
            <v>0</v>
          </cell>
          <cell r="J1488">
            <v>0</v>
          </cell>
          <cell r="K1488">
            <v>0</v>
          </cell>
          <cell r="L1488">
            <v>0</v>
          </cell>
          <cell r="M1488">
            <v>0</v>
          </cell>
        </row>
        <row r="1489">
          <cell r="B1489">
            <v>0</v>
          </cell>
          <cell r="C1489">
            <v>0</v>
          </cell>
          <cell r="D1489">
            <v>0</v>
          </cell>
          <cell r="E1489">
            <v>0</v>
          </cell>
          <cell r="I1489">
            <v>0</v>
          </cell>
          <cell r="J1489">
            <v>0</v>
          </cell>
          <cell r="K1489">
            <v>0</v>
          </cell>
          <cell r="L1489">
            <v>0</v>
          </cell>
          <cell r="M1489">
            <v>0</v>
          </cell>
        </row>
        <row r="1490">
          <cell r="B1490">
            <v>0</v>
          </cell>
          <cell r="C1490">
            <v>0</v>
          </cell>
          <cell r="D1490">
            <v>0</v>
          </cell>
          <cell r="E1490">
            <v>0</v>
          </cell>
          <cell r="I1490">
            <v>0</v>
          </cell>
          <cell r="J1490">
            <v>0</v>
          </cell>
          <cell r="K1490">
            <v>0</v>
          </cell>
          <cell r="L1490">
            <v>0</v>
          </cell>
          <cell r="M1490">
            <v>0</v>
          </cell>
        </row>
        <row r="1491">
          <cell r="B1491">
            <v>0</v>
          </cell>
          <cell r="C1491">
            <v>0</v>
          </cell>
          <cell r="D1491">
            <v>0</v>
          </cell>
          <cell r="E1491">
            <v>0</v>
          </cell>
          <cell r="I1491">
            <v>0</v>
          </cell>
          <cell r="J1491">
            <v>0</v>
          </cell>
          <cell r="K1491">
            <v>0</v>
          </cell>
          <cell r="L1491">
            <v>0</v>
          </cell>
          <cell r="M1491">
            <v>0</v>
          </cell>
        </row>
        <row r="1492">
          <cell r="B1492">
            <v>0</v>
          </cell>
          <cell r="C1492">
            <v>0</v>
          </cell>
          <cell r="D1492">
            <v>0</v>
          </cell>
          <cell r="E1492">
            <v>0</v>
          </cell>
          <cell r="I1492">
            <v>0</v>
          </cell>
          <cell r="J1492">
            <v>0</v>
          </cell>
          <cell r="K1492">
            <v>0</v>
          </cell>
          <cell r="L1492">
            <v>0</v>
          </cell>
          <cell r="M1492">
            <v>0</v>
          </cell>
        </row>
        <row r="1493">
          <cell r="B1493">
            <v>0</v>
          </cell>
          <cell r="C1493">
            <v>0</v>
          </cell>
          <cell r="D1493">
            <v>0</v>
          </cell>
          <cell r="E1493">
            <v>0</v>
          </cell>
          <cell r="I1493">
            <v>0</v>
          </cell>
          <cell r="J1493">
            <v>0</v>
          </cell>
          <cell r="K1493">
            <v>0</v>
          </cell>
          <cell r="L1493">
            <v>0</v>
          </cell>
          <cell r="M1493">
            <v>0</v>
          </cell>
        </row>
        <row r="1494">
          <cell r="B1494">
            <v>0</v>
          </cell>
          <cell r="C1494">
            <v>0</v>
          </cell>
          <cell r="D1494">
            <v>0</v>
          </cell>
          <cell r="E1494">
            <v>0</v>
          </cell>
          <cell r="I1494">
            <v>0</v>
          </cell>
          <cell r="J1494">
            <v>0</v>
          </cell>
          <cell r="K1494">
            <v>0</v>
          </cell>
          <cell r="L1494">
            <v>0</v>
          </cell>
          <cell r="M1494">
            <v>0</v>
          </cell>
        </row>
        <row r="1495">
          <cell r="B1495">
            <v>0</v>
          </cell>
          <cell r="C1495">
            <v>0</v>
          </cell>
          <cell r="D1495">
            <v>0</v>
          </cell>
          <cell r="E1495">
            <v>0</v>
          </cell>
          <cell r="I1495">
            <v>0</v>
          </cell>
          <cell r="J1495">
            <v>0</v>
          </cell>
          <cell r="K1495">
            <v>0</v>
          </cell>
          <cell r="L1495">
            <v>0</v>
          </cell>
          <cell r="M1495">
            <v>0</v>
          </cell>
        </row>
        <row r="1496">
          <cell r="B1496">
            <v>0</v>
          </cell>
          <cell r="C1496">
            <v>0</v>
          </cell>
          <cell r="D1496">
            <v>0</v>
          </cell>
          <cell r="E1496">
            <v>0</v>
          </cell>
          <cell r="I1496">
            <v>0</v>
          </cell>
          <cell r="J1496">
            <v>0</v>
          </cell>
          <cell r="K1496">
            <v>0</v>
          </cell>
          <cell r="L1496">
            <v>0</v>
          </cell>
          <cell r="M1496">
            <v>0</v>
          </cell>
        </row>
        <row r="1497">
          <cell r="B1497">
            <v>0</v>
          </cell>
          <cell r="C1497">
            <v>0</v>
          </cell>
          <cell r="D1497">
            <v>0</v>
          </cell>
          <cell r="E1497">
            <v>0</v>
          </cell>
          <cell r="I1497">
            <v>0</v>
          </cell>
          <cell r="J1497">
            <v>0</v>
          </cell>
          <cell r="K1497">
            <v>0</v>
          </cell>
          <cell r="L1497">
            <v>0</v>
          </cell>
          <cell r="M1497">
            <v>0</v>
          </cell>
        </row>
        <row r="1498">
          <cell r="B1498">
            <v>0</v>
          </cell>
          <cell r="C1498">
            <v>0</v>
          </cell>
          <cell r="D1498">
            <v>0</v>
          </cell>
          <cell r="E1498">
            <v>0</v>
          </cell>
          <cell r="I1498">
            <v>0</v>
          </cell>
          <cell r="J1498">
            <v>0</v>
          </cell>
          <cell r="K1498">
            <v>0</v>
          </cell>
          <cell r="L1498">
            <v>0</v>
          </cell>
          <cell r="M1498">
            <v>0</v>
          </cell>
        </row>
        <row r="1499">
          <cell r="B1499">
            <v>0</v>
          </cell>
          <cell r="C1499">
            <v>0</v>
          </cell>
          <cell r="D1499">
            <v>0</v>
          </cell>
          <cell r="E1499">
            <v>0</v>
          </cell>
          <cell r="I1499">
            <v>0</v>
          </cell>
          <cell r="J1499">
            <v>0</v>
          </cell>
          <cell r="K1499">
            <v>0</v>
          </cell>
          <cell r="L1499">
            <v>0</v>
          </cell>
          <cell r="M1499">
            <v>0</v>
          </cell>
        </row>
        <row r="1500">
          <cell r="B1500">
            <v>0</v>
          </cell>
          <cell r="C1500">
            <v>0</v>
          </cell>
          <cell r="D1500">
            <v>0</v>
          </cell>
          <cell r="E1500">
            <v>0</v>
          </cell>
          <cell r="I1500">
            <v>0</v>
          </cell>
          <cell r="J1500">
            <v>0</v>
          </cell>
          <cell r="K1500">
            <v>0</v>
          </cell>
          <cell r="L1500">
            <v>0</v>
          </cell>
          <cell r="M1500">
            <v>0</v>
          </cell>
        </row>
        <row r="1501">
          <cell r="B1501">
            <v>0</v>
          </cell>
          <cell r="C1501">
            <v>0</v>
          </cell>
          <cell r="D1501">
            <v>0</v>
          </cell>
          <cell r="E1501">
            <v>0</v>
          </cell>
          <cell r="I1501">
            <v>0</v>
          </cell>
          <cell r="J1501">
            <v>0</v>
          </cell>
          <cell r="K1501">
            <v>0</v>
          </cell>
          <cell r="L1501">
            <v>0</v>
          </cell>
          <cell r="M1501">
            <v>0</v>
          </cell>
        </row>
        <row r="1502">
          <cell r="B1502">
            <v>0</v>
          </cell>
          <cell r="C1502">
            <v>0</v>
          </cell>
          <cell r="D1502">
            <v>0</v>
          </cell>
          <cell r="E1502">
            <v>0</v>
          </cell>
          <cell r="I1502">
            <v>0</v>
          </cell>
          <cell r="J1502">
            <v>0</v>
          </cell>
          <cell r="K1502">
            <v>0</v>
          </cell>
          <cell r="L1502">
            <v>0</v>
          </cell>
          <cell r="M1502">
            <v>0</v>
          </cell>
        </row>
        <row r="1503">
          <cell r="B1503">
            <v>0</v>
          </cell>
          <cell r="C1503">
            <v>0</v>
          </cell>
          <cell r="D1503">
            <v>0</v>
          </cell>
          <cell r="E1503">
            <v>0</v>
          </cell>
          <cell r="I1503">
            <v>0</v>
          </cell>
          <cell r="J1503">
            <v>0</v>
          </cell>
          <cell r="K1503">
            <v>0</v>
          </cell>
          <cell r="L1503">
            <v>0</v>
          </cell>
          <cell r="M1503">
            <v>0</v>
          </cell>
        </row>
        <row r="1504">
          <cell r="B1504">
            <v>0</v>
          </cell>
          <cell r="C1504">
            <v>0</v>
          </cell>
          <cell r="D1504">
            <v>0</v>
          </cell>
          <cell r="E1504">
            <v>0</v>
          </cell>
          <cell r="I1504">
            <v>0</v>
          </cell>
          <cell r="J1504">
            <v>0</v>
          </cell>
          <cell r="K1504">
            <v>0</v>
          </cell>
          <cell r="L1504">
            <v>0</v>
          </cell>
          <cell r="M1504">
            <v>0</v>
          </cell>
        </row>
        <row r="1505">
          <cell r="B1505">
            <v>0</v>
          </cell>
          <cell r="C1505">
            <v>0</v>
          </cell>
          <cell r="D1505">
            <v>0</v>
          </cell>
          <cell r="E1505">
            <v>0</v>
          </cell>
          <cell r="I1505">
            <v>0</v>
          </cell>
          <cell r="J1505">
            <v>0</v>
          </cell>
          <cell r="K1505">
            <v>0</v>
          </cell>
          <cell r="L1505">
            <v>0</v>
          </cell>
          <cell r="M1505">
            <v>0</v>
          </cell>
        </row>
        <row r="1506">
          <cell r="B1506">
            <v>0</v>
          </cell>
          <cell r="C1506">
            <v>0</v>
          </cell>
          <cell r="D1506">
            <v>0</v>
          </cell>
          <cell r="E1506">
            <v>0</v>
          </cell>
          <cell r="I1506">
            <v>0</v>
          </cell>
          <cell r="J1506">
            <v>0</v>
          </cell>
          <cell r="K1506">
            <v>0</v>
          </cell>
          <cell r="L1506">
            <v>0</v>
          </cell>
          <cell r="M1506">
            <v>0</v>
          </cell>
        </row>
        <row r="1507">
          <cell r="B1507">
            <v>0</v>
          </cell>
          <cell r="C1507">
            <v>0</v>
          </cell>
          <cell r="D1507">
            <v>0</v>
          </cell>
          <cell r="E1507">
            <v>0</v>
          </cell>
          <cell r="I1507">
            <v>0</v>
          </cell>
          <cell r="J1507">
            <v>0</v>
          </cell>
          <cell r="K1507">
            <v>0</v>
          </cell>
          <cell r="L1507">
            <v>0</v>
          </cell>
          <cell r="M1507">
            <v>0</v>
          </cell>
        </row>
        <row r="1508">
          <cell r="B1508">
            <v>0</v>
          </cell>
          <cell r="C1508">
            <v>0</v>
          </cell>
          <cell r="D1508">
            <v>0</v>
          </cell>
          <cell r="E1508">
            <v>0</v>
          </cell>
          <cell r="I1508">
            <v>0</v>
          </cell>
          <cell r="J1508">
            <v>0</v>
          </cell>
          <cell r="K1508">
            <v>0</v>
          </cell>
          <cell r="L1508">
            <v>0</v>
          </cell>
          <cell r="M1508">
            <v>0</v>
          </cell>
        </row>
        <row r="1509">
          <cell r="B1509">
            <v>0</v>
          </cell>
          <cell r="C1509">
            <v>0</v>
          </cell>
          <cell r="D1509">
            <v>0</v>
          </cell>
          <cell r="E1509">
            <v>0</v>
          </cell>
          <cell r="I1509">
            <v>0</v>
          </cell>
          <cell r="J1509">
            <v>0</v>
          </cell>
          <cell r="K1509">
            <v>0</v>
          </cell>
          <cell r="L1509">
            <v>0</v>
          </cell>
          <cell r="M1509">
            <v>0</v>
          </cell>
        </row>
        <row r="1510">
          <cell r="B1510">
            <v>0</v>
          </cell>
          <cell r="C1510">
            <v>0</v>
          </cell>
          <cell r="D1510">
            <v>0</v>
          </cell>
          <cell r="E1510">
            <v>0</v>
          </cell>
          <cell r="I1510">
            <v>0</v>
          </cell>
          <cell r="J1510">
            <v>0</v>
          </cell>
          <cell r="K1510">
            <v>0</v>
          </cell>
          <cell r="L1510">
            <v>0</v>
          </cell>
          <cell r="M1510">
            <v>0</v>
          </cell>
        </row>
        <row r="1511">
          <cell r="B1511">
            <v>0</v>
          </cell>
          <cell r="C1511">
            <v>0</v>
          </cell>
          <cell r="D1511">
            <v>0</v>
          </cell>
          <cell r="E1511">
            <v>0</v>
          </cell>
          <cell r="I1511">
            <v>0</v>
          </cell>
          <cell r="J1511">
            <v>0</v>
          </cell>
          <cell r="K1511">
            <v>0</v>
          </cell>
          <cell r="L1511">
            <v>0</v>
          </cell>
          <cell r="M1511">
            <v>0</v>
          </cell>
        </row>
        <row r="1512">
          <cell r="B1512">
            <v>0</v>
          </cell>
          <cell r="C1512">
            <v>0</v>
          </cell>
          <cell r="D1512">
            <v>0</v>
          </cell>
          <cell r="E1512">
            <v>0</v>
          </cell>
          <cell r="I1512">
            <v>0</v>
          </cell>
          <cell r="J1512">
            <v>0</v>
          </cell>
          <cell r="K1512">
            <v>0</v>
          </cell>
          <cell r="L1512">
            <v>0</v>
          </cell>
          <cell r="M1512">
            <v>0</v>
          </cell>
        </row>
        <row r="1513">
          <cell r="B1513">
            <v>0</v>
          </cell>
          <cell r="C1513">
            <v>0</v>
          </cell>
          <cell r="D1513">
            <v>0</v>
          </cell>
          <cell r="E1513">
            <v>0</v>
          </cell>
          <cell r="I1513">
            <v>0</v>
          </cell>
          <cell r="J1513">
            <v>0</v>
          </cell>
          <cell r="K1513">
            <v>0</v>
          </cell>
          <cell r="L1513">
            <v>0</v>
          </cell>
          <cell r="M1513">
            <v>0</v>
          </cell>
        </row>
        <row r="1514">
          <cell r="B1514">
            <v>0</v>
          </cell>
          <cell r="C1514">
            <v>0</v>
          </cell>
          <cell r="D1514">
            <v>0</v>
          </cell>
          <cell r="E1514">
            <v>0</v>
          </cell>
          <cell r="I1514">
            <v>0</v>
          </cell>
          <cell r="J1514">
            <v>0</v>
          </cell>
          <cell r="K1514">
            <v>0</v>
          </cell>
          <cell r="L1514">
            <v>0</v>
          </cell>
          <cell r="M1514">
            <v>0</v>
          </cell>
        </row>
        <row r="1515">
          <cell r="B1515">
            <v>0</v>
          </cell>
          <cell r="C1515">
            <v>0</v>
          </cell>
          <cell r="D1515">
            <v>0</v>
          </cell>
          <cell r="E1515">
            <v>0</v>
          </cell>
          <cell r="I1515">
            <v>0</v>
          </cell>
          <cell r="J1515">
            <v>0</v>
          </cell>
          <cell r="K1515">
            <v>0</v>
          </cell>
          <cell r="L1515">
            <v>0</v>
          </cell>
          <cell r="M1515">
            <v>0</v>
          </cell>
        </row>
        <row r="1516">
          <cell r="B1516">
            <v>0</v>
          </cell>
          <cell r="C1516">
            <v>0</v>
          </cell>
          <cell r="D1516">
            <v>0</v>
          </cell>
          <cell r="E1516">
            <v>0</v>
          </cell>
          <cell r="I1516">
            <v>0</v>
          </cell>
          <cell r="J1516">
            <v>0</v>
          </cell>
          <cell r="K1516">
            <v>0</v>
          </cell>
          <cell r="L1516">
            <v>0</v>
          </cell>
          <cell r="M1516">
            <v>0</v>
          </cell>
        </row>
        <row r="1517">
          <cell r="B1517">
            <v>0</v>
          </cell>
          <cell r="C1517">
            <v>0</v>
          </cell>
          <cell r="D1517">
            <v>0</v>
          </cell>
          <cell r="E1517">
            <v>0</v>
          </cell>
          <cell r="I1517">
            <v>0</v>
          </cell>
          <cell r="J1517">
            <v>0</v>
          </cell>
          <cell r="K1517">
            <v>0</v>
          </cell>
          <cell r="L1517">
            <v>0</v>
          </cell>
          <cell r="M1517">
            <v>0</v>
          </cell>
        </row>
        <row r="1518">
          <cell r="B1518">
            <v>0</v>
          </cell>
          <cell r="C1518">
            <v>0</v>
          </cell>
          <cell r="D1518">
            <v>0</v>
          </cell>
          <cell r="E1518">
            <v>0</v>
          </cell>
          <cell r="I1518">
            <v>0</v>
          </cell>
          <cell r="J1518">
            <v>0</v>
          </cell>
          <cell r="K1518">
            <v>0</v>
          </cell>
          <cell r="L1518">
            <v>0</v>
          </cell>
          <cell r="M1518">
            <v>0</v>
          </cell>
        </row>
        <row r="1519">
          <cell r="B1519">
            <v>0</v>
          </cell>
          <cell r="C1519">
            <v>0</v>
          </cell>
          <cell r="D1519">
            <v>0</v>
          </cell>
          <cell r="E1519">
            <v>0</v>
          </cell>
          <cell r="I1519">
            <v>0</v>
          </cell>
          <cell r="J1519">
            <v>0</v>
          </cell>
          <cell r="K1519">
            <v>0</v>
          </cell>
          <cell r="L1519">
            <v>0</v>
          </cell>
          <cell r="M1519">
            <v>0</v>
          </cell>
        </row>
        <row r="1520">
          <cell r="B1520">
            <v>0</v>
          </cell>
          <cell r="C1520">
            <v>0</v>
          </cell>
          <cell r="D1520">
            <v>0</v>
          </cell>
          <cell r="E1520">
            <v>0</v>
          </cell>
          <cell r="I1520">
            <v>0</v>
          </cell>
          <cell r="J1520">
            <v>0</v>
          </cell>
          <cell r="K1520">
            <v>0</v>
          </cell>
          <cell r="L1520">
            <v>0</v>
          </cell>
          <cell r="M1520">
            <v>0</v>
          </cell>
        </row>
        <row r="1521">
          <cell r="B1521">
            <v>0</v>
          </cell>
          <cell r="C1521">
            <v>0</v>
          </cell>
          <cell r="D1521">
            <v>0</v>
          </cell>
          <cell r="E1521">
            <v>0</v>
          </cell>
          <cell r="I1521">
            <v>0</v>
          </cell>
          <cell r="J1521">
            <v>0</v>
          </cell>
          <cell r="K1521">
            <v>0</v>
          </cell>
          <cell r="L1521">
            <v>0</v>
          </cell>
          <cell r="M1521">
            <v>0</v>
          </cell>
        </row>
        <row r="1522">
          <cell r="B1522">
            <v>0</v>
          </cell>
          <cell r="C1522">
            <v>0</v>
          </cell>
          <cell r="D1522">
            <v>0</v>
          </cell>
          <cell r="E1522">
            <v>0</v>
          </cell>
          <cell r="I1522">
            <v>0</v>
          </cell>
          <cell r="J1522">
            <v>0</v>
          </cell>
          <cell r="K1522">
            <v>0</v>
          </cell>
          <cell r="L1522">
            <v>0</v>
          </cell>
          <cell r="M1522">
            <v>0</v>
          </cell>
        </row>
        <row r="1523">
          <cell r="B1523">
            <v>0</v>
          </cell>
          <cell r="C1523">
            <v>0</v>
          </cell>
          <cell r="D1523">
            <v>0</v>
          </cell>
          <cell r="E1523">
            <v>0</v>
          </cell>
          <cell r="I1523">
            <v>0</v>
          </cell>
          <cell r="J1523">
            <v>0</v>
          </cell>
          <cell r="K1523">
            <v>0</v>
          </cell>
          <cell r="L1523">
            <v>0</v>
          </cell>
          <cell r="M1523">
            <v>0</v>
          </cell>
        </row>
        <row r="1524">
          <cell r="B1524">
            <v>0</v>
          </cell>
          <cell r="C1524">
            <v>0</v>
          </cell>
          <cell r="D1524">
            <v>0</v>
          </cell>
          <cell r="E1524">
            <v>0</v>
          </cell>
          <cell r="I1524">
            <v>0</v>
          </cell>
          <cell r="J1524">
            <v>0</v>
          </cell>
          <cell r="K1524">
            <v>0</v>
          </cell>
          <cell r="L1524">
            <v>0</v>
          </cell>
          <cell r="M1524">
            <v>0</v>
          </cell>
        </row>
        <row r="1525">
          <cell r="B1525">
            <v>0</v>
          </cell>
          <cell r="C1525">
            <v>0</v>
          </cell>
          <cell r="D1525">
            <v>0</v>
          </cell>
          <cell r="E1525">
            <v>0</v>
          </cell>
          <cell r="I1525">
            <v>0</v>
          </cell>
          <cell r="J1525">
            <v>0</v>
          </cell>
          <cell r="K1525">
            <v>0</v>
          </cell>
          <cell r="L1525">
            <v>0</v>
          </cell>
          <cell r="M1525">
            <v>0</v>
          </cell>
        </row>
        <row r="1526">
          <cell r="B1526">
            <v>0</v>
          </cell>
          <cell r="C1526">
            <v>0</v>
          </cell>
          <cell r="D1526">
            <v>0</v>
          </cell>
          <cell r="E1526">
            <v>0</v>
          </cell>
          <cell r="I1526">
            <v>0</v>
          </cell>
          <cell r="J1526">
            <v>0</v>
          </cell>
          <cell r="K1526">
            <v>0</v>
          </cell>
          <cell r="L1526">
            <v>0</v>
          </cell>
          <cell r="M1526">
            <v>0</v>
          </cell>
        </row>
        <row r="1527">
          <cell r="B1527">
            <v>0</v>
          </cell>
          <cell r="C1527">
            <v>0</v>
          </cell>
          <cell r="D1527">
            <v>0</v>
          </cell>
          <cell r="E1527">
            <v>0</v>
          </cell>
          <cell r="I1527">
            <v>0</v>
          </cell>
          <cell r="J1527">
            <v>0</v>
          </cell>
          <cell r="K1527">
            <v>0</v>
          </cell>
          <cell r="L1527">
            <v>0</v>
          </cell>
          <cell r="M1527">
            <v>0</v>
          </cell>
        </row>
        <row r="1528">
          <cell r="B1528">
            <v>0</v>
          </cell>
          <cell r="C1528">
            <v>0</v>
          </cell>
          <cell r="D1528">
            <v>0</v>
          </cell>
          <cell r="E1528">
            <v>0</v>
          </cell>
          <cell r="I1528">
            <v>0</v>
          </cell>
          <cell r="J1528">
            <v>0</v>
          </cell>
          <cell r="K1528">
            <v>0</v>
          </cell>
          <cell r="L1528">
            <v>0</v>
          </cell>
          <cell r="M1528">
            <v>0</v>
          </cell>
        </row>
        <row r="1529">
          <cell r="B1529">
            <v>0</v>
          </cell>
          <cell r="C1529">
            <v>0</v>
          </cell>
          <cell r="D1529">
            <v>0</v>
          </cell>
          <cell r="E1529">
            <v>0</v>
          </cell>
          <cell r="I1529">
            <v>0</v>
          </cell>
          <cell r="J1529">
            <v>0</v>
          </cell>
          <cell r="K1529">
            <v>0</v>
          </cell>
          <cell r="L1529">
            <v>0</v>
          </cell>
          <cell r="M1529">
            <v>0</v>
          </cell>
        </row>
        <row r="1530">
          <cell r="B1530">
            <v>0</v>
          </cell>
          <cell r="C1530">
            <v>0</v>
          </cell>
          <cell r="D1530">
            <v>0</v>
          </cell>
          <cell r="E1530">
            <v>0</v>
          </cell>
          <cell r="I1530">
            <v>0</v>
          </cell>
          <cell r="J1530">
            <v>0</v>
          </cell>
          <cell r="K1530">
            <v>0</v>
          </cell>
          <cell r="L1530">
            <v>0</v>
          </cell>
          <cell r="M1530">
            <v>0</v>
          </cell>
        </row>
        <row r="1531">
          <cell r="B1531">
            <v>0</v>
          </cell>
          <cell r="C1531">
            <v>0</v>
          </cell>
          <cell r="D1531">
            <v>0</v>
          </cell>
          <cell r="E1531">
            <v>0</v>
          </cell>
          <cell r="I1531">
            <v>0</v>
          </cell>
          <cell r="J1531">
            <v>0</v>
          </cell>
          <cell r="K1531">
            <v>0</v>
          </cell>
          <cell r="L1531">
            <v>0</v>
          </cell>
          <cell r="M1531">
            <v>0</v>
          </cell>
        </row>
        <row r="1532">
          <cell r="B1532">
            <v>0</v>
          </cell>
          <cell r="C1532">
            <v>0</v>
          </cell>
          <cell r="D1532">
            <v>0</v>
          </cell>
          <cell r="E1532">
            <v>0</v>
          </cell>
          <cell r="I1532">
            <v>0</v>
          </cell>
          <cell r="J1532">
            <v>0</v>
          </cell>
          <cell r="K1532">
            <v>0</v>
          </cell>
          <cell r="L1532">
            <v>0</v>
          </cell>
          <cell r="M1532">
            <v>0</v>
          </cell>
        </row>
        <row r="1533">
          <cell r="B1533">
            <v>0</v>
          </cell>
          <cell r="C1533">
            <v>0</v>
          </cell>
          <cell r="D1533">
            <v>0</v>
          </cell>
          <cell r="E1533">
            <v>0</v>
          </cell>
          <cell r="I1533">
            <v>0</v>
          </cell>
          <cell r="J1533">
            <v>0</v>
          </cell>
          <cell r="K1533">
            <v>0</v>
          </cell>
          <cell r="L1533">
            <v>0</v>
          </cell>
          <cell r="M1533">
            <v>0</v>
          </cell>
        </row>
        <row r="1534">
          <cell r="B1534">
            <v>0</v>
          </cell>
          <cell r="C1534">
            <v>0</v>
          </cell>
          <cell r="D1534">
            <v>0</v>
          </cell>
          <cell r="E1534">
            <v>0</v>
          </cell>
          <cell r="I1534">
            <v>0</v>
          </cell>
          <cell r="J1534">
            <v>0</v>
          </cell>
          <cell r="K1534">
            <v>0</v>
          </cell>
          <cell r="L1534">
            <v>0</v>
          </cell>
          <cell r="M1534">
            <v>0</v>
          </cell>
        </row>
        <row r="1535">
          <cell r="B1535">
            <v>0</v>
          </cell>
          <cell r="C1535">
            <v>0</v>
          </cell>
          <cell r="D1535">
            <v>0</v>
          </cell>
          <cell r="E1535">
            <v>0</v>
          </cell>
          <cell r="I1535">
            <v>0</v>
          </cell>
          <cell r="J1535">
            <v>0</v>
          </cell>
          <cell r="K1535">
            <v>0</v>
          </cell>
          <cell r="L1535">
            <v>0</v>
          </cell>
          <cell r="M1535">
            <v>0</v>
          </cell>
        </row>
        <row r="1536">
          <cell r="B1536">
            <v>0</v>
          </cell>
          <cell r="C1536">
            <v>0</v>
          </cell>
          <cell r="D1536">
            <v>0</v>
          </cell>
          <cell r="E1536">
            <v>0</v>
          </cell>
          <cell r="I1536">
            <v>0</v>
          </cell>
          <cell r="J1536">
            <v>0</v>
          </cell>
          <cell r="K1536">
            <v>0</v>
          </cell>
          <cell r="L1536">
            <v>0</v>
          </cell>
          <cell r="M1536">
            <v>0</v>
          </cell>
        </row>
        <row r="1537">
          <cell r="B1537">
            <v>0</v>
          </cell>
          <cell r="C1537">
            <v>0</v>
          </cell>
          <cell r="D1537">
            <v>0</v>
          </cell>
          <cell r="E1537">
            <v>0</v>
          </cell>
          <cell r="I1537">
            <v>0</v>
          </cell>
          <cell r="J1537">
            <v>0</v>
          </cell>
          <cell r="K1537">
            <v>0</v>
          </cell>
          <cell r="L1537">
            <v>0</v>
          </cell>
          <cell r="M1537">
            <v>0</v>
          </cell>
        </row>
        <row r="1538">
          <cell r="B1538">
            <v>0</v>
          </cell>
          <cell r="C1538">
            <v>0</v>
          </cell>
          <cell r="D1538">
            <v>0</v>
          </cell>
          <cell r="E1538">
            <v>0</v>
          </cell>
          <cell r="I1538">
            <v>0</v>
          </cell>
          <cell r="J1538">
            <v>0</v>
          </cell>
          <cell r="K1538">
            <v>0</v>
          </cell>
          <cell r="L1538">
            <v>0</v>
          </cell>
          <cell r="M1538">
            <v>0</v>
          </cell>
        </row>
        <row r="1539">
          <cell r="B1539">
            <v>0</v>
          </cell>
          <cell r="C1539">
            <v>0</v>
          </cell>
          <cell r="D1539">
            <v>0</v>
          </cell>
          <cell r="E1539">
            <v>0</v>
          </cell>
          <cell r="I1539">
            <v>0</v>
          </cell>
          <cell r="J1539">
            <v>0</v>
          </cell>
          <cell r="K1539">
            <v>0</v>
          </cell>
          <cell r="L1539">
            <v>0</v>
          </cell>
          <cell r="M1539">
            <v>0</v>
          </cell>
        </row>
        <row r="1540">
          <cell r="B1540">
            <v>0</v>
          </cell>
          <cell r="C1540">
            <v>0</v>
          </cell>
          <cell r="D1540">
            <v>0</v>
          </cell>
          <cell r="E1540">
            <v>0</v>
          </cell>
          <cell r="I1540">
            <v>0</v>
          </cell>
          <cell r="J1540">
            <v>0</v>
          </cell>
          <cell r="K1540">
            <v>0</v>
          </cell>
          <cell r="L1540">
            <v>0</v>
          </cell>
          <cell r="M1540">
            <v>0</v>
          </cell>
        </row>
        <row r="1541">
          <cell r="B1541">
            <v>0</v>
          </cell>
          <cell r="C1541">
            <v>0</v>
          </cell>
          <cell r="D1541">
            <v>0</v>
          </cell>
          <cell r="E1541">
            <v>0</v>
          </cell>
          <cell r="I1541">
            <v>0</v>
          </cell>
          <cell r="J1541">
            <v>0</v>
          </cell>
          <cell r="K1541">
            <v>0</v>
          </cell>
          <cell r="L1541">
            <v>0</v>
          </cell>
          <cell r="M1541">
            <v>0</v>
          </cell>
        </row>
        <row r="1542">
          <cell r="B1542">
            <v>0</v>
          </cell>
          <cell r="C1542">
            <v>0</v>
          </cell>
          <cell r="D1542">
            <v>0</v>
          </cell>
          <cell r="E1542">
            <v>0</v>
          </cell>
          <cell r="I1542">
            <v>0</v>
          </cell>
          <cell r="J1542">
            <v>0</v>
          </cell>
          <cell r="K1542">
            <v>0</v>
          </cell>
          <cell r="L1542">
            <v>0</v>
          </cell>
          <cell r="M1542">
            <v>0</v>
          </cell>
        </row>
        <row r="1543">
          <cell r="B1543">
            <v>0</v>
          </cell>
          <cell r="C1543">
            <v>0</v>
          </cell>
          <cell r="D1543">
            <v>0</v>
          </cell>
          <cell r="E1543">
            <v>0</v>
          </cell>
          <cell r="I1543">
            <v>0</v>
          </cell>
          <cell r="J1543">
            <v>0</v>
          </cell>
          <cell r="K1543">
            <v>0</v>
          </cell>
          <cell r="L1543">
            <v>0</v>
          </cell>
          <cell r="M1543">
            <v>0</v>
          </cell>
        </row>
        <row r="1544">
          <cell r="B1544">
            <v>0</v>
          </cell>
          <cell r="C1544">
            <v>0</v>
          </cell>
          <cell r="D1544">
            <v>0</v>
          </cell>
          <cell r="E1544">
            <v>0</v>
          </cell>
          <cell r="I1544">
            <v>0</v>
          </cell>
          <cell r="J1544">
            <v>0</v>
          </cell>
          <cell r="K1544">
            <v>0</v>
          </cell>
          <cell r="L1544">
            <v>0</v>
          </cell>
          <cell r="M1544">
            <v>0</v>
          </cell>
        </row>
        <row r="1545">
          <cell r="B1545">
            <v>0</v>
          </cell>
          <cell r="C1545">
            <v>0</v>
          </cell>
          <cell r="D1545">
            <v>0</v>
          </cell>
          <cell r="E1545">
            <v>0</v>
          </cell>
          <cell r="I1545">
            <v>0</v>
          </cell>
          <cell r="J1545">
            <v>0</v>
          </cell>
          <cell r="K1545">
            <v>0</v>
          </cell>
          <cell r="L1545">
            <v>0</v>
          </cell>
          <cell r="M1545">
            <v>0</v>
          </cell>
        </row>
        <row r="1546">
          <cell r="B1546">
            <v>0</v>
          </cell>
          <cell r="C1546">
            <v>0</v>
          </cell>
          <cell r="D1546">
            <v>0</v>
          </cell>
          <cell r="E1546">
            <v>0</v>
          </cell>
          <cell r="I1546">
            <v>0</v>
          </cell>
          <cell r="J1546">
            <v>0</v>
          </cell>
          <cell r="K1546">
            <v>0</v>
          </cell>
          <cell r="L1546">
            <v>0</v>
          </cell>
          <cell r="M1546">
            <v>0</v>
          </cell>
        </row>
        <row r="1547">
          <cell r="B1547">
            <v>0</v>
          </cell>
          <cell r="C1547">
            <v>0</v>
          </cell>
          <cell r="D1547">
            <v>0</v>
          </cell>
          <cell r="E1547">
            <v>0</v>
          </cell>
          <cell r="I1547">
            <v>0</v>
          </cell>
          <cell r="J1547">
            <v>0</v>
          </cell>
          <cell r="K1547">
            <v>0</v>
          </cell>
          <cell r="L1547">
            <v>0</v>
          </cell>
          <cell r="M1547">
            <v>0</v>
          </cell>
        </row>
        <row r="1548">
          <cell r="B1548">
            <v>0</v>
          </cell>
          <cell r="C1548">
            <v>0</v>
          </cell>
          <cell r="D1548">
            <v>0</v>
          </cell>
          <cell r="E1548">
            <v>0</v>
          </cell>
          <cell r="I1548">
            <v>0</v>
          </cell>
          <cell r="J1548">
            <v>0</v>
          </cell>
          <cell r="K1548">
            <v>0</v>
          </cell>
          <cell r="L1548">
            <v>0</v>
          </cell>
          <cell r="M1548">
            <v>0</v>
          </cell>
        </row>
        <row r="1549">
          <cell r="B1549">
            <v>0</v>
          </cell>
          <cell r="C1549">
            <v>0</v>
          </cell>
          <cell r="D1549">
            <v>0</v>
          </cell>
          <cell r="E1549">
            <v>0</v>
          </cell>
          <cell r="I1549">
            <v>0</v>
          </cell>
          <cell r="J1549">
            <v>0</v>
          </cell>
          <cell r="K1549">
            <v>0</v>
          </cell>
          <cell r="L1549">
            <v>0</v>
          </cell>
          <cell r="M1549">
            <v>0</v>
          </cell>
        </row>
        <row r="1550">
          <cell r="B1550">
            <v>0</v>
          </cell>
          <cell r="C1550">
            <v>0</v>
          </cell>
          <cell r="D1550">
            <v>0</v>
          </cell>
          <cell r="E1550">
            <v>0</v>
          </cell>
          <cell r="I1550">
            <v>0</v>
          </cell>
          <cell r="J1550">
            <v>0</v>
          </cell>
          <cell r="K1550">
            <v>0</v>
          </cell>
          <cell r="L1550">
            <v>0</v>
          </cell>
          <cell r="M1550">
            <v>0</v>
          </cell>
        </row>
        <row r="1551">
          <cell r="B1551">
            <v>0</v>
          </cell>
          <cell r="C1551">
            <v>0</v>
          </cell>
          <cell r="D1551">
            <v>0</v>
          </cell>
          <cell r="E1551">
            <v>0</v>
          </cell>
          <cell r="I1551">
            <v>0</v>
          </cell>
          <cell r="J1551">
            <v>0</v>
          </cell>
          <cell r="K1551">
            <v>0</v>
          </cell>
          <cell r="L1551">
            <v>0</v>
          </cell>
          <cell r="M1551">
            <v>0</v>
          </cell>
        </row>
        <row r="1552">
          <cell r="B1552">
            <v>0</v>
          </cell>
          <cell r="C1552">
            <v>0</v>
          </cell>
          <cell r="D1552">
            <v>0</v>
          </cell>
          <cell r="E1552">
            <v>0</v>
          </cell>
          <cell r="I1552">
            <v>0</v>
          </cell>
          <cell r="J1552">
            <v>0</v>
          </cell>
          <cell r="K1552">
            <v>0</v>
          </cell>
          <cell r="L1552">
            <v>0</v>
          </cell>
          <cell r="M1552">
            <v>0</v>
          </cell>
        </row>
        <row r="1553">
          <cell r="B1553">
            <v>0</v>
          </cell>
          <cell r="C1553">
            <v>0</v>
          </cell>
          <cell r="D1553">
            <v>0</v>
          </cell>
          <cell r="E1553">
            <v>0</v>
          </cell>
          <cell r="I1553">
            <v>0</v>
          </cell>
          <cell r="J1553">
            <v>0</v>
          </cell>
          <cell r="K1553">
            <v>0</v>
          </cell>
          <cell r="L1553">
            <v>0</v>
          </cell>
          <cell r="M1553">
            <v>0</v>
          </cell>
        </row>
        <row r="1554">
          <cell r="B1554">
            <v>0</v>
          </cell>
          <cell r="C1554">
            <v>0</v>
          </cell>
          <cell r="D1554">
            <v>0</v>
          </cell>
          <cell r="E1554">
            <v>0</v>
          </cell>
          <cell r="I1554">
            <v>0</v>
          </cell>
          <cell r="J1554">
            <v>0</v>
          </cell>
          <cell r="K1554">
            <v>0</v>
          </cell>
          <cell r="L1554">
            <v>0</v>
          </cell>
          <cell r="M1554">
            <v>0</v>
          </cell>
        </row>
        <row r="1555">
          <cell r="B1555">
            <v>0</v>
          </cell>
          <cell r="C1555">
            <v>0</v>
          </cell>
          <cell r="D1555">
            <v>0</v>
          </cell>
          <cell r="E1555">
            <v>0</v>
          </cell>
          <cell r="I1555">
            <v>0</v>
          </cell>
          <cell r="J1555">
            <v>0</v>
          </cell>
          <cell r="K1555">
            <v>0</v>
          </cell>
          <cell r="L1555">
            <v>0</v>
          </cell>
          <cell r="M1555">
            <v>0</v>
          </cell>
        </row>
        <row r="1556">
          <cell r="B1556">
            <v>0</v>
          </cell>
          <cell r="C1556">
            <v>0</v>
          </cell>
          <cell r="D1556">
            <v>0</v>
          </cell>
          <cell r="E1556">
            <v>0</v>
          </cell>
          <cell r="I1556">
            <v>0</v>
          </cell>
          <cell r="J1556">
            <v>0</v>
          </cell>
          <cell r="K1556">
            <v>0</v>
          </cell>
          <cell r="L1556">
            <v>0</v>
          </cell>
          <cell r="M1556">
            <v>0</v>
          </cell>
        </row>
        <row r="1557">
          <cell r="B1557">
            <v>0</v>
          </cell>
          <cell r="C1557">
            <v>0</v>
          </cell>
          <cell r="D1557">
            <v>0</v>
          </cell>
          <cell r="E1557">
            <v>0</v>
          </cell>
          <cell r="I1557">
            <v>0</v>
          </cell>
          <cell r="J1557">
            <v>0</v>
          </cell>
          <cell r="K1557">
            <v>0</v>
          </cell>
          <cell r="L1557">
            <v>0</v>
          </cell>
          <cell r="M1557">
            <v>0</v>
          </cell>
        </row>
        <row r="1558">
          <cell r="B1558">
            <v>0</v>
          </cell>
          <cell r="C1558">
            <v>0</v>
          </cell>
          <cell r="D1558">
            <v>0</v>
          </cell>
          <cell r="E1558">
            <v>0</v>
          </cell>
          <cell r="I1558">
            <v>0</v>
          </cell>
          <cell r="J1558">
            <v>0</v>
          </cell>
          <cell r="K1558">
            <v>0</v>
          </cell>
          <cell r="L1558">
            <v>0</v>
          </cell>
          <cell r="M1558">
            <v>0</v>
          </cell>
        </row>
        <row r="1559">
          <cell r="B1559">
            <v>0</v>
          </cell>
          <cell r="C1559">
            <v>0</v>
          </cell>
          <cell r="D1559">
            <v>0</v>
          </cell>
          <cell r="E1559">
            <v>0</v>
          </cell>
          <cell r="I1559">
            <v>0</v>
          </cell>
          <cell r="J1559">
            <v>0</v>
          </cell>
          <cell r="K1559">
            <v>0</v>
          </cell>
          <cell r="L1559">
            <v>0</v>
          </cell>
          <cell r="M1559">
            <v>0</v>
          </cell>
        </row>
        <row r="1560">
          <cell r="B1560">
            <v>0</v>
          </cell>
          <cell r="C1560">
            <v>0</v>
          </cell>
          <cell r="D1560">
            <v>0</v>
          </cell>
          <cell r="E1560">
            <v>0</v>
          </cell>
          <cell r="I1560">
            <v>0</v>
          </cell>
          <cell r="J1560">
            <v>0</v>
          </cell>
          <cell r="K1560">
            <v>0</v>
          </cell>
          <cell r="L1560">
            <v>0</v>
          </cell>
          <cell r="M1560">
            <v>0</v>
          </cell>
        </row>
        <row r="1561">
          <cell r="B1561">
            <v>0</v>
          </cell>
          <cell r="C1561">
            <v>0</v>
          </cell>
          <cell r="D1561">
            <v>0</v>
          </cell>
          <cell r="E1561">
            <v>0</v>
          </cell>
          <cell r="I1561">
            <v>0</v>
          </cell>
          <cell r="J1561">
            <v>0</v>
          </cell>
          <cell r="K1561">
            <v>0</v>
          </cell>
          <cell r="L1561">
            <v>0</v>
          </cell>
          <cell r="M1561">
            <v>0</v>
          </cell>
        </row>
        <row r="1562">
          <cell r="B1562">
            <v>0</v>
          </cell>
          <cell r="C1562">
            <v>0</v>
          </cell>
          <cell r="D1562">
            <v>0</v>
          </cell>
          <cell r="E1562">
            <v>0</v>
          </cell>
          <cell r="I1562">
            <v>0</v>
          </cell>
          <cell r="J1562">
            <v>0</v>
          </cell>
          <cell r="K1562">
            <v>0</v>
          </cell>
          <cell r="L1562">
            <v>0</v>
          </cell>
          <cell r="M1562">
            <v>0</v>
          </cell>
        </row>
        <row r="1563">
          <cell r="B1563">
            <v>0</v>
          </cell>
          <cell r="C1563">
            <v>0</v>
          </cell>
          <cell r="D1563">
            <v>0</v>
          </cell>
          <cell r="E1563">
            <v>0</v>
          </cell>
          <cell r="I1563">
            <v>0</v>
          </cell>
          <cell r="J1563">
            <v>0</v>
          </cell>
          <cell r="K1563">
            <v>0</v>
          </cell>
          <cell r="L1563">
            <v>0</v>
          </cell>
          <cell r="M1563">
            <v>0</v>
          </cell>
        </row>
        <row r="1564">
          <cell r="B1564">
            <v>0</v>
          </cell>
          <cell r="C1564">
            <v>0</v>
          </cell>
          <cell r="D1564">
            <v>0</v>
          </cell>
          <cell r="E1564">
            <v>0</v>
          </cell>
          <cell r="I1564">
            <v>0</v>
          </cell>
          <cell r="J1564">
            <v>0</v>
          </cell>
          <cell r="K1564">
            <v>0</v>
          </cell>
          <cell r="L1564">
            <v>0</v>
          </cell>
          <cell r="M1564">
            <v>0</v>
          </cell>
        </row>
        <row r="1565">
          <cell r="B1565">
            <v>0</v>
          </cell>
          <cell r="C1565">
            <v>0</v>
          </cell>
          <cell r="D1565">
            <v>0</v>
          </cell>
          <cell r="E1565">
            <v>0</v>
          </cell>
          <cell r="I1565">
            <v>0</v>
          </cell>
          <cell r="J1565">
            <v>0</v>
          </cell>
          <cell r="K1565">
            <v>0</v>
          </cell>
          <cell r="L1565">
            <v>0</v>
          </cell>
          <cell r="M1565">
            <v>0</v>
          </cell>
        </row>
        <row r="1566">
          <cell r="B1566">
            <v>0</v>
          </cell>
          <cell r="C1566">
            <v>0</v>
          </cell>
          <cell r="D1566">
            <v>0</v>
          </cell>
          <cell r="E1566">
            <v>0</v>
          </cell>
          <cell r="I1566">
            <v>0</v>
          </cell>
          <cell r="J1566">
            <v>0</v>
          </cell>
          <cell r="K1566">
            <v>0</v>
          </cell>
          <cell r="L1566">
            <v>0</v>
          </cell>
          <cell r="M1566">
            <v>0</v>
          </cell>
        </row>
        <row r="1567">
          <cell r="B1567">
            <v>0</v>
          </cell>
          <cell r="C1567">
            <v>0</v>
          </cell>
          <cell r="D1567">
            <v>0</v>
          </cell>
          <cell r="E1567">
            <v>0</v>
          </cell>
          <cell r="I1567">
            <v>0</v>
          </cell>
          <cell r="J1567">
            <v>0</v>
          </cell>
          <cell r="K1567">
            <v>0</v>
          </cell>
          <cell r="L1567">
            <v>0</v>
          </cell>
          <cell r="M1567">
            <v>0</v>
          </cell>
        </row>
        <row r="1568">
          <cell r="B1568">
            <v>0</v>
          </cell>
          <cell r="C1568">
            <v>0</v>
          </cell>
          <cell r="D1568">
            <v>0</v>
          </cell>
          <cell r="E1568">
            <v>0</v>
          </cell>
          <cell r="I1568">
            <v>0</v>
          </cell>
          <cell r="J1568">
            <v>0</v>
          </cell>
          <cell r="K1568">
            <v>0</v>
          </cell>
          <cell r="L1568">
            <v>0</v>
          </cell>
          <cell r="M1568">
            <v>0</v>
          </cell>
        </row>
        <row r="1569">
          <cell r="B1569">
            <v>0</v>
          </cell>
          <cell r="C1569">
            <v>0</v>
          </cell>
          <cell r="D1569">
            <v>0</v>
          </cell>
          <cell r="E1569">
            <v>0</v>
          </cell>
          <cell r="I1569">
            <v>0</v>
          </cell>
          <cell r="J1569">
            <v>0</v>
          </cell>
          <cell r="K1569">
            <v>0</v>
          </cell>
          <cell r="L1569">
            <v>0</v>
          </cell>
          <cell r="M1569">
            <v>0</v>
          </cell>
        </row>
        <row r="1570">
          <cell r="B1570">
            <v>0</v>
          </cell>
          <cell r="C1570">
            <v>0</v>
          </cell>
          <cell r="D1570">
            <v>0</v>
          </cell>
          <cell r="E1570">
            <v>0</v>
          </cell>
          <cell r="I1570">
            <v>0</v>
          </cell>
          <cell r="J1570">
            <v>0</v>
          </cell>
          <cell r="K1570">
            <v>0</v>
          </cell>
          <cell r="L1570">
            <v>0</v>
          </cell>
          <cell r="M1570">
            <v>0</v>
          </cell>
        </row>
        <row r="1571">
          <cell r="B1571">
            <v>0</v>
          </cell>
          <cell r="C1571">
            <v>0</v>
          </cell>
          <cell r="D1571">
            <v>0</v>
          </cell>
          <cell r="E1571">
            <v>0</v>
          </cell>
          <cell r="I1571">
            <v>0</v>
          </cell>
          <cell r="J1571">
            <v>0</v>
          </cell>
          <cell r="K1571">
            <v>0</v>
          </cell>
          <cell r="L1571">
            <v>0</v>
          </cell>
          <cell r="M1571">
            <v>0</v>
          </cell>
        </row>
        <row r="1572">
          <cell r="B1572">
            <v>0</v>
          </cell>
          <cell r="C1572">
            <v>0</v>
          </cell>
          <cell r="D1572">
            <v>0</v>
          </cell>
          <cell r="E1572">
            <v>0</v>
          </cell>
          <cell r="I1572">
            <v>0</v>
          </cell>
          <cell r="J1572">
            <v>0</v>
          </cell>
          <cell r="K1572">
            <v>0</v>
          </cell>
          <cell r="L1572">
            <v>0</v>
          </cell>
          <cell r="M1572">
            <v>0</v>
          </cell>
        </row>
        <row r="1573">
          <cell r="B1573">
            <v>0</v>
          </cell>
          <cell r="C1573">
            <v>0</v>
          </cell>
          <cell r="D1573">
            <v>0</v>
          </cell>
          <cell r="E1573">
            <v>0</v>
          </cell>
          <cell r="I1573">
            <v>0</v>
          </cell>
          <cell r="J1573">
            <v>0</v>
          </cell>
          <cell r="K1573">
            <v>0</v>
          </cell>
          <cell r="L1573">
            <v>0</v>
          </cell>
          <cell r="M1573">
            <v>0</v>
          </cell>
        </row>
        <row r="1574">
          <cell r="B1574">
            <v>0</v>
          </cell>
          <cell r="C1574">
            <v>0</v>
          </cell>
          <cell r="D1574">
            <v>0</v>
          </cell>
          <cell r="E1574">
            <v>0</v>
          </cell>
          <cell r="I1574">
            <v>0</v>
          </cell>
          <cell r="J1574">
            <v>0</v>
          </cell>
          <cell r="K1574">
            <v>0</v>
          </cell>
          <cell r="L1574">
            <v>0</v>
          </cell>
          <cell r="M1574">
            <v>0</v>
          </cell>
        </row>
        <row r="1575">
          <cell r="B1575">
            <v>0</v>
          </cell>
          <cell r="C1575">
            <v>0</v>
          </cell>
          <cell r="D1575">
            <v>0</v>
          </cell>
          <cell r="E1575">
            <v>0</v>
          </cell>
          <cell r="I1575">
            <v>0</v>
          </cell>
          <cell r="J1575">
            <v>0</v>
          </cell>
          <cell r="K1575">
            <v>0</v>
          </cell>
          <cell r="L1575">
            <v>0</v>
          </cell>
          <cell r="M1575">
            <v>0</v>
          </cell>
        </row>
        <row r="1576">
          <cell r="B1576">
            <v>0</v>
          </cell>
          <cell r="C1576">
            <v>0</v>
          </cell>
          <cell r="D1576">
            <v>0</v>
          </cell>
          <cell r="E1576">
            <v>0</v>
          </cell>
          <cell r="I1576">
            <v>0</v>
          </cell>
          <cell r="J1576">
            <v>0</v>
          </cell>
          <cell r="K1576">
            <v>0</v>
          </cell>
          <cell r="L1576">
            <v>0</v>
          </cell>
          <cell r="M1576">
            <v>0</v>
          </cell>
        </row>
        <row r="1577">
          <cell r="B1577">
            <v>0</v>
          </cell>
          <cell r="C1577">
            <v>0</v>
          </cell>
          <cell r="D1577">
            <v>0</v>
          </cell>
          <cell r="E1577">
            <v>0</v>
          </cell>
          <cell r="I1577">
            <v>0</v>
          </cell>
          <cell r="J1577">
            <v>0</v>
          </cell>
          <cell r="K1577">
            <v>0</v>
          </cell>
          <cell r="L1577">
            <v>0</v>
          </cell>
          <cell r="M1577">
            <v>0</v>
          </cell>
        </row>
        <row r="1578">
          <cell r="B1578">
            <v>0</v>
          </cell>
          <cell r="C1578">
            <v>0</v>
          </cell>
          <cell r="D1578">
            <v>0</v>
          </cell>
          <cell r="E1578">
            <v>0</v>
          </cell>
          <cell r="I1578">
            <v>0</v>
          </cell>
          <cell r="J1578">
            <v>0</v>
          </cell>
          <cell r="K1578">
            <v>0</v>
          </cell>
          <cell r="L1578">
            <v>0</v>
          </cell>
          <cell r="M1578">
            <v>0</v>
          </cell>
        </row>
        <row r="1579">
          <cell r="B1579">
            <v>0</v>
          </cell>
          <cell r="C1579">
            <v>0</v>
          </cell>
          <cell r="D1579">
            <v>0</v>
          </cell>
          <cell r="E1579">
            <v>0</v>
          </cell>
          <cell r="I1579">
            <v>0</v>
          </cell>
          <cell r="J1579">
            <v>0</v>
          </cell>
          <cell r="K1579">
            <v>0</v>
          </cell>
          <cell r="L1579">
            <v>0</v>
          </cell>
          <cell r="M1579">
            <v>0</v>
          </cell>
        </row>
        <row r="1580">
          <cell r="B1580">
            <v>0</v>
          </cell>
          <cell r="C1580">
            <v>0</v>
          </cell>
          <cell r="D1580">
            <v>0</v>
          </cell>
          <cell r="E1580">
            <v>0</v>
          </cell>
          <cell r="I1580">
            <v>0</v>
          </cell>
          <cell r="J1580">
            <v>0</v>
          </cell>
          <cell r="K1580">
            <v>0</v>
          </cell>
          <cell r="L1580">
            <v>0</v>
          </cell>
          <cell r="M1580">
            <v>0</v>
          </cell>
        </row>
        <row r="1581">
          <cell r="B1581">
            <v>0</v>
          </cell>
          <cell r="C1581">
            <v>0</v>
          </cell>
          <cell r="D1581">
            <v>0</v>
          </cell>
          <cell r="E1581">
            <v>0</v>
          </cell>
          <cell r="I1581">
            <v>0</v>
          </cell>
          <cell r="J1581">
            <v>0</v>
          </cell>
          <cell r="K1581">
            <v>0</v>
          </cell>
          <cell r="L1581">
            <v>0</v>
          </cell>
          <cell r="M1581">
            <v>0</v>
          </cell>
        </row>
        <row r="1582">
          <cell r="B1582">
            <v>0</v>
          </cell>
          <cell r="C1582">
            <v>0</v>
          </cell>
          <cell r="D1582">
            <v>0</v>
          </cell>
          <cell r="E1582">
            <v>0</v>
          </cell>
          <cell r="I1582">
            <v>0</v>
          </cell>
          <cell r="J1582">
            <v>0</v>
          </cell>
          <cell r="K1582">
            <v>0</v>
          </cell>
          <cell r="L1582">
            <v>0</v>
          </cell>
          <cell r="M1582">
            <v>0</v>
          </cell>
        </row>
        <row r="1583">
          <cell r="B1583">
            <v>0</v>
          </cell>
          <cell r="C1583">
            <v>0</v>
          </cell>
          <cell r="D1583">
            <v>0</v>
          </cell>
          <cell r="E1583">
            <v>0</v>
          </cell>
          <cell r="I1583">
            <v>0</v>
          </cell>
          <cell r="J1583">
            <v>0</v>
          </cell>
          <cell r="K1583">
            <v>0</v>
          </cell>
          <cell r="L1583">
            <v>0</v>
          </cell>
          <cell r="M1583">
            <v>0</v>
          </cell>
        </row>
        <row r="1584">
          <cell r="B1584">
            <v>0</v>
          </cell>
          <cell r="C1584">
            <v>0</v>
          </cell>
          <cell r="D1584">
            <v>0</v>
          </cell>
          <cell r="E1584">
            <v>0</v>
          </cell>
          <cell r="I1584">
            <v>0</v>
          </cell>
          <cell r="J1584">
            <v>0</v>
          </cell>
          <cell r="K1584">
            <v>0</v>
          </cell>
          <cell r="L1584">
            <v>0</v>
          </cell>
          <cell r="M1584">
            <v>0</v>
          </cell>
        </row>
        <row r="1585">
          <cell r="B1585">
            <v>0</v>
          </cell>
          <cell r="C1585">
            <v>0</v>
          </cell>
          <cell r="D1585">
            <v>0</v>
          </cell>
          <cell r="E1585">
            <v>0</v>
          </cell>
          <cell r="I1585">
            <v>0</v>
          </cell>
          <cell r="J1585">
            <v>0</v>
          </cell>
          <cell r="K1585">
            <v>0</v>
          </cell>
          <cell r="L1585">
            <v>0</v>
          </cell>
          <cell r="M1585">
            <v>0</v>
          </cell>
        </row>
        <row r="1586">
          <cell r="B1586">
            <v>0</v>
          </cell>
          <cell r="C1586">
            <v>0</v>
          </cell>
          <cell r="D1586">
            <v>0</v>
          </cell>
          <cell r="E1586">
            <v>0</v>
          </cell>
          <cell r="I1586">
            <v>0</v>
          </cell>
          <cell r="J1586">
            <v>0</v>
          </cell>
          <cell r="K1586">
            <v>0</v>
          </cell>
          <cell r="L1586">
            <v>0</v>
          </cell>
          <cell r="M1586">
            <v>0</v>
          </cell>
        </row>
        <row r="1587">
          <cell r="B1587">
            <v>0</v>
          </cell>
          <cell r="C1587">
            <v>0</v>
          </cell>
          <cell r="D1587">
            <v>0</v>
          </cell>
          <cell r="E1587">
            <v>0</v>
          </cell>
          <cell r="I1587">
            <v>0</v>
          </cell>
          <cell r="J1587">
            <v>0</v>
          </cell>
          <cell r="K1587">
            <v>0</v>
          </cell>
          <cell r="L1587">
            <v>0</v>
          </cell>
          <cell r="M1587">
            <v>0</v>
          </cell>
        </row>
        <row r="1588">
          <cell r="B1588">
            <v>0</v>
          </cell>
          <cell r="C1588">
            <v>0</v>
          </cell>
          <cell r="D1588">
            <v>0</v>
          </cell>
          <cell r="E1588">
            <v>0</v>
          </cell>
          <cell r="I1588">
            <v>0</v>
          </cell>
          <cell r="J1588">
            <v>0</v>
          </cell>
          <cell r="K1588">
            <v>0</v>
          </cell>
          <cell r="L1588">
            <v>0</v>
          </cell>
          <cell r="M1588">
            <v>0</v>
          </cell>
        </row>
        <row r="1589">
          <cell r="B1589">
            <v>0</v>
          </cell>
          <cell r="C1589">
            <v>0</v>
          </cell>
          <cell r="D1589">
            <v>0</v>
          </cell>
          <cell r="E1589">
            <v>0</v>
          </cell>
          <cell r="I1589">
            <v>0</v>
          </cell>
          <cell r="J1589">
            <v>0</v>
          </cell>
          <cell r="K1589">
            <v>0</v>
          </cell>
          <cell r="L1589">
            <v>0</v>
          </cell>
          <cell r="M1589">
            <v>0</v>
          </cell>
        </row>
        <row r="1590">
          <cell r="B1590">
            <v>0</v>
          </cell>
          <cell r="C1590">
            <v>0</v>
          </cell>
          <cell r="D1590">
            <v>0</v>
          </cell>
          <cell r="E1590">
            <v>0</v>
          </cell>
          <cell r="I1590">
            <v>0</v>
          </cell>
          <cell r="J1590">
            <v>0</v>
          </cell>
          <cell r="K1590">
            <v>0</v>
          </cell>
          <cell r="L1590">
            <v>0</v>
          </cell>
          <cell r="M1590">
            <v>0</v>
          </cell>
        </row>
        <row r="1591">
          <cell r="B1591">
            <v>0</v>
          </cell>
          <cell r="C1591">
            <v>0</v>
          </cell>
          <cell r="D1591">
            <v>0</v>
          </cell>
          <cell r="E1591">
            <v>0</v>
          </cell>
          <cell r="I1591">
            <v>0</v>
          </cell>
          <cell r="J1591">
            <v>0</v>
          </cell>
          <cell r="K1591">
            <v>0</v>
          </cell>
          <cell r="L1591">
            <v>0</v>
          </cell>
          <cell r="M1591">
            <v>0</v>
          </cell>
        </row>
        <row r="1592">
          <cell r="B1592">
            <v>0</v>
          </cell>
          <cell r="C1592">
            <v>0</v>
          </cell>
          <cell r="D1592">
            <v>0</v>
          </cell>
          <cell r="E1592">
            <v>0</v>
          </cell>
          <cell r="I1592">
            <v>0</v>
          </cell>
          <cell r="J1592">
            <v>0</v>
          </cell>
          <cell r="K1592">
            <v>0</v>
          </cell>
          <cell r="L1592">
            <v>0</v>
          </cell>
          <cell r="M1592">
            <v>0</v>
          </cell>
        </row>
        <row r="1593">
          <cell r="B1593">
            <v>0</v>
          </cell>
          <cell r="C1593">
            <v>0</v>
          </cell>
          <cell r="D1593">
            <v>0</v>
          </cell>
          <cell r="E1593">
            <v>0</v>
          </cell>
          <cell r="I1593">
            <v>0</v>
          </cell>
          <cell r="J1593">
            <v>0</v>
          </cell>
          <cell r="K1593">
            <v>0</v>
          </cell>
          <cell r="L1593">
            <v>0</v>
          </cell>
          <cell r="M1593">
            <v>0</v>
          </cell>
        </row>
        <row r="1594">
          <cell r="B1594">
            <v>0</v>
          </cell>
          <cell r="C1594">
            <v>0</v>
          </cell>
          <cell r="D1594">
            <v>0</v>
          </cell>
          <cell r="E1594">
            <v>0</v>
          </cell>
          <cell r="I1594">
            <v>0</v>
          </cell>
          <cell r="J1594">
            <v>0</v>
          </cell>
          <cell r="K1594">
            <v>0</v>
          </cell>
          <cell r="L1594">
            <v>0</v>
          </cell>
          <cell r="M1594">
            <v>0</v>
          </cell>
        </row>
        <row r="1595">
          <cell r="B1595">
            <v>0</v>
          </cell>
          <cell r="C1595">
            <v>0</v>
          </cell>
          <cell r="D1595">
            <v>0</v>
          </cell>
          <cell r="E1595">
            <v>0</v>
          </cell>
          <cell r="I1595">
            <v>0</v>
          </cell>
          <cell r="J1595">
            <v>0</v>
          </cell>
          <cell r="K1595">
            <v>0</v>
          </cell>
          <cell r="L1595">
            <v>0</v>
          </cell>
          <cell r="M1595">
            <v>0</v>
          </cell>
        </row>
        <row r="1596">
          <cell r="B1596">
            <v>0</v>
          </cell>
          <cell r="C1596">
            <v>0</v>
          </cell>
          <cell r="D1596">
            <v>0</v>
          </cell>
          <cell r="E1596">
            <v>0</v>
          </cell>
          <cell r="I1596">
            <v>0</v>
          </cell>
          <cell r="J1596">
            <v>0</v>
          </cell>
          <cell r="K1596">
            <v>0</v>
          </cell>
          <cell r="L1596">
            <v>0</v>
          </cell>
          <cell r="M1596">
            <v>0</v>
          </cell>
        </row>
        <row r="1597">
          <cell r="B1597">
            <v>0</v>
          </cell>
          <cell r="C1597">
            <v>0</v>
          </cell>
          <cell r="D1597">
            <v>0</v>
          </cell>
          <cell r="E1597">
            <v>0</v>
          </cell>
          <cell r="I1597">
            <v>0</v>
          </cell>
          <cell r="J1597">
            <v>0</v>
          </cell>
          <cell r="K1597">
            <v>0</v>
          </cell>
          <cell r="L1597">
            <v>0</v>
          </cell>
          <cell r="M1597">
            <v>0</v>
          </cell>
        </row>
        <row r="1598">
          <cell r="B1598">
            <v>0</v>
          </cell>
          <cell r="C1598">
            <v>0</v>
          </cell>
          <cell r="D1598">
            <v>0</v>
          </cell>
          <cell r="E1598">
            <v>0</v>
          </cell>
          <cell r="I1598">
            <v>0</v>
          </cell>
          <cell r="J1598">
            <v>0</v>
          </cell>
          <cell r="K1598">
            <v>0</v>
          </cell>
          <cell r="L1598">
            <v>0</v>
          </cell>
          <cell r="M1598">
            <v>0</v>
          </cell>
        </row>
        <row r="1599">
          <cell r="B1599">
            <v>0</v>
          </cell>
          <cell r="C1599">
            <v>0</v>
          </cell>
          <cell r="D1599">
            <v>0</v>
          </cell>
          <cell r="E1599">
            <v>0</v>
          </cell>
          <cell r="I1599">
            <v>0</v>
          </cell>
          <cell r="J1599">
            <v>0</v>
          </cell>
          <cell r="K1599">
            <v>0</v>
          </cell>
          <cell r="L1599">
            <v>0</v>
          </cell>
          <cell r="M1599">
            <v>0</v>
          </cell>
        </row>
        <row r="1600">
          <cell r="B1600">
            <v>0</v>
          </cell>
          <cell r="C1600">
            <v>0</v>
          </cell>
          <cell r="D1600">
            <v>0</v>
          </cell>
          <cell r="E1600">
            <v>0</v>
          </cell>
          <cell r="I1600">
            <v>0</v>
          </cell>
          <cell r="J1600">
            <v>0</v>
          </cell>
          <cell r="K1600">
            <v>0</v>
          </cell>
          <cell r="L1600">
            <v>0</v>
          </cell>
          <cell r="M1600">
            <v>0</v>
          </cell>
        </row>
        <row r="1601">
          <cell r="B1601">
            <v>0</v>
          </cell>
          <cell r="C1601">
            <v>0</v>
          </cell>
          <cell r="D1601">
            <v>0</v>
          </cell>
          <cell r="E1601">
            <v>0</v>
          </cell>
          <cell r="I1601">
            <v>0</v>
          </cell>
          <cell r="J1601">
            <v>0</v>
          </cell>
          <cell r="K1601">
            <v>0</v>
          </cell>
          <cell r="L1601">
            <v>0</v>
          </cell>
          <cell r="M1601">
            <v>0</v>
          </cell>
        </row>
        <row r="1602">
          <cell r="B1602">
            <v>0</v>
          </cell>
          <cell r="C1602">
            <v>0</v>
          </cell>
          <cell r="D1602">
            <v>0</v>
          </cell>
          <cell r="E1602">
            <v>0</v>
          </cell>
          <cell r="I1602">
            <v>0</v>
          </cell>
          <cell r="J1602">
            <v>0</v>
          </cell>
          <cell r="K1602">
            <v>0</v>
          </cell>
          <cell r="L1602">
            <v>0</v>
          </cell>
          <cell r="M1602">
            <v>0</v>
          </cell>
        </row>
        <row r="1603">
          <cell r="B1603">
            <v>0</v>
          </cell>
          <cell r="C1603">
            <v>0</v>
          </cell>
          <cell r="D1603">
            <v>0</v>
          </cell>
          <cell r="E1603">
            <v>0</v>
          </cell>
          <cell r="I1603">
            <v>0</v>
          </cell>
          <cell r="J1603">
            <v>0</v>
          </cell>
          <cell r="K1603">
            <v>0</v>
          </cell>
          <cell r="L1603">
            <v>0</v>
          </cell>
          <cell r="M1603">
            <v>0</v>
          </cell>
        </row>
        <row r="1604">
          <cell r="B1604">
            <v>0</v>
          </cell>
          <cell r="C1604">
            <v>0</v>
          </cell>
          <cell r="D1604">
            <v>0</v>
          </cell>
          <cell r="E1604">
            <v>0</v>
          </cell>
          <cell r="I1604">
            <v>0</v>
          </cell>
          <cell r="J1604">
            <v>0</v>
          </cell>
          <cell r="K1604">
            <v>0</v>
          </cell>
          <cell r="L1604">
            <v>0</v>
          </cell>
          <cell r="M1604">
            <v>0</v>
          </cell>
        </row>
        <row r="1605">
          <cell r="B1605">
            <v>0</v>
          </cell>
          <cell r="C1605">
            <v>0</v>
          </cell>
          <cell r="D1605">
            <v>0</v>
          </cell>
          <cell r="E1605">
            <v>0</v>
          </cell>
          <cell r="I1605">
            <v>0</v>
          </cell>
          <cell r="J1605">
            <v>0</v>
          </cell>
          <cell r="K1605">
            <v>0</v>
          </cell>
          <cell r="L1605">
            <v>0</v>
          </cell>
          <cell r="M1605">
            <v>0</v>
          </cell>
        </row>
        <row r="1606">
          <cell r="B1606">
            <v>0</v>
          </cell>
          <cell r="C1606">
            <v>0</v>
          </cell>
          <cell r="D1606">
            <v>0</v>
          </cell>
          <cell r="E1606">
            <v>0</v>
          </cell>
          <cell r="I1606">
            <v>0</v>
          </cell>
          <cell r="J1606">
            <v>0</v>
          </cell>
          <cell r="K1606">
            <v>0</v>
          </cell>
          <cell r="L1606">
            <v>0</v>
          </cell>
          <cell r="M1606">
            <v>0</v>
          </cell>
        </row>
        <row r="1607">
          <cell r="B1607">
            <v>0</v>
          </cell>
          <cell r="C1607">
            <v>0</v>
          </cell>
          <cell r="D1607">
            <v>0</v>
          </cell>
          <cell r="E1607">
            <v>0</v>
          </cell>
          <cell r="I1607">
            <v>0</v>
          </cell>
          <cell r="J1607">
            <v>0</v>
          </cell>
          <cell r="K1607">
            <v>0</v>
          </cell>
          <cell r="L1607">
            <v>0</v>
          </cell>
          <cell r="M1607">
            <v>0</v>
          </cell>
        </row>
        <row r="1608">
          <cell r="B1608">
            <v>0</v>
          </cell>
          <cell r="C1608">
            <v>0</v>
          </cell>
          <cell r="D1608">
            <v>0</v>
          </cell>
          <cell r="E1608">
            <v>0</v>
          </cell>
          <cell r="I1608">
            <v>0</v>
          </cell>
          <cell r="J1608">
            <v>0</v>
          </cell>
          <cell r="K1608">
            <v>0</v>
          </cell>
          <cell r="L1608">
            <v>0</v>
          </cell>
          <cell r="M1608">
            <v>0</v>
          </cell>
        </row>
        <row r="1609">
          <cell r="B1609">
            <v>0</v>
          </cell>
          <cell r="C1609">
            <v>0</v>
          </cell>
          <cell r="D1609">
            <v>0</v>
          </cell>
          <cell r="E1609">
            <v>0</v>
          </cell>
          <cell r="I1609">
            <v>0</v>
          </cell>
          <cell r="J1609">
            <v>0</v>
          </cell>
          <cell r="K1609">
            <v>0</v>
          </cell>
          <cell r="L1609">
            <v>0</v>
          </cell>
          <cell r="M1609">
            <v>0</v>
          </cell>
        </row>
        <row r="1610">
          <cell r="B1610">
            <v>0</v>
          </cell>
          <cell r="C1610">
            <v>0</v>
          </cell>
          <cell r="D1610">
            <v>0</v>
          </cell>
          <cell r="E1610">
            <v>0</v>
          </cell>
          <cell r="I1610">
            <v>0</v>
          </cell>
          <cell r="J1610">
            <v>0</v>
          </cell>
          <cell r="K1610">
            <v>0</v>
          </cell>
          <cell r="L1610">
            <v>0</v>
          </cell>
          <cell r="M1610">
            <v>0</v>
          </cell>
        </row>
        <row r="1611">
          <cell r="B1611">
            <v>0</v>
          </cell>
          <cell r="C1611">
            <v>0</v>
          </cell>
          <cell r="D1611">
            <v>0</v>
          </cell>
          <cell r="E1611">
            <v>0</v>
          </cell>
          <cell r="I1611">
            <v>0</v>
          </cell>
          <cell r="J1611">
            <v>0</v>
          </cell>
          <cell r="K1611">
            <v>0</v>
          </cell>
          <cell r="L1611">
            <v>0</v>
          </cell>
          <cell r="M1611">
            <v>0</v>
          </cell>
        </row>
        <row r="1612">
          <cell r="B1612">
            <v>0</v>
          </cell>
          <cell r="C1612">
            <v>0</v>
          </cell>
          <cell r="D1612">
            <v>0</v>
          </cell>
          <cell r="E1612">
            <v>0</v>
          </cell>
          <cell r="I1612">
            <v>0</v>
          </cell>
          <cell r="J1612">
            <v>0</v>
          </cell>
          <cell r="K1612">
            <v>0</v>
          </cell>
          <cell r="L1612">
            <v>0</v>
          </cell>
          <cell r="M1612">
            <v>0</v>
          </cell>
        </row>
        <row r="1613">
          <cell r="B1613">
            <v>0</v>
          </cell>
          <cell r="C1613">
            <v>0</v>
          </cell>
          <cell r="D1613">
            <v>0</v>
          </cell>
          <cell r="E1613">
            <v>0</v>
          </cell>
          <cell r="I1613">
            <v>0</v>
          </cell>
          <cell r="J1613">
            <v>0</v>
          </cell>
          <cell r="K1613">
            <v>0</v>
          </cell>
          <cell r="L1613">
            <v>0</v>
          </cell>
          <cell r="M1613">
            <v>0</v>
          </cell>
        </row>
        <row r="1614">
          <cell r="B1614">
            <v>0</v>
          </cell>
          <cell r="C1614">
            <v>0</v>
          </cell>
          <cell r="D1614">
            <v>0</v>
          </cell>
          <cell r="E1614">
            <v>0</v>
          </cell>
          <cell r="I1614">
            <v>0</v>
          </cell>
          <cell r="J1614">
            <v>0</v>
          </cell>
          <cell r="K1614">
            <v>0</v>
          </cell>
          <cell r="L1614">
            <v>0</v>
          </cell>
          <cell r="M1614">
            <v>0</v>
          </cell>
        </row>
        <row r="1615">
          <cell r="B1615">
            <v>0</v>
          </cell>
          <cell r="C1615">
            <v>0</v>
          </cell>
          <cell r="D1615">
            <v>0</v>
          </cell>
          <cell r="E1615">
            <v>0</v>
          </cell>
          <cell r="I1615">
            <v>0</v>
          </cell>
          <cell r="J1615">
            <v>0</v>
          </cell>
          <cell r="K1615">
            <v>0</v>
          </cell>
          <cell r="L1615">
            <v>0</v>
          </cell>
          <cell r="M1615">
            <v>0</v>
          </cell>
        </row>
        <row r="1616">
          <cell r="B1616">
            <v>0</v>
          </cell>
          <cell r="C1616">
            <v>0</v>
          </cell>
          <cell r="D1616">
            <v>0</v>
          </cell>
          <cell r="E1616">
            <v>0</v>
          </cell>
          <cell r="I1616">
            <v>0</v>
          </cell>
          <cell r="J1616">
            <v>0</v>
          </cell>
          <cell r="K1616">
            <v>0</v>
          </cell>
          <cell r="L1616">
            <v>0</v>
          </cell>
          <cell r="M1616">
            <v>0</v>
          </cell>
        </row>
        <row r="1617">
          <cell r="B1617">
            <v>0</v>
          </cell>
          <cell r="C1617">
            <v>0</v>
          </cell>
          <cell r="D1617">
            <v>0</v>
          </cell>
          <cell r="E1617">
            <v>0</v>
          </cell>
          <cell r="I1617">
            <v>0</v>
          </cell>
          <cell r="J1617">
            <v>0</v>
          </cell>
          <cell r="K1617">
            <v>0</v>
          </cell>
          <cell r="L1617">
            <v>0</v>
          </cell>
          <cell r="M1617">
            <v>0</v>
          </cell>
        </row>
        <row r="1618">
          <cell r="B1618">
            <v>0</v>
          </cell>
          <cell r="C1618">
            <v>0</v>
          </cell>
          <cell r="D1618">
            <v>0</v>
          </cell>
          <cell r="E1618">
            <v>0</v>
          </cell>
          <cell r="I1618">
            <v>0</v>
          </cell>
          <cell r="J1618">
            <v>0</v>
          </cell>
          <cell r="K1618">
            <v>0</v>
          </cell>
          <cell r="L1618">
            <v>0</v>
          </cell>
          <cell r="M1618">
            <v>0</v>
          </cell>
        </row>
        <row r="1619">
          <cell r="B1619">
            <v>0</v>
          </cell>
          <cell r="C1619">
            <v>0</v>
          </cell>
          <cell r="D1619">
            <v>0</v>
          </cell>
          <cell r="E1619">
            <v>0</v>
          </cell>
          <cell r="I1619">
            <v>0</v>
          </cell>
          <cell r="J1619">
            <v>0</v>
          </cell>
          <cell r="K1619">
            <v>0</v>
          </cell>
          <cell r="L1619">
            <v>0</v>
          </cell>
          <cell r="M1619">
            <v>0</v>
          </cell>
        </row>
        <row r="1620">
          <cell r="B1620">
            <v>0</v>
          </cell>
          <cell r="C1620">
            <v>0</v>
          </cell>
          <cell r="D1620">
            <v>0</v>
          </cell>
          <cell r="E1620">
            <v>0</v>
          </cell>
          <cell r="I1620">
            <v>0</v>
          </cell>
          <cell r="J1620">
            <v>0</v>
          </cell>
          <cell r="K1620">
            <v>0</v>
          </cell>
          <cell r="L1620">
            <v>0</v>
          </cell>
          <cell r="M1620">
            <v>0</v>
          </cell>
        </row>
        <row r="1621">
          <cell r="B1621">
            <v>0</v>
          </cell>
          <cell r="C1621">
            <v>0</v>
          </cell>
          <cell r="D1621">
            <v>0</v>
          </cell>
          <cell r="E1621">
            <v>0</v>
          </cell>
          <cell r="I1621">
            <v>0</v>
          </cell>
          <cell r="J1621">
            <v>0</v>
          </cell>
          <cell r="K1621">
            <v>0</v>
          </cell>
          <cell r="L1621">
            <v>0</v>
          </cell>
          <cell r="M1621">
            <v>0</v>
          </cell>
        </row>
        <row r="1622">
          <cell r="B1622">
            <v>0</v>
          </cell>
          <cell r="C1622">
            <v>0</v>
          </cell>
          <cell r="D1622">
            <v>0</v>
          </cell>
          <cell r="E1622">
            <v>0</v>
          </cell>
          <cell r="I1622">
            <v>0</v>
          </cell>
          <cell r="J1622">
            <v>0</v>
          </cell>
          <cell r="K1622">
            <v>0</v>
          </cell>
          <cell r="L1622">
            <v>0</v>
          </cell>
          <cell r="M1622">
            <v>0</v>
          </cell>
        </row>
        <row r="1623">
          <cell r="B1623">
            <v>0</v>
          </cell>
          <cell r="C1623">
            <v>0</v>
          </cell>
          <cell r="D1623">
            <v>0</v>
          </cell>
          <cell r="E1623">
            <v>0</v>
          </cell>
          <cell r="I1623">
            <v>0</v>
          </cell>
          <cell r="J1623">
            <v>0</v>
          </cell>
          <cell r="K1623">
            <v>0</v>
          </cell>
          <cell r="L1623">
            <v>0</v>
          </cell>
          <cell r="M1623">
            <v>0</v>
          </cell>
        </row>
        <row r="1624">
          <cell r="B1624">
            <v>0</v>
          </cell>
          <cell r="C1624">
            <v>0</v>
          </cell>
          <cell r="D1624">
            <v>0</v>
          </cell>
          <cell r="E1624">
            <v>0</v>
          </cell>
          <cell r="I1624">
            <v>0</v>
          </cell>
          <cell r="J1624">
            <v>0</v>
          </cell>
          <cell r="K1624">
            <v>0</v>
          </cell>
          <cell r="L1624">
            <v>0</v>
          </cell>
          <cell r="M1624">
            <v>0</v>
          </cell>
        </row>
        <row r="1625">
          <cell r="B1625">
            <v>0</v>
          </cell>
          <cell r="C1625">
            <v>0</v>
          </cell>
          <cell r="D1625">
            <v>0</v>
          </cell>
          <cell r="E1625">
            <v>0</v>
          </cell>
          <cell r="I1625">
            <v>0</v>
          </cell>
          <cell r="J1625">
            <v>0</v>
          </cell>
          <cell r="K1625">
            <v>0</v>
          </cell>
          <cell r="L1625">
            <v>0</v>
          </cell>
          <cell r="M1625">
            <v>0</v>
          </cell>
        </row>
        <row r="1626">
          <cell r="B1626">
            <v>0</v>
          </cell>
          <cell r="C1626">
            <v>0</v>
          </cell>
          <cell r="D1626">
            <v>0</v>
          </cell>
          <cell r="E1626">
            <v>0</v>
          </cell>
          <cell r="I1626">
            <v>0</v>
          </cell>
          <cell r="J1626">
            <v>0</v>
          </cell>
          <cell r="K1626">
            <v>0</v>
          </cell>
          <cell r="L1626">
            <v>0</v>
          </cell>
          <cell r="M1626">
            <v>0</v>
          </cell>
        </row>
        <row r="1627">
          <cell r="B1627">
            <v>0</v>
          </cell>
          <cell r="C1627">
            <v>0</v>
          </cell>
          <cell r="D1627">
            <v>0</v>
          </cell>
          <cell r="E1627">
            <v>0</v>
          </cell>
          <cell r="I1627">
            <v>0</v>
          </cell>
          <cell r="J1627">
            <v>0</v>
          </cell>
          <cell r="K1627">
            <v>0</v>
          </cell>
          <cell r="L1627">
            <v>0</v>
          </cell>
          <cell r="M1627">
            <v>0</v>
          </cell>
        </row>
        <row r="1628">
          <cell r="B1628">
            <v>0</v>
          </cell>
          <cell r="C1628">
            <v>0</v>
          </cell>
          <cell r="D1628">
            <v>0</v>
          </cell>
          <cell r="E1628">
            <v>0</v>
          </cell>
          <cell r="I1628">
            <v>0</v>
          </cell>
          <cell r="J1628">
            <v>0</v>
          </cell>
          <cell r="K1628">
            <v>0</v>
          </cell>
          <cell r="L1628">
            <v>0</v>
          </cell>
          <cell r="M1628">
            <v>0</v>
          </cell>
        </row>
        <row r="1629">
          <cell r="B1629">
            <v>0</v>
          </cell>
          <cell r="C1629">
            <v>0</v>
          </cell>
          <cell r="D1629">
            <v>0</v>
          </cell>
          <cell r="E1629">
            <v>0</v>
          </cell>
          <cell r="I1629">
            <v>0</v>
          </cell>
          <cell r="J1629">
            <v>0</v>
          </cell>
          <cell r="K1629">
            <v>0</v>
          </cell>
          <cell r="L1629">
            <v>0</v>
          </cell>
          <cell r="M1629">
            <v>0</v>
          </cell>
        </row>
        <row r="1630">
          <cell r="B1630">
            <v>0</v>
          </cell>
          <cell r="C1630">
            <v>0</v>
          </cell>
          <cell r="D1630">
            <v>0</v>
          </cell>
          <cell r="E1630">
            <v>0</v>
          </cell>
          <cell r="I1630">
            <v>0</v>
          </cell>
          <cell r="J1630">
            <v>0</v>
          </cell>
          <cell r="K1630">
            <v>0</v>
          </cell>
          <cell r="L1630">
            <v>0</v>
          </cell>
          <cell r="M1630">
            <v>0</v>
          </cell>
        </row>
        <row r="1631">
          <cell r="B1631">
            <v>0</v>
          </cell>
          <cell r="C1631">
            <v>0</v>
          </cell>
          <cell r="D1631">
            <v>0</v>
          </cell>
          <cell r="E1631">
            <v>0</v>
          </cell>
          <cell r="I1631">
            <v>0</v>
          </cell>
          <cell r="J1631">
            <v>0</v>
          </cell>
          <cell r="K1631">
            <v>0</v>
          </cell>
          <cell r="L1631">
            <v>0</v>
          </cell>
          <cell r="M1631">
            <v>0</v>
          </cell>
        </row>
        <row r="1632">
          <cell r="B1632">
            <v>0</v>
          </cell>
          <cell r="C1632">
            <v>0</v>
          </cell>
          <cell r="D1632">
            <v>0</v>
          </cell>
          <cell r="E1632">
            <v>0</v>
          </cell>
          <cell r="I1632">
            <v>0</v>
          </cell>
          <cell r="J1632">
            <v>0</v>
          </cell>
          <cell r="K1632">
            <v>0</v>
          </cell>
          <cell r="L1632">
            <v>0</v>
          </cell>
          <cell r="M1632">
            <v>0</v>
          </cell>
        </row>
        <row r="1633">
          <cell r="B1633">
            <v>0</v>
          </cell>
          <cell r="C1633">
            <v>0</v>
          </cell>
          <cell r="D1633">
            <v>0</v>
          </cell>
          <cell r="E1633">
            <v>0</v>
          </cell>
          <cell r="I1633">
            <v>0</v>
          </cell>
          <cell r="J1633">
            <v>0</v>
          </cell>
          <cell r="K1633">
            <v>0</v>
          </cell>
          <cell r="L1633">
            <v>0</v>
          </cell>
          <cell r="M1633">
            <v>0</v>
          </cell>
        </row>
        <row r="1634">
          <cell r="B1634">
            <v>0</v>
          </cell>
          <cell r="C1634">
            <v>0</v>
          </cell>
          <cell r="D1634">
            <v>0</v>
          </cell>
          <cell r="E1634">
            <v>0</v>
          </cell>
          <cell r="I1634">
            <v>0</v>
          </cell>
          <cell r="J1634">
            <v>0</v>
          </cell>
          <cell r="K1634">
            <v>0</v>
          </cell>
          <cell r="L1634">
            <v>0</v>
          </cell>
          <cell r="M1634">
            <v>0</v>
          </cell>
        </row>
        <row r="1635">
          <cell r="B1635">
            <v>0</v>
          </cell>
          <cell r="C1635">
            <v>0</v>
          </cell>
          <cell r="D1635">
            <v>0</v>
          </cell>
          <cell r="E1635">
            <v>0</v>
          </cell>
          <cell r="I1635">
            <v>0</v>
          </cell>
          <cell r="J1635">
            <v>0</v>
          </cell>
          <cell r="K1635">
            <v>0</v>
          </cell>
          <cell r="L1635">
            <v>0</v>
          </cell>
          <cell r="M1635">
            <v>0</v>
          </cell>
        </row>
        <row r="1636">
          <cell r="B1636">
            <v>0</v>
          </cell>
          <cell r="C1636">
            <v>0</v>
          </cell>
          <cell r="D1636">
            <v>0</v>
          </cell>
          <cell r="E1636">
            <v>0</v>
          </cell>
          <cell r="I1636">
            <v>0</v>
          </cell>
          <cell r="J1636">
            <v>0</v>
          </cell>
          <cell r="K1636">
            <v>0</v>
          </cell>
          <cell r="L1636">
            <v>0</v>
          </cell>
          <cell r="M1636">
            <v>0</v>
          </cell>
        </row>
        <row r="1637">
          <cell r="B1637">
            <v>0</v>
          </cell>
          <cell r="C1637">
            <v>0</v>
          </cell>
          <cell r="D1637">
            <v>0</v>
          </cell>
          <cell r="E1637">
            <v>0</v>
          </cell>
          <cell r="I1637">
            <v>0</v>
          </cell>
          <cell r="J1637">
            <v>0</v>
          </cell>
          <cell r="K1637">
            <v>0</v>
          </cell>
          <cell r="L1637">
            <v>0</v>
          </cell>
          <cell r="M1637">
            <v>0</v>
          </cell>
        </row>
        <row r="1638">
          <cell r="B1638">
            <v>0</v>
          </cell>
          <cell r="C1638">
            <v>0</v>
          </cell>
          <cell r="D1638">
            <v>0</v>
          </cell>
          <cell r="E1638">
            <v>0</v>
          </cell>
          <cell r="I1638">
            <v>0</v>
          </cell>
          <cell r="J1638">
            <v>0</v>
          </cell>
          <cell r="K1638">
            <v>0</v>
          </cell>
          <cell r="L1638">
            <v>0</v>
          </cell>
          <cell r="M1638">
            <v>0</v>
          </cell>
        </row>
        <row r="1639">
          <cell r="B1639">
            <v>0</v>
          </cell>
          <cell r="C1639">
            <v>0</v>
          </cell>
          <cell r="D1639">
            <v>0</v>
          </cell>
          <cell r="E1639">
            <v>0</v>
          </cell>
          <cell r="I1639">
            <v>0</v>
          </cell>
          <cell r="J1639">
            <v>0</v>
          </cell>
          <cell r="K1639">
            <v>0</v>
          </cell>
          <cell r="L1639">
            <v>0</v>
          </cell>
          <cell r="M1639">
            <v>0</v>
          </cell>
        </row>
        <row r="1640">
          <cell r="B1640">
            <v>0</v>
          </cell>
          <cell r="C1640">
            <v>0</v>
          </cell>
          <cell r="D1640">
            <v>0</v>
          </cell>
          <cell r="E1640">
            <v>0</v>
          </cell>
          <cell r="I1640">
            <v>0</v>
          </cell>
          <cell r="J1640">
            <v>0</v>
          </cell>
          <cell r="K1640">
            <v>0</v>
          </cell>
          <cell r="L1640">
            <v>0</v>
          </cell>
          <cell r="M1640">
            <v>0</v>
          </cell>
        </row>
        <row r="1641">
          <cell r="B1641">
            <v>0</v>
          </cell>
          <cell r="C1641">
            <v>0</v>
          </cell>
          <cell r="D1641">
            <v>0</v>
          </cell>
          <cell r="E1641">
            <v>0</v>
          </cell>
          <cell r="I1641">
            <v>0</v>
          </cell>
          <cell r="J1641">
            <v>0</v>
          </cell>
          <cell r="K1641">
            <v>0</v>
          </cell>
          <cell r="L1641">
            <v>0</v>
          </cell>
          <cell r="M1641">
            <v>0</v>
          </cell>
        </row>
        <row r="1642">
          <cell r="B1642">
            <v>0</v>
          </cell>
          <cell r="C1642">
            <v>0</v>
          </cell>
          <cell r="D1642">
            <v>0</v>
          </cell>
          <cell r="E1642">
            <v>0</v>
          </cell>
          <cell r="I1642">
            <v>0</v>
          </cell>
          <cell r="J1642">
            <v>0</v>
          </cell>
          <cell r="K1642">
            <v>0</v>
          </cell>
          <cell r="L1642">
            <v>0</v>
          </cell>
          <cell r="M1642">
            <v>0</v>
          </cell>
        </row>
        <row r="1643">
          <cell r="B1643">
            <v>0</v>
          </cell>
          <cell r="C1643">
            <v>0</v>
          </cell>
          <cell r="D1643">
            <v>0</v>
          </cell>
          <cell r="E1643">
            <v>0</v>
          </cell>
          <cell r="I1643">
            <v>0</v>
          </cell>
          <cell r="J1643">
            <v>0</v>
          </cell>
          <cell r="K1643">
            <v>0</v>
          </cell>
          <cell r="L1643">
            <v>0</v>
          </cell>
          <cell r="M1643">
            <v>0</v>
          </cell>
        </row>
        <row r="1644">
          <cell r="B1644">
            <v>0</v>
          </cell>
          <cell r="C1644">
            <v>0</v>
          </cell>
          <cell r="D1644">
            <v>0</v>
          </cell>
          <cell r="E1644">
            <v>0</v>
          </cell>
          <cell r="I1644">
            <v>0</v>
          </cell>
          <cell r="J1644">
            <v>0</v>
          </cell>
          <cell r="K1644">
            <v>0</v>
          </cell>
          <cell r="L1644">
            <v>0</v>
          </cell>
          <cell r="M1644">
            <v>0</v>
          </cell>
        </row>
        <row r="1645">
          <cell r="B1645">
            <v>0</v>
          </cell>
          <cell r="C1645">
            <v>0</v>
          </cell>
          <cell r="D1645">
            <v>0</v>
          </cell>
          <cell r="E1645">
            <v>0</v>
          </cell>
          <cell r="I1645">
            <v>0</v>
          </cell>
          <cell r="J1645">
            <v>0</v>
          </cell>
          <cell r="K1645">
            <v>0</v>
          </cell>
          <cell r="L1645">
            <v>0</v>
          </cell>
          <cell r="M1645">
            <v>0</v>
          </cell>
        </row>
        <row r="1646">
          <cell r="B1646">
            <v>0</v>
          </cell>
          <cell r="C1646">
            <v>0</v>
          </cell>
          <cell r="D1646">
            <v>0</v>
          </cell>
          <cell r="E1646">
            <v>0</v>
          </cell>
          <cell r="I1646">
            <v>0</v>
          </cell>
          <cell r="J1646">
            <v>0</v>
          </cell>
          <cell r="K1646">
            <v>0</v>
          </cell>
          <cell r="L1646">
            <v>0</v>
          </cell>
          <cell r="M1646">
            <v>0</v>
          </cell>
        </row>
        <row r="1647">
          <cell r="B1647">
            <v>0</v>
          </cell>
          <cell r="C1647">
            <v>0</v>
          </cell>
          <cell r="D1647">
            <v>0</v>
          </cell>
          <cell r="E1647">
            <v>0</v>
          </cell>
          <cell r="I1647">
            <v>0</v>
          </cell>
          <cell r="J1647">
            <v>0</v>
          </cell>
          <cell r="K1647">
            <v>0</v>
          </cell>
          <cell r="L1647">
            <v>0</v>
          </cell>
          <cell r="M1647">
            <v>0</v>
          </cell>
        </row>
        <row r="1648">
          <cell r="B1648">
            <v>0</v>
          </cell>
          <cell r="C1648">
            <v>0</v>
          </cell>
          <cell r="D1648">
            <v>0</v>
          </cell>
          <cell r="E1648">
            <v>0</v>
          </cell>
          <cell r="I1648">
            <v>0</v>
          </cell>
          <cell r="J1648">
            <v>0</v>
          </cell>
          <cell r="K1648">
            <v>0</v>
          </cell>
          <cell r="L1648">
            <v>0</v>
          </cell>
          <cell r="M1648">
            <v>0</v>
          </cell>
        </row>
        <row r="1649">
          <cell r="B1649">
            <v>0</v>
          </cell>
          <cell r="C1649">
            <v>0</v>
          </cell>
          <cell r="D1649">
            <v>0</v>
          </cell>
          <cell r="E1649">
            <v>0</v>
          </cell>
          <cell r="I1649">
            <v>0</v>
          </cell>
          <cell r="J1649">
            <v>0</v>
          </cell>
          <cell r="K1649">
            <v>0</v>
          </cell>
          <cell r="L1649">
            <v>0</v>
          </cell>
          <cell r="M1649">
            <v>0</v>
          </cell>
        </row>
        <row r="1650">
          <cell r="B1650">
            <v>0</v>
          </cell>
          <cell r="C1650">
            <v>0</v>
          </cell>
          <cell r="D1650">
            <v>0</v>
          </cell>
          <cell r="E1650">
            <v>0</v>
          </cell>
          <cell r="I1650">
            <v>0</v>
          </cell>
          <cell r="J1650">
            <v>0</v>
          </cell>
          <cell r="K1650">
            <v>0</v>
          </cell>
          <cell r="L1650">
            <v>0</v>
          </cell>
          <cell r="M1650">
            <v>0</v>
          </cell>
        </row>
        <row r="1651">
          <cell r="B1651">
            <v>0</v>
          </cell>
          <cell r="C1651">
            <v>0</v>
          </cell>
          <cell r="D1651">
            <v>0</v>
          </cell>
          <cell r="E1651">
            <v>0</v>
          </cell>
          <cell r="I1651">
            <v>0</v>
          </cell>
          <cell r="J1651">
            <v>0</v>
          </cell>
          <cell r="K1651">
            <v>0</v>
          </cell>
          <cell r="L1651">
            <v>0</v>
          </cell>
          <cell r="M1651">
            <v>0</v>
          </cell>
        </row>
        <row r="1652">
          <cell r="B1652">
            <v>0</v>
          </cell>
          <cell r="C1652">
            <v>0</v>
          </cell>
          <cell r="D1652">
            <v>0</v>
          </cell>
          <cell r="E1652">
            <v>0</v>
          </cell>
          <cell r="I1652">
            <v>0</v>
          </cell>
          <cell r="J1652">
            <v>0</v>
          </cell>
          <cell r="K1652">
            <v>0</v>
          </cell>
          <cell r="L1652">
            <v>0</v>
          </cell>
          <cell r="M1652">
            <v>0</v>
          </cell>
        </row>
        <row r="1653">
          <cell r="B1653">
            <v>0</v>
          </cell>
          <cell r="C1653">
            <v>0</v>
          </cell>
          <cell r="D1653">
            <v>0</v>
          </cell>
          <cell r="E1653">
            <v>0</v>
          </cell>
          <cell r="I1653">
            <v>0</v>
          </cell>
          <cell r="J1653">
            <v>0</v>
          </cell>
          <cell r="K1653">
            <v>0</v>
          </cell>
          <cell r="L1653">
            <v>0</v>
          </cell>
          <cell r="M1653">
            <v>0</v>
          </cell>
        </row>
        <row r="1654">
          <cell r="B1654">
            <v>0</v>
          </cell>
          <cell r="C1654">
            <v>0</v>
          </cell>
          <cell r="D1654">
            <v>0</v>
          </cell>
          <cell r="E1654">
            <v>0</v>
          </cell>
          <cell r="I1654">
            <v>0</v>
          </cell>
          <cell r="J1654">
            <v>0</v>
          </cell>
          <cell r="K1654">
            <v>0</v>
          </cell>
          <cell r="L1654">
            <v>0</v>
          </cell>
          <cell r="M1654">
            <v>0</v>
          </cell>
        </row>
        <row r="1655">
          <cell r="B1655">
            <v>0</v>
          </cell>
          <cell r="C1655">
            <v>0</v>
          </cell>
          <cell r="D1655">
            <v>0</v>
          </cell>
          <cell r="E1655">
            <v>0</v>
          </cell>
          <cell r="I1655">
            <v>0</v>
          </cell>
          <cell r="J1655">
            <v>0</v>
          </cell>
          <cell r="K1655">
            <v>0</v>
          </cell>
          <cell r="L1655">
            <v>0</v>
          </cell>
          <cell r="M1655">
            <v>0</v>
          </cell>
        </row>
        <row r="1656">
          <cell r="B1656">
            <v>0</v>
          </cell>
          <cell r="C1656">
            <v>0</v>
          </cell>
          <cell r="D1656">
            <v>0</v>
          </cell>
          <cell r="E1656">
            <v>0</v>
          </cell>
          <cell r="I1656">
            <v>0</v>
          </cell>
          <cell r="J1656">
            <v>0</v>
          </cell>
          <cell r="K1656">
            <v>0</v>
          </cell>
          <cell r="L1656">
            <v>0</v>
          </cell>
          <cell r="M1656">
            <v>0</v>
          </cell>
        </row>
        <row r="1657">
          <cell r="B1657">
            <v>0</v>
          </cell>
          <cell r="C1657">
            <v>0</v>
          </cell>
          <cell r="D1657">
            <v>0</v>
          </cell>
          <cell r="E1657">
            <v>0</v>
          </cell>
          <cell r="I1657">
            <v>0</v>
          </cell>
          <cell r="J1657">
            <v>0</v>
          </cell>
          <cell r="K1657">
            <v>0</v>
          </cell>
          <cell r="L1657">
            <v>0</v>
          </cell>
          <cell r="M1657">
            <v>0</v>
          </cell>
        </row>
        <row r="1658">
          <cell r="B1658">
            <v>0</v>
          </cell>
          <cell r="C1658">
            <v>0</v>
          </cell>
          <cell r="D1658">
            <v>0</v>
          </cell>
          <cell r="E1658">
            <v>0</v>
          </cell>
          <cell r="I1658">
            <v>0</v>
          </cell>
          <cell r="J1658">
            <v>0</v>
          </cell>
          <cell r="K1658">
            <v>0</v>
          </cell>
          <cell r="L1658">
            <v>0</v>
          </cell>
          <cell r="M1658">
            <v>0</v>
          </cell>
        </row>
        <row r="1659">
          <cell r="B1659">
            <v>0</v>
          </cell>
          <cell r="C1659">
            <v>0</v>
          </cell>
          <cell r="D1659">
            <v>0</v>
          </cell>
          <cell r="E1659">
            <v>0</v>
          </cell>
          <cell r="I1659">
            <v>0</v>
          </cell>
          <cell r="J1659">
            <v>0</v>
          </cell>
          <cell r="K1659">
            <v>0</v>
          </cell>
          <cell r="L1659">
            <v>0</v>
          </cell>
          <cell r="M1659">
            <v>0</v>
          </cell>
        </row>
        <row r="1660">
          <cell r="B1660">
            <v>0</v>
          </cell>
          <cell r="C1660">
            <v>0</v>
          </cell>
          <cell r="D1660">
            <v>0</v>
          </cell>
          <cell r="E1660">
            <v>0</v>
          </cell>
          <cell r="I1660">
            <v>0</v>
          </cell>
          <cell r="J1660">
            <v>0</v>
          </cell>
          <cell r="K1660">
            <v>0</v>
          </cell>
          <cell r="L1660">
            <v>0</v>
          </cell>
          <cell r="M1660">
            <v>0</v>
          </cell>
        </row>
        <row r="1661">
          <cell r="B1661">
            <v>0</v>
          </cell>
          <cell r="C1661">
            <v>0</v>
          </cell>
          <cell r="D1661">
            <v>0</v>
          </cell>
          <cell r="E1661">
            <v>0</v>
          </cell>
          <cell r="I1661">
            <v>0</v>
          </cell>
          <cell r="J1661">
            <v>0</v>
          </cell>
          <cell r="K1661">
            <v>0</v>
          </cell>
          <cell r="L1661">
            <v>0</v>
          </cell>
          <cell r="M1661">
            <v>0</v>
          </cell>
        </row>
        <row r="1662">
          <cell r="B1662">
            <v>0</v>
          </cell>
          <cell r="C1662">
            <v>0</v>
          </cell>
          <cell r="D1662">
            <v>0</v>
          </cell>
          <cell r="E1662">
            <v>0</v>
          </cell>
          <cell r="I1662">
            <v>0</v>
          </cell>
          <cell r="J1662">
            <v>0</v>
          </cell>
          <cell r="K1662">
            <v>0</v>
          </cell>
          <cell r="L1662">
            <v>0</v>
          </cell>
          <cell r="M1662">
            <v>0</v>
          </cell>
        </row>
        <row r="1663">
          <cell r="B1663">
            <v>0</v>
          </cell>
          <cell r="C1663">
            <v>0</v>
          </cell>
          <cell r="D1663">
            <v>0</v>
          </cell>
          <cell r="E1663">
            <v>0</v>
          </cell>
          <cell r="I1663">
            <v>0</v>
          </cell>
          <cell r="J1663">
            <v>0</v>
          </cell>
          <cell r="K1663">
            <v>0</v>
          </cell>
          <cell r="L1663">
            <v>0</v>
          </cell>
          <cell r="M1663">
            <v>0</v>
          </cell>
        </row>
        <row r="1664">
          <cell r="B1664">
            <v>0</v>
          </cell>
          <cell r="C1664">
            <v>0</v>
          </cell>
          <cell r="D1664">
            <v>0</v>
          </cell>
          <cell r="E1664">
            <v>0</v>
          </cell>
          <cell r="I1664">
            <v>0</v>
          </cell>
          <cell r="J1664">
            <v>0</v>
          </cell>
          <cell r="K1664">
            <v>0</v>
          </cell>
          <cell r="L1664">
            <v>0</v>
          </cell>
          <cell r="M1664">
            <v>0</v>
          </cell>
        </row>
        <row r="1665">
          <cell r="B1665">
            <v>0</v>
          </cell>
          <cell r="C1665">
            <v>0</v>
          </cell>
          <cell r="D1665">
            <v>0</v>
          </cell>
          <cell r="E1665">
            <v>0</v>
          </cell>
          <cell r="I1665">
            <v>0</v>
          </cell>
          <cell r="J1665">
            <v>0</v>
          </cell>
          <cell r="K1665">
            <v>0</v>
          </cell>
          <cell r="L1665">
            <v>0</v>
          </cell>
          <cell r="M1665">
            <v>0</v>
          </cell>
        </row>
        <row r="1666">
          <cell r="B1666">
            <v>0</v>
          </cell>
          <cell r="C1666">
            <v>0</v>
          </cell>
          <cell r="D1666">
            <v>0</v>
          </cell>
          <cell r="E1666">
            <v>0</v>
          </cell>
          <cell r="I1666">
            <v>0</v>
          </cell>
          <cell r="J1666">
            <v>0</v>
          </cell>
          <cell r="K1666">
            <v>0</v>
          </cell>
          <cell r="L1666">
            <v>0</v>
          </cell>
          <cell r="M1666">
            <v>0</v>
          </cell>
        </row>
        <row r="1667">
          <cell r="B1667">
            <v>0</v>
          </cell>
          <cell r="C1667">
            <v>0</v>
          </cell>
          <cell r="D1667">
            <v>0</v>
          </cell>
          <cell r="E1667">
            <v>0</v>
          </cell>
          <cell r="I1667">
            <v>0</v>
          </cell>
          <cell r="J1667">
            <v>0</v>
          </cell>
          <cell r="K1667">
            <v>0</v>
          </cell>
          <cell r="L1667">
            <v>0</v>
          </cell>
          <cell r="M1667">
            <v>0</v>
          </cell>
        </row>
        <row r="1668">
          <cell r="B1668">
            <v>0</v>
          </cell>
          <cell r="C1668">
            <v>0</v>
          </cell>
          <cell r="D1668">
            <v>0</v>
          </cell>
          <cell r="E1668">
            <v>0</v>
          </cell>
          <cell r="I1668">
            <v>0</v>
          </cell>
          <cell r="J1668">
            <v>0</v>
          </cell>
          <cell r="K1668">
            <v>0</v>
          </cell>
          <cell r="L1668">
            <v>0</v>
          </cell>
          <cell r="M1668">
            <v>0</v>
          </cell>
        </row>
        <row r="1669">
          <cell r="B1669">
            <v>0</v>
          </cell>
          <cell r="C1669">
            <v>0</v>
          </cell>
          <cell r="D1669">
            <v>0</v>
          </cell>
          <cell r="E1669">
            <v>0</v>
          </cell>
          <cell r="I1669">
            <v>0</v>
          </cell>
          <cell r="J1669">
            <v>0</v>
          </cell>
          <cell r="K1669">
            <v>0</v>
          </cell>
          <cell r="L1669">
            <v>0</v>
          </cell>
          <cell r="M1669">
            <v>0</v>
          </cell>
        </row>
        <row r="1670">
          <cell r="B1670">
            <v>0</v>
          </cell>
          <cell r="C1670">
            <v>0</v>
          </cell>
          <cell r="D1670">
            <v>0</v>
          </cell>
          <cell r="E1670">
            <v>0</v>
          </cell>
          <cell r="I1670">
            <v>0</v>
          </cell>
          <cell r="J1670">
            <v>0</v>
          </cell>
          <cell r="K1670">
            <v>0</v>
          </cell>
          <cell r="L1670">
            <v>0</v>
          </cell>
          <cell r="M1670">
            <v>0</v>
          </cell>
        </row>
        <row r="1671">
          <cell r="B1671">
            <v>0</v>
          </cell>
          <cell r="C1671">
            <v>0</v>
          </cell>
          <cell r="D1671">
            <v>0</v>
          </cell>
          <cell r="E1671">
            <v>0</v>
          </cell>
          <cell r="I1671">
            <v>0</v>
          </cell>
          <cell r="J1671">
            <v>0</v>
          </cell>
          <cell r="K1671">
            <v>0</v>
          </cell>
          <cell r="L1671">
            <v>0</v>
          </cell>
          <cell r="M1671">
            <v>0</v>
          </cell>
        </row>
        <row r="1672">
          <cell r="B1672">
            <v>0</v>
          </cell>
          <cell r="C1672">
            <v>0</v>
          </cell>
          <cell r="D1672">
            <v>0</v>
          </cell>
          <cell r="E1672">
            <v>0</v>
          </cell>
          <cell r="I1672">
            <v>0</v>
          </cell>
          <cell r="J1672">
            <v>0</v>
          </cell>
          <cell r="K1672">
            <v>0</v>
          </cell>
          <cell r="L1672">
            <v>0</v>
          </cell>
          <cell r="M1672">
            <v>0</v>
          </cell>
        </row>
        <row r="1673">
          <cell r="B1673">
            <v>0</v>
          </cell>
          <cell r="C1673">
            <v>0</v>
          </cell>
          <cell r="D1673">
            <v>0</v>
          </cell>
          <cell r="E1673">
            <v>0</v>
          </cell>
          <cell r="I1673">
            <v>0</v>
          </cell>
          <cell r="J1673">
            <v>0</v>
          </cell>
          <cell r="K1673">
            <v>0</v>
          </cell>
          <cell r="L1673">
            <v>0</v>
          </cell>
          <cell r="M1673">
            <v>0</v>
          </cell>
        </row>
        <row r="1674">
          <cell r="B1674">
            <v>0</v>
          </cell>
          <cell r="C1674">
            <v>0</v>
          </cell>
          <cell r="D1674">
            <v>0</v>
          </cell>
          <cell r="E1674">
            <v>0</v>
          </cell>
          <cell r="I1674">
            <v>0</v>
          </cell>
          <cell r="J1674">
            <v>0</v>
          </cell>
          <cell r="K1674">
            <v>0</v>
          </cell>
          <cell r="L1674">
            <v>0</v>
          </cell>
          <cell r="M1674">
            <v>0</v>
          </cell>
        </row>
        <row r="1675">
          <cell r="B1675">
            <v>0</v>
          </cell>
          <cell r="C1675">
            <v>0</v>
          </cell>
          <cell r="D1675">
            <v>0</v>
          </cell>
          <cell r="E1675">
            <v>0</v>
          </cell>
          <cell r="I1675">
            <v>0</v>
          </cell>
          <cell r="J1675">
            <v>0</v>
          </cell>
          <cell r="K1675">
            <v>0</v>
          </cell>
          <cell r="L1675">
            <v>0</v>
          </cell>
          <cell r="M1675">
            <v>0</v>
          </cell>
        </row>
        <row r="1676">
          <cell r="B1676">
            <v>0</v>
          </cell>
          <cell r="C1676">
            <v>0</v>
          </cell>
          <cell r="D1676">
            <v>0</v>
          </cell>
          <cell r="E1676">
            <v>0</v>
          </cell>
          <cell r="I1676">
            <v>0</v>
          </cell>
          <cell r="J1676">
            <v>0</v>
          </cell>
          <cell r="K1676">
            <v>0</v>
          </cell>
          <cell r="L1676">
            <v>0</v>
          </cell>
          <cell r="M1676">
            <v>0</v>
          </cell>
        </row>
        <row r="1677">
          <cell r="B1677">
            <v>0</v>
          </cell>
          <cell r="C1677">
            <v>0</v>
          </cell>
          <cell r="D1677">
            <v>0</v>
          </cell>
          <cell r="E1677">
            <v>0</v>
          </cell>
          <cell r="I1677">
            <v>0</v>
          </cell>
          <cell r="J1677">
            <v>0</v>
          </cell>
          <cell r="K1677">
            <v>0</v>
          </cell>
          <cell r="L1677">
            <v>0</v>
          </cell>
          <cell r="M1677">
            <v>0</v>
          </cell>
        </row>
        <row r="1678">
          <cell r="B1678">
            <v>0</v>
          </cell>
          <cell r="C1678">
            <v>0</v>
          </cell>
          <cell r="D1678">
            <v>0</v>
          </cell>
          <cell r="E1678">
            <v>0</v>
          </cell>
          <cell r="I1678">
            <v>0</v>
          </cell>
          <cell r="J1678">
            <v>0</v>
          </cell>
          <cell r="K1678">
            <v>0</v>
          </cell>
          <cell r="L1678">
            <v>0</v>
          </cell>
          <cell r="M1678">
            <v>0</v>
          </cell>
        </row>
        <row r="1679">
          <cell r="B1679">
            <v>0</v>
          </cell>
          <cell r="C1679">
            <v>0</v>
          </cell>
          <cell r="D1679">
            <v>0</v>
          </cell>
          <cell r="E1679">
            <v>0</v>
          </cell>
          <cell r="I1679">
            <v>0</v>
          </cell>
          <cell r="J1679">
            <v>0</v>
          </cell>
          <cell r="K1679">
            <v>0</v>
          </cell>
          <cell r="L1679">
            <v>0</v>
          </cell>
          <cell r="M1679">
            <v>0</v>
          </cell>
        </row>
        <row r="1680">
          <cell r="B1680">
            <v>0</v>
          </cell>
          <cell r="C1680">
            <v>0</v>
          </cell>
          <cell r="D1680">
            <v>0</v>
          </cell>
          <cell r="E1680">
            <v>0</v>
          </cell>
          <cell r="I1680">
            <v>0</v>
          </cell>
          <cell r="J1680">
            <v>0</v>
          </cell>
          <cell r="K1680">
            <v>0</v>
          </cell>
          <cell r="L1680">
            <v>0</v>
          </cell>
          <cell r="M1680">
            <v>0</v>
          </cell>
        </row>
        <row r="1681">
          <cell r="B1681">
            <v>0</v>
          </cell>
          <cell r="C1681">
            <v>0</v>
          </cell>
          <cell r="D1681">
            <v>0</v>
          </cell>
          <cell r="E1681">
            <v>0</v>
          </cell>
          <cell r="I1681">
            <v>0</v>
          </cell>
          <cell r="J1681">
            <v>0</v>
          </cell>
          <cell r="K1681">
            <v>0</v>
          </cell>
          <cell r="L1681">
            <v>0</v>
          </cell>
          <cell r="M1681">
            <v>0</v>
          </cell>
        </row>
        <row r="1682">
          <cell r="B1682">
            <v>0</v>
          </cell>
          <cell r="C1682">
            <v>0</v>
          </cell>
          <cell r="D1682">
            <v>0</v>
          </cell>
          <cell r="E1682">
            <v>0</v>
          </cell>
          <cell r="I1682">
            <v>0</v>
          </cell>
          <cell r="J1682">
            <v>0</v>
          </cell>
          <cell r="K1682">
            <v>0</v>
          </cell>
          <cell r="L1682">
            <v>0</v>
          </cell>
          <cell r="M1682">
            <v>0</v>
          </cell>
        </row>
        <row r="1683">
          <cell r="B1683">
            <v>0</v>
          </cell>
          <cell r="C1683">
            <v>0</v>
          </cell>
          <cell r="D1683">
            <v>0</v>
          </cell>
          <cell r="E1683">
            <v>0</v>
          </cell>
          <cell r="I1683">
            <v>0</v>
          </cell>
          <cell r="J1683">
            <v>0</v>
          </cell>
          <cell r="K1683">
            <v>0</v>
          </cell>
          <cell r="L1683">
            <v>0</v>
          </cell>
          <cell r="M1683">
            <v>0</v>
          </cell>
        </row>
        <row r="1684">
          <cell r="B1684">
            <v>0</v>
          </cell>
          <cell r="C1684">
            <v>0</v>
          </cell>
          <cell r="D1684">
            <v>0</v>
          </cell>
          <cell r="E1684">
            <v>0</v>
          </cell>
          <cell r="I1684">
            <v>0</v>
          </cell>
          <cell r="J1684">
            <v>0</v>
          </cell>
          <cell r="K1684">
            <v>0</v>
          </cell>
          <cell r="L1684">
            <v>0</v>
          </cell>
          <cell r="M1684">
            <v>0</v>
          </cell>
        </row>
        <row r="1685">
          <cell r="B1685">
            <v>0</v>
          </cell>
          <cell r="C1685">
            <v>0</v>
          </cell>
          <cell r="D1685">
            <v>0</v>
          </cell>
          <cell r="E1685">
            <v>0</v>
          </cell>
          <cell r="I1685">
            <v>0</v>
          </cell>
          <cell r="J1685">
            <v>0</v>
          </cell>
          <cell r="K1685">
            <v>0</v>
          </cell>
          <cell r="L1685">
            <v>0</v>
          </cell>
          <cell r="M1685">
            <v>0</v>
          </cell>
        </row>
        <row r="1686">
          <cell r="B1686">
            <v>0</v>
          </cell>
          <cell r="C1686">
            <v>0</v>
          </cell>
          <cell r="D1686">
            <v>0</v>
          </cell>
          <cell r="E1686">
            <v>0</v>
          </cell>
          <cell r="I1686">
            <v>0</v>
          </cell>
          <cell r="J1686">
            <v>0</v>
          </cell>
          <cell r="K1686">
            <v>0</v>
          </cell>
          <cell r="L1686">
            <v>0</v>
          </cell>
          <cell r="M1686">
            <v>0</v>
          </cell>
        </row>
        <row r="1687">
          <cell r="B1687">
            <v>0</v>
          </cell>
          <cell r="C1687">
            <v>0</v>
          </cell>
          <cell r="D1687">
            <v>0</v>
          </cell>
          <cell r="E1687">
            <v>0</v>
          </cell>
          <cell r="I1687">
            <v>0</v>
          </cell>
          <cell r="J1687">
            <v>0</v>
          </cell>
          <cell r="K1687">
            <v>0</v>
          </cell>
          <cell r="L1687">
            <v>0</v>
          </cell>
          <cell r="M1687">
            <v>0</v>
          </cell>
        </row>
        <row r="1688">
          <cell r="B1688">
            <v>0</v>
          </cell>
          <cell r="C1688">
            <v>0</v>
          </cell>
          <cell r="D1688">
            <v>0</v>
          </cell>
          <cell r="E1688">
            <v>0</v>
          </cell>
          <cell r="I1688">
            <v>0</v>
          </cell>
          <cell r="J1688">
            <v>0</v>
          </cell>
          <cell r="K1688">
            <v>0</v>
          </cell>
          <cell r="L1688">
            <v>0</v>
          </cell>
          <cell r="M1688">
            <v>0</v>
          </cell>
        </row>
        <row r="1689">
          <cell r="B1689">
            <v>0</v>
          </cell>
          <cell r="C1689">
            <v>0</v>
          </cell>
          <cell r="D1689">
            <v>0</v>
          </cell>
          <cell r="E1689">
            <v>0</v>
          </cell>
          <cell r="I1689">
            <v>0</v>
          </cell>
          <cell r="J1689">
            <v>0</v>
          </cell>
          <cell r="K1689">
            <v>0</v>
          </cell>
          <cell r="L1689">
            <v>0</v>
          </cell>
          <cell r="M1689">
            <v>0</v>
          </cell>
        </row>
        <row r="1690">
          <cell r="B1690">
            <v>0</v>
          </cell>
          <cell r="C1690">
            <v>0</v>
          </cell>
          <cell r="D1690">
            <v>0</v>
          </cell>
          <cell r="E1690">
            <v>0</v>
          </cell>
          <cell r="I1690">
            <v>0</v>
          </cell>
          <cell r="J1690">
            <v>0</v>
          </cell>
          <cell r="K1690">
            <v>0</v>
          </cell>
          <cell r="L1690">
            <v>0</v>
          </cell>
          <cell r="M1690">
            <v>0</v>
          </cell>
        </row>
        <row r="1691">
          <cell r="B1691">
            <v>0</v>
          </cell>
          <cell r="C1691">
            <v>0</v>
          </cell>
          <cell r="D1691">
            <v>0</v>
          </cell>
          <cell r="E1691">
            <v>0</v>
          </cell>
          <cell r="I1691">
            <v>0</v>
          </cell>
          <cell r="J1691">
            <v>0</v>
          </cell>
          <cell r="K1691">
            <v>0</v>
          </cell>
          <cell r="L1691">
            <v>0</v>
          </cell>
          <cell r="M1691">
            <v>0</v>
          </cell>
        </row>
        <row r="1692">
          <cell r="B1692">
            <v>0</v>
          </cell>
          <cell r="C1692">
            <v>0</v>
          </cell>
          <cell r="D1692">
            <v>0</v>
          </cell>
          <cell r="E1692">
            <v>0</v>
          </cell>
          <cell r="I1692">
            <v>0</v>
          </cell>
          <cell r="J1692">
            <v>0</v>
          </cell>
          <cell r="K1692">
            <v>0</v>
          </cell>
          <cell r="L1692">
            <v>0</v>
          </cell>
          <cell r="M1692">
            <v>0</v>
          </cell>
        </row>
        <row r="1693">
          <cell r="B1693">
            <v>0</v>
          </cell>
          <cell r="C1693">
            <v>0</v>
          </cell>
          <cell r="D1693">
            <v>0</v>
          </cell>
          <cell r="E1693">
            <v>0</v>
          </cell>
          <cell r="I1693">
            <v>0</v>
          </cell>
          <cell r="J1693">
            <v>0</v>
          </cell>
          <cell r="K1693">
            <v>0</v>
          </cell>
          <cell r="L1693">
            <v>0</v>
          </cell>
          <cell r="M1693">
            <v>0</v>
          </cell>
        </row>
        <row r="1694">
          <cell r="B1694">
            <v>0</v>
          </cell>
          <cell r="C1694">
            <v>0</v>
          </cell>
          <cell r="D1694">
            <v>0</v>
          </cell>
          <cell r="E1694">
            <v>0</v>
          </cell>
          <cell r="I1694">
            <v>0</v>
          </cell>
          <cell r="J1694">
            <v>0</v>
          </cell>
          <cell r="K1694">
            <v>0</v>
          </cell>
          <cell r="L1694">
            <v>0</v>
          </cell>
          <cell r="M1694">
            <v>0</v>
          </cell>
        </row>
        <row r="1695">
          <cell r="B1695">
            <v>0</v>
          </cell>
          <cell r="C1695">
            <v>0</v>
          </cell>
          <cell r="D1695">
            <v>0</v>
          </cell>
          <cell r="E1695">
            <v>0</v>
          </cell>
          <cell r="I1695">
            <v>0</v>
          </cell>
          <cell r="J1695">
            <v>0</v>
          </cell>
          <cell r="K1695">
            <v>0</v>
          </cell>
          <cell r="L1695">
            <v>0</v>
          </cell>
          <cell r="M1695">
            <v>0</v>
          </cell>
        </row>
        <row r="1696">
          <cell r="B1696">
            <v>0</v>
          </cell>
          <cell r="C1696">
            <v>0</v>
          </cell>
          <cell r="D1696">
            <v>0</v>
          </cell>
          <cell r="E1696">
            <v>0</v>
          </cell>
          <cell r="I1696">
            <v>0</v>
          </cell>
          <cell r="J1696">
            <v>0</v>
          </cell>
          <cell r="K1696">
            <v>0</v>
          </cell>
          <cell r="L1696">
            <v>0</v>
          </cell>
          <cell r="M1696">
            <v>0</v>
          </cell>
        </row>
        <row r="1697">
          <cell r="B1697">
            <v>0</v>
          </cell>
          <cell r="C1697">
            <v>0</v>
          </cell>
          <cell r="D1697">
            <v>0</v>
          </cell>
          <cell r="E1697">
            <v>0</v>
          </cell>
          <cell r="I1697">
            <v>0</v>
          </cell>
          <cell r="J1697">
            <v>0</v>
          </cell>
          <cell r="K1697">
            <v>0</v>
          </cell>
          <cell r="L1697">
            <v>0</v>
          </cell>
          <cell r="M1697">
            <v>0</v>
          </cell>
        </row>
        <row r="1698">
          <cell r="B1698">
            <v>0</v>
          </cell>
          <cell r="C1698">
            <v>0</v>
          </cell>
          <cell r="D1698">
            <v>0</v>
          </cell>
          <cell r="E1698">
            <v>0</v>
          </cell>
          <cell r="I1698">
            <v>0</v>
          </cell>
          <cell r="J1698">
            <v>0</v>
          </cell>
          <cell r="K1698">
            <v>0</v>
          </cell>
          <cell r="L1698">
            <v>0</v>
          </cell>
          <cell r="M1698">
            <v>0</v>
          </cell>
        </row>
        <row r="1699">
          <cell r="B1699">
            <v>0</v>
          </cell>
          <cell r="C1699">
            <v>0</v>
          </cell>
          <cell r="D1699">
            <v>0</v>
          </cell>
          <cell r="E1699">
            <v>0</v>
          </cell>
          <cell r="I1699">
            <v>0</v>
          </cell>
          <cell r="J1699">
            <v>0</v>
          </cell>
          <cell r="K1699">
            <v>0</v>
          </cell>
          <cell r="L1699">
            <v>0</v>
          </cell>
          <cell r="M1699">
            <v>0</v>
          </cell>
        </row>
        <row r="1700">
          <cell r="B1700">
            <v>0</v>
          </cell>
          <cell r="C1700">
            <v>0</v>
          </cell>
          <cell r="D1700">
            <v>0</v>
          </cell>
          <cell r="E1700">
            <v>0</v>
          </cell>
          <cell r="I1700">
            <v>0</v>
          </cell>
          <cell r="J1700">
            <v>0</v>
          </cell>
          <cell r="K1700">
            <v>0</v>
          </cell>
          <cell r="L1700">
            <v>0</v>
          </cell>
          <cell r="M1700">
            <v>0</v>
          </cell>
        </row>
        <row r="1701">
          <cell r="B1701">
            <v>0</v>
          </cell>
          <cell r="C1701">
            <v>0</v>
          </cell>
          <cell r="D1701">
            <v>0</v>
          </cell>
          <cell r="E1701">
            <v>0</v>
          </cell>
          <cell r="I1701">
            <v>0</v>
          </cell>
          <cell r="J1701">
            <v>0</v>
          </cell>
          <cell r="K1701">
            <v>0</v>
          </cell>
          <cell r="L1701">
            <v>0</v>
          </cell>
          <cell r="M1701">
            <v>0</v>
          </cell>
        </row>
        <row r="1702">
          <cell r="B1702">
            <v>0</v>
          </cell>
          <cell r="C1702">
            <v>0</v>
          </cell>
          <cell r="D1702">
            <v>0</v>
          </cell>
          <cell r="E1702">
            <v>0</v>
          </cell>
          <cell r="I1702">
            <v>0</v>
          </cell>
          <cell r="J1702">
            <v>0</v>
          </cell>
          <cell r="K1702">
            <v>0</v>
          </cell>
          <cell r="L1702">
            <v>0</v>
          </cell>
          <cell r="M1702">
            <v>0</v>
          </cell>
        </row>
        <row r="1703">
          <cell r="B1703">
            <v>0</v>
          </cell>
          <cell r="C1703">
            <v>0</v>
          </cell>
          <cell r="D1703">
            <v>0</v>
          </cell>
          <cell r="E1703">
            <v>0</v>
          </cell>
          <cell r="I1703">
            <v>0</v>
          </cell>
          <cell r="J1703">
            <v>0</v>
          </cell>
          <cell r="K1703">
            <v>0</v>
          </cell>
          <cell r="L1703">
            <v>0</v>
          </cell>
          <cell r="M1703">
            <v>0</v>
          </cell>
        </row>
        <row r="1704">
          <cell r="B1704">
            <v>0</v>
          </cell>
          <cell r="C1704">
            <v>0</v>
          </cell>
          <cell r="D1704">
            <v>0</v>
          </cell>
          <cell r="E1704">
            <v>0</v>
          </cell>
          <cell r="I1704">
            <v>0</v>
          </cell>
          <cell r="J1704">
            <v>0</v>
          </cell>
          <cell r="K1704">
            <v>0</v>
          </cell>
          <cell r="L1704">
            <v>0</v>
          </cell>
          <cell r="M1704">
            <v>0</v>
          </cell>
        </row>
        <row r="1705">
          <cell r="B1705">
            <v>0</v>
          </cell>
          <cell r="C1705">
            <v>0</v>
          </cell>
          <cell r="D1705">
            <v>0</v>
          </cell>
          <cell r="E1705">
            <v>0</v>
          </cell>
          <cell r="I1705">
            <v>0</v>
          </cell>
          <cell r="J1705">
            <v>0</v>
          </cell>
          <cell r="K1705">
            <v>0</v>
          </cell>
          <cell r="L1705">
            <v>0</v>
          </cell>
          <cell r="M1705">
            <v>0</v>
          </cell>
        </row>
        <row r="1706">
          <cell r="B1706">
            <v>0</v>
          </cell>
          <cell r="C1706">
            <v>0</v>
          </cell>
          <cell r="D1706">
            <v>0</v>
          </cell>
          <cell r="E1706">
            <v>0</v>
          </cell>
          <cell r="I1706">
            <v>0</v>
          </cell>
          <cell r="J1706">
            <v>0</v>
          </cell>
          <cell r="K1706">
            <v>0</v>
          </cell>
          <cell r="L1706">
            <v>0</v>
          </cell>
          <cell r="M1706">
            <v>0</v>
          </cell>
        </row>
        <row r="1707">
          <cell r="B1707">
            <v>0</v>
          </cell>
          <cell r="C1707">
            <v>0</v>
          </cell>
          <cell r="D1707">
            <v>0</v>
          </cell>
          <cell r="E1707">
            <v>0</v>
          </cell>
          <cell r="I1707">
            <v>0</v>
          </cell>
          <cell r="J1707">
            <v>0</v>
          </cell>
          <cell r="K1707">
            <v>0</v>
          </cell>
          <cell r="L1707">
            <v>0</v>
          </cell>
          <cell r="M1707">
            <v>0</v>
          </cell>
        </row>
        <row r="1708">
          <cell r="B1708">
            <v>0</v>
          </cell>
          <cell r="C1708">
            <v>0</v>
          </cell>
          <cell r="D1708">
            <v>0</v>
          </cell>
          <cell r="E1708">
            <v>0</v>
          </cell>
          <cell r="I1708">
            <v>0</v>
          </cell>
          <cell r="J1708">
            <v>0</v>
          </cell>
          <cell r="K1708">
            <v>0</v>
          </cell>
          <cell r="L1708">
            <v>0</v>
          </cell>
          <cell r="M1708">
            <v>0</v>
          </cell>
        </row>
        <row r="1709">
          <cell r="B1709">
            <v>0</v>
          </cell>
          <cell r="C1709">
            <v>0</v>
          </cell>
          <cell r="D1709">
            <v>0</v>
          </cell>
          <cell r="E1709">
            <v>0</v>
          </cell>
          <cell r="I1709">
            <v>0</v>
          </cell>
          <cell r="J1709">
            <v>0</v>
          </cell>
          <cell r="K1709">
            <v>0</v>
          </cell>
          <cell r="L1709">
            <v>0</v>
          </cell>
          <cell r="M1709">
            <v>0</v>
          </cell>
        </row>
        <row r="1710">
          <cell r="B1710">
            <v>0</v>
          </cell>
          <cell r="C1710">
            <v>0</v>
          </cell>
          <cell r="D1710">
            <v>0</v>
          </cell>
          <cell r="E1710">
            <v>0</v>
          </cell>
          <cell r="I1710">
            <v>0</v>
          </cell>
          <cell r="J1710">
            <v>0</v>
          </cell>
          <cell r="K1710">
            <v>0</v>
          </cell>
          <cell r="L1710">
            <v>0</v>
          </cell>
          <cell r="M1710">
            <v>0</v>
          </cell>
        </row>
        <row r="1711">
          <cell r="B1711">
            <v>0</v>
          </cell>
          <cell r="C1711">
            <v>0</v>
          </cell>
          <cell r="D1711">
            <v>0</v>
          </cell>
          <cell r="E1711">
            <v>0</v>
          </cell>
          <cell r="I1711">
            <v>0</v>
          </cell>
          <cell r="J1711">
            <v>0</v>
          </cell>
          <cell r="K1711">
            <v>0</v>
          </cell>
          <cell r="L1711">
            <v>0</v>
          </cell>
          <cell r="M1711">
            <v>0</v>
          </cell>
        </row>
        <row r="1712">
          <cell r="B1712">
            <v>0</v>
          </cell>
          <cell r="C1712">
            <v>0</v>
          </cell>
          <cell r="D1712">
            <v>0</v>
          </cell>
          <cell r="E1712">
            <v>0</v>
          </cell>
          <cell r="I1712">
            <v>0</v>
          </cell>
          <cell r="J1712">
            <v>0</v>
          </cell>
          <cell r="K1712">
            <v>0</v>
          </cell>
          <cell r="L1712">
            <v>0</v>
          </cell>
          <cell r="M1712">
            <v>0</v>
          </cell>
        </row>
        <row r="1713">
          <cell r="B1713">
            <v>0</v>
          </cell>
          <cell r="C1713">
            <v>0</v>
          </cell>
          <cell r="D1713">
            <v>0</v>
          </cell>
          <cell r="E1713">
            <v>0</v>
          </cell>
          <cell r="I1713">
            <v>0</v>
          </cell>
          <cell r="J1713">
            <v>0</v>
          </cell>
          <cell r="K1713">
            <v>0</v>
          </cell>
          <cell r="L1713">
            <v>0</v>
          </cell>
          <cell r="M1713">
            <v>0</v>
          </cell>
        </row>
        <row r="1714">
          <cell r="B1714">
            <v>0</v>
          </cell>
          <cell r="C1714">
            <v>0</v>
          </cell>
          <cell r="D1714">
            <v>0</v>
          </cell>
          <cell r="E1714">
            <v>0</v>
          </cell>
          <cell r="I1714">
            <v>0</v>
          </cell>
          <cell r="J1714">
            <v>0</v>
          </cell>
          <cell r="K1714">
            <v>0</v>
          </cell>
          <cell r="L1714">
            <v>0</v>
          </cell>
          <cell r="M1714">
            <v>0</v>
          </cell>
        </row>
        <row r="1715">
          <cell r="B1715">
            <v>0</v>
          </cell>
          <cell r="C1715">
            <v>0</v>
          </cell>
          <cell r="D1715">
            <v>0</v>
          </cell>
          <cell r="E1715">
            <v>0</v>
          </cell>
          <cell r="I1715">
            <v>0</v>
          </cell>
          <cell r="J1715">
            <v>0</v>
          </cell>
          <cell r="K1715">
            <v>0</v>
          </cell>
          <cell r="L1715">
            <v>0</v>
          </cell>
          <cell r="M1715">
            <v>0</v>
          </cell>
        </row>
        <row r="1716">
          <cell r="B1716">
            <v>0</v>
          </cell>
          <cell r="C1716">
            <v>0</v>
          </cell>
          <cell r="D1716">
            <v>0</v>
          </cell>
          <cell r="E1716">
            <v>0</v>
          </cell>
          <cell r="I1716">
            <v>0</v>
          </cell>
          <cell r="J1716">
            <v>0</v>
          </cell>
          <cell r="K1716">
            <v>0</v>
          </cell>
          <cell r="L1716">
            <v>0</v>
          </cell>
          <cell r="M1716">
            <v>0</v>
          </cell>
        </row>
        <row r="1717">
          <cell r="B1717">
            <v>0</v>
          </cell>
          <cell r="C1717">
            <v>0</v>
          </cell>
          <cell r="D1717">
            <v>0</v>
          </cell>
          <cell r="E1717">
            <v>0</v>
          </cell>
          <cell r="I1717">
            <v>0</v>
          </cell>
          <cell r="J1717">
            <v>0</v>
          </cell>
          <cell r="K1717">
            <v>0</v>
          </cell>
          <cell r="L1717">
            <v>0</v>
          </cell>
          <cell r="M1717">
            <v>0</v>
          </cell>
        </row>
        <row r="1718">
          <cell r="B1718">
            <v>0</v>
          </cell>
          <cell r="C1718">
            <v>0</v>
          </cell>
          <cell r="D1718">
            <v>0</v>
          </cell>
          <cell r="E1718">
            <v>0</v>
          </cell>
          <cell r="I1718">
            <v>0</v>
          </cell>
          <cell r="J1718">
            <v>0</v>
          </cell>
          <cell r="K1718">
            <v>0</v>
          </cell>
          <cell r="L1718">
            <v>0</v>
          </cell>
          <cell r="M1718">
            <v>0</v>
          </cell>
        </row>
        <row r="1719">
          <cell r="B1719">
            <v>0</v>
          </cell>
          <cell r="C1719">
            <v>0</v>
          </cell>
          <cell r="D1719">
            <v>0</v>
          </cell>
          <cell r="E1719">
            <v>0</v>
          </cell>
          <cell r="I1719">
            <v>0</v>
          </cell>
          <cell r="J1719">
            <v>0</v>
          </cell>
          <cell r="K1719">
            <v>0</v>
          </cell>
          <cell r="L1719">
            <v>0</v>
          </cell>
          <cell r="M1719">
            <v>0</v>
          </cell>
        </row>
        <row r="1720">
          <cell r="B1720">
            <v>0</v>
          </cell>
          <cell r="C1720">
            <v>0</v>
          </cell>
          <cell r="D1720">
            <v>0</v>
          </cell>
          <cell r="E1720">
            <v>0</v>
          </cell>
          <cell r="I1720">
            <v>0</v>
          </cell>
          <cell r="J1720">
            <v>0</v>
          </cell>
          <cell r="K1720">
            <v>0</v>
          </cell>
          <cell r="L1720">
            <v>0</v>
          </cell>
          <cell r="M1720">
            <v>0</v>
          </cell>
        </row>
        <row r="1721">
          <cell r="B1721">
            <v>0</v>
          </cell>
          <cell r="C1721">
            <v>0</v>
          </cell>
          <cell r="D1721">
            <v>0</v>
          </cell>
          <cell r="E1721">
            <v>0</v>
          </cell>
          <cell r="I1721">
            <v>0</v>
          </cell>
          <cell r="J1721">
            <v>0</v>
          </cell>
          <cell r="K1721">
            <v>0</v>
          </cell>
          <cell r="L1721">
            <v>0</v>
          </cell>
          <cell r="M1721">
            <v>0</v>
          </cell>
        </row>
        <row r="1722">
          <cell r="B1722">
            <v>0</v>
          </cell>
          <cell r="C1722">
            <v>0</v>
          </cell>
          <cell r="D1722">
            <v>0</v>
          </cell>
          <cell r="E1722">
            <v>0</v>
          </cell>
          <cell r="I1722">
            <v>0</v>
          </cell>
          <cell r="J1722">
            <v>0</v>
          </cell>
          <cell r="K1722">
            <v>0</v>
          </cell>
          <cell r="L1722">
            <v>0</v>
          </cell>
          <cell r="M1722">
            <v>0</v>
          </cell>
        </row>
        <row r="1723">
          <cell r="B1723">
            <v>0</v>
          </cell>
          <cell r="C1723">
            <v>0</v>
          </cell>
          <cell r="D1723">
            <v>0</v>
          </cell>
          <cell r="E1723">
            <v>0</v>
          </cell>
          <cell r="I1723">
            <v>0</v>
          </cell>
          <cell r="J1723">
            <v>0</v>
          </cell>
          <cell r="K1723">
            <v>0</v>
          </cell>
          <cell r="L1723">
            <v>0</v>
          </cell>
          <cell r="M1723">
            <v>0</v>
          </cell>
        </row>
        <row r="1724">
          <cell r="B1724">
            <v>0</v>
          </cell>
          <cell r="C1724">
            <v>0</v>
          </cell>
          <cell r="D1724">
            <v>0</v>
          </cell>
          <cell r="E1724">
            <v>0</v>
          </cell>
          <cell r="I1724">
            <v>0</v>
          </cell>
          <cell r="J1724">
            <v>0</v>
          </cell>
          <cell r="K1724">
            <v>0</v>
          </cell>
          <cell r="L1724">
            <v>0</v>
          </cell>
          <cell r="M1724">
            <v>0</v>
          </cell>
        </row>
        <row r="1725">
          <cell r="B1725">
            <v>0</v>
          </cell>
          <cell r="C1725">
            <v>0</v>
          </cell>
          <cell r="D1725">
            <v>0</v>
          </cell>
          <cell r="E1725">
            <v>0</v>
          </cell>
          <cell r="I1725">
            <v>0</v>
          </cell>
          <cell r="J1725">
            <v>0</v>
          </cell>
          <cell r="K1725">
            <v>0</v>
          </cell>
          <cell r="L1725">
            <v>0</v>
          </cell>
          <cell r="M1725">
            <v>0</v>
          </cell>
        </row>
        <row r="1726">
          <cell r="B1726">
            <v>0</v>
          </cell>
          <cell r="C1726">
            <v>0</v>
          </cell>
          <cell r="D1726">
            <v>0</v>
          </cell>
          <cell r="E1726">
            <v>0</v>
          </cell>
          <cell r="I1726">
            <v>0</v>
          </cell>
          <cell r="J1726">
            <v>0</v>
          </cell>
          <cell r="K1726">
            <v>0</v>
          </cell>
          <cell r="L1726">
            <v>0</v>
          </cell>
          <cell r="M1726">
            <v>0</v>
          </cell>
        </row>
        <row r="1727">
          <cell r="B1727">
            <v>0</v>
          </cell>
          <cell r="C1727">
            <v>0</v>
          </cell>
          <cell r="D1727">
            <v>0</v>
          </cell>
          <cell r="E1727">
            <v>0</v>
          </cell>
          <cell r="I1727">
            <v>0</v>
          </cell>
          <cell r="J1727">
            <v>0</v>
          </cell>
          <cell r="K1727">
            <v>0</v>
          </cell>
          <cell r="L1727">
            <v>0</v>
          </cell>
          <cell r="M1727">
            <v>0</v>
          </cell>
        </row>
        <row r="1728">
          <cell r="B1728">
            <v>0</v>
          </cell>
          <cell r="C1728">
            <v>0</v>
          </cell>
          <cell r="D1728">
            <v>0</v>
          </cell>
          <cell r="E1728">
            <v>0</v>
          </cell>
          <cell r="I1728">
            <v>0</v>
          </cell>
          <cell r="J1728">
            <v>0</v>
          </cell>
          <cell r="K1728">
            <v>0</v>
          </cell>
          <cell r="L1728">
            <v>0</v>
          </cell>
          <cell r="M1728">
            <v>0</v>
          </cell>
        </row>
        <row r="1729">
          <cell r="B1729">
            <v>0</v>
          </cell>
          <cell r="C1729">
            <v>0</v>
          </cell>
          <cell r="D1729">
            <v>0</v>
          </cell>
          <cell r="E1729">
            <v>0</v>
          </cell>
          <cell r="I1729">
            <v>0</v>
          </cell>
          <cell r="J1729">
            <v>0</v>
          </cell>
          <cell r="K1729">
            <v>0</v>
          </cell>
          <cell r="L1729">
            <v>0</v>
          </cell>
          <cell r="M1729">
            <v>0</v>
          </cell>
        </row>
        <row r="1730">
          <cell r="B1730">
            <v>0</v>
          </cell>
          <cell r="C1730">
            <v>0</v>
          </cell>
          <cell r="D1730">
            <v>0</v>
          </cell>
          <cell r="E1730">
            <v>0</v>
          </cell>
          <cell r="I1730">
            <v>0</v>
          </cell>
          <cell r="J1730">
            <v>0</v>
          </cell>
          <cell r="K1730">
            <v>0</v>
          </cell>
          <cell r="L1730">
            <v>0</v>
          </cell>
          <cell r="M1730">
            <v>0</v>
          </cell>
        </row>
        <row r="1731">
          <cell r="B1731">
            <v>0</v>
          </cell>
          <cell r="C1731">
            <v>0</v>
          </cell>
          <cell r="D1731">
            <v>0</v>
          </cell>
          <cell r="E1731">
            <v>0</v>
          </cell>
          <cell r="I1731">
            <v>0</v>
          </cell>
          <cell r="J1731">
            <v>0</v>
          </cell>
          <cell r="K1731">
            <v>0</v>
          </cell>
          <cell r="L1731">
            <v>0</v>
          </cell>
          <cell r="M1731">
            <v>0</v>
          </cell>
        </row>
        <row r="1732">
          <cell r="B1732">
            <v>0</v>
          </cell>
          <cell r="C1732">
            <v>0</v>
          </cell>
          <cell r="D1732">
            <v>0</v>
          </cell>
          <cell r="E1732">
            <v>0</v>
          </cell>
          <cell r="I1732">
            <v>0</v>
          </cell>
          <cell r="J1732">
            <v>0</v>
          </cell>
          <cell r="K1732">
            <v>0</v>
          </cell>
          <cell r="L1732">
            <v>0</v>
          </cell>
          <cell r="M1732">
            <v>0</v>
          </cell>
        </row>
        <row r="1733">
          <cell r="B1733">
            <v>0</v>
          </cell>
          <cell r="C1733">
            <v>0</v>
          </cell>
          <cell r="D1733">
            <v>0</v>
          </cell>
          <cell r="E1733">
            <v>0</v>
          </cell>
          <cell r="I1733">
            <v>0</v>
          </cell>
          <cell r="J1733">
            <v>0</v>
          </cell>
          <cell r="K1733">
            <v>0</v>
          </cell>
          <cell r="L1733">
            <v>0</v>
          </cell>
          <cell r="M1733">
            <v>0</v>
          </cell>
        </row>
        <row r="1734">
          <cell r="B1734">
            <v>0</v>
          </cell>
          <cell r="C1734">
            <v>0</v>
          </cell>
          <cell r="D1734">
            <v>0</v>
          </cell>
          <cell r="E1734">
            <v>0</v>
          </cell>
          <cell r="I1734">
            <v>0</v>
          </cell>
          <cell r="J1734">
            <v>0</v>
          </cell>
          <cell r="K1734">
            <v>0</v>
          </cell>
          <cell r="L1734">
            <v>0</v>
          </cell>
          <cell r="M1734">
            <v>0</v>
          </cell>
        </row>
        <row r="1735">
          <cell r="B1735">
            <v>0</v>
          </cell>
          <cell r="C1735">
            <v>0</v>
          </cell>
          <cell r="D1735">
            <v>0</v>
          </cell>
          <cell r="E1735">
            <v>0</v>
          </cell>
          <cell r="I1735">
            <v>0</v>
          </cell>
          <cell r="J1735">
            <v>0</v>
          </cell>
          <cell r="K1735">
            <v>0</v>
          </cell>
          <cell r="L1735">
            <v>0</v>
          </cell>
          <cell r="M1735">
            <v>0</v>
          </cell>
        </row>
        <row r="1736">
          <cell r="B1736">
            <v>0</v>
          </cell>
          <cell r="C1736">
            <v>0</v>
          </cell>
          <cell r="D1736">
            <v>0</v>
          </cell>
          <cell r="E1736">
            <v>0</v>
          </cell>
          <cell r="I1736">
            <v>0</v>
          </cell>
          <cell r="J1736">
            <v>0</v>
          </cell>
          <cell r="K1736">
            <v>0</v>
          </cell>
          <cell r="L1736">
            <v>0</v>
          </cell>
          <cell r="M1736">
            <v>0</v>
          </cell>
        </row>
        <row r="1737">
          <cell r="B1737">
            <v>0</v>
          </cell>
          <cell r="C1737">
            <v>0</v>
          </cell>
          <cell r="D1737">
            <v>0</v>
          </cell>
          <cell r="E1737">
            <v>0</v>
          </cell>
          <cell r="I1737">
            <v>0</v>
          </cell>
          <cell r="J1737">
            <v>0</v>
          </cell>
          <cell r="K1737">
            <v>0</v>
          </cell>
          <cell r="L1737">
            <v>0</v>
          </cell>
          <cell r="M1737">
            <v>0</v>
          </cell>
        </row>
        <row r="1738">
          <cell r="B1738">
            <v>0</v>
          </cell>
          <cell r="C1738">
            <v>0</v>
          </cell>
          <cell r="D1738">
            <v>0</v>
          </cell>
          <cell r="E1738">
            <v>0</v>
          </cell>
          <cell r="I1738">
            <v>0</v>
          </cell>
          <cell r="J1738">
            <v>0</v>
          </cell>
          <cell r="K1738">
            <v>0</v>
          </cell>
          <cell r="L1738">
            <v>0</v>
          </cell>
          <cell r="M1738">
            <v>0</v>
          </cell>
        </row>
        <row r="1739">
          <cell r="B1739">
            <v>0</v>
          </cell>
          <cell r="C1739">
            <v>0</v>
          </cell>
          <cell r="D1739">
            <v>0</v>
          </cell>
          <cell r="E1739">
            <v>0</v>
          </cell>
          <cell r="I1739">
            <v>0</v>
          </cell>
          <cell r="J1739">
            <v>0</v>
          </cell>
          <cell r="K1739">
            <v>0</v>
          </cell>
          <cell r="L1739">
            <v>0</v>
          </cell>
          <cell r="M1739">
            <v>0</v>
          </cell>
        </row>
        <row r="1740">
          <cell r="B1740">
            <v>0</v>
          </cell>
          <cell r="C1740">
            <v>0</v>
          </cell>
          <cell r="D1740">
            <v>0</v>
          </cell>
          <cell r="E1740">
            <v>0</v>
          </cell>
          <cell r="I1740">
            <v>0</v>
          </cell>
          <cell r="J1740">
            <v>0</v>
          </cell>
          <cell r="K1740">
            <v>0</v>
          </cell>
          <cell r="L1740">
            <v>0</v>
          </cell>
          <cell r="M1740">
            <v>0</v>
          </cell>
        </row>
        <row r="1741">
          <cell r="B1741">
            <v>0</v>
          </cell>
          <cell r="C1741">
            <v>0</v>
          </cell>
          <cell r="D1741">
            <v>0</v>
          </cell>
          <cell r="E1741">
            <v>0</v>
          </cell>
          <cell r="I1741">
            <v>0</v>
          </cell>
          <cell r="J1741">
            <v>0</v>
          </cell>
          <cell r="K1741">
            <v>0</v>
          </cell>
          <cell r="L1741">
            <v>0</v>
          </cell>
          <cell r="M1741">
            <v>0</v>
          </cell>
        </row>
        <row r="1742">
          <cell r="B1742">
            <v>0</v>
          </cell>
          <cell r="C1742">
            <v>0</v>
          </cell>
          <cell r="D1742">
            <v>0</v>
          </cell>
          <cell r="E1742">
            <v>0</v>
          </cell>
          <cell r="I1742">
            <v>0</v>
          </cell>
          <cell r="J1742">
            <v>0</v>
          </cell>
          <cell r="K1742">
            <v>0</v>
          </cell>
          <cell r="L1742">
            <v>0</v>
          </cell>
          <cell r="M1742">
            <v>0</v>
          </cell>
        </row>
        <row r="1743">
          <cell r="B1743">
            <v>0</v>
          </cell>
          <cell r="C1743">
            <v>0</v>
          </cell>
          <cell r="D1743">
            <v>0</v>
          </cell>
          <cell r="E1743">
            <v>0</v>
          </cell>
          <cell r="I1743">
            <v>0</v>
          </cell>
          <cell r="J1743">
            <v>0</v>
          </cell>
          <cell r="K1743">
            <v>0</v>
          </cell>
          <cell r="L1743">
            <v>0</v>
          </cell>
          <cell r="M1743">
            <v>0</v>
          </cell>
        </row>
        <row r="1744">
          <cell r="B1744">
            <v>0</v>
          </cell>
          <cell r="C1744">
            <v>0</v>
          </cell>
          <cell r="D1744">
            <v>0</v>
          </cell>
          <cell r="E1744">
            <v>0</v>
          </cell>
          <cell r="I1744">
            <v>0</v>
          </cell>
          <cell r="J1744">
            <v>0</v>
          </cell>
          <cell r="K1744">
            <v>0</v>
          </cell>
          <cell r="L1744">
            <v>0</v>
          </cell>
          <cell r="M1744">
            <v>0</v>
          </cell>
        </row>
        <row r="1745">
          <cell r="B1745">
            <v>0</v>
          </cell>
          <cell r="C1745">
            <v>0</v>
          </cell>
          <cell r="D1745">
            <v>0</v>
          </cell>
          <cell r="E1745">
            <v>0</v>
          </cell>
          <cell r="I1745">
            <v>0</v>
          </cell>
          <cell r="J1745">
            <v>0</v>
          </cell>
          <cell r="K1745">
            <v>0</v>
          </cell>
          <cell r="L1745">
            <v>0</v>
          </cell>
          <cell r="M1745">
            <v>0</v>
          </cell>
        </row>
        <row r="1746">
          <cell r="B1746">
            <v>0</v>
          </cell>
          <cell r="C1746">
            <v>0</v>
          </cell>
          <cell r="D1746">
            <v>0</v>
          </cell>
          <cell r="E1746">
            <v>0</v>
          </cell>
          <cell r="I1746">
            <v>0</v>
          </cell>
          <cell r="J1746">
            <v>0</v>
          </cell>
          <cell r="K1746">
            <v>0</v>
          </cell>
          <cell r="L1746">
            <v>0</v>
          </cell>
          <cell r="M1746">
            <v>0</v>
          </cell>
        </row>
        <row r="1747">
          <cell r="B1747">
            <v>0</v>
          </cell>
          <cell r="C1747">
            <v>0</v>
          </cell>
          <cell r="D1747">
            <v>0</v>
          </cell>
          <cell r="E1747">
            <v>0</v>
          </cell>
          <cell r="I1747">
            <v>0</v>
          </cell>
          <cell r="J1747">
            <v>0</v>
          </cell>
          <cell r="K1747">
            <v>0</v>
          </cell>
          <cell r="L1747">
            <v>0</v>
          </cell>
          <cell r="M1747">
            <v>0</v>
          </cell>
        </row>
        <row r="1748">
          <cell r="B1748">
            <v>0</v>
          </cell>
          <cell r="C1748">
            <v>0</v>
          </cell>
          <cell r="D1748">
            <v>0</v>
          </cell>
          <cell r="E1748">
            <v>0</v>
          </cell>
          <cell r="I1748">
            <v>0</v>
          </cell>
          <cell r="J1748">
            <v>0</v>
          </cell>
          <cell r="K1748">
            <v>0</v>
          </cell>
          <cell r="L1748">
            <v>0</v>
          </cell>
          <cell r="M1748">
            <v>0</v>
          </cell>
        </row>
        <row r="1749">
          <cell r="B1749">
            <v>0</v>
          </cell>
          <cell r="C1749">
            <v>0</v>
          </cell>
          <cell r="D1749">
            <v>0</v>
          </cell>
          <cell r="E1749">
            <v>0</v>
          </cell>
          <cell r="I1749">
            <v>0</v>
          </cell>
          <cell r="J1749">
            <v>0</v>
          </cell>
          <cell r="K1749">
            <v>0</v>
          </cell>
          <cell r="L1749">
            <v>0</v>
          </cell>
          <cell r="M1749">
            <v>0</v>
          </cell>
        </row>
        <row r="1750">
          <cell r="B1750">
            <v>0</v>
          </cell>
          <cell r="C1750">
            <v>0</v>
          </cell>
          <cell r="D1750">
            <v>0</v>
          </cell>
          <cell r="E1750">
            <v>0</v>
          </cell>
          <cell r="I1750">
            <v>0</v>
          </cell>
          <cell r="J1750">
            <v>0</v>
          </cell>
          <cell r="K1750">
            <v>0</v>
          </cell>
          <cell r="L1750">
            <v>0</v>
          </cell>
          <cell r="M1750">
            <v>0</v>
          </cell>
        </row>
        <row r="1751">
          <cell r="B1751">
            <v>0</v>
          </cell>
          <cell r="C1751">
            <v>0</v>
          </cell>
          <cell r="D1751">
            <v>0</v>
          </cell>
          <cell r="E1751">
            <v>0</v>
          </cell>
          <cell r="I1751">
            <v>0</v>
          </cell>
          <cell r="J1751">
            <v>0</v>
          </cell>
          <cell r="K1751">
            <v>0</v>
          </cell>
          <cell r="L1751">
            <v>0</v>
          </cell>
          <cell r="M1751">
            <v>0</v>
          </cell>
        </row>
        <row r="1752">
          <cell r="B1752">
            <v>0</v>
          </cell>
          <cell r="C1752">
            <v>0</v>
          </cell>
          <cell r="D1752">
            <v>0</v>
          </cell>
          <cell r="E1752">
            <v>0</v>
          </cell>
          <cell r="I1752">
            <v>0</v>
          </cell>
          <cell r="J1752">
            <v>0</v>
          </cell>
          <cell r="K1752">
            <v>0</v>
          </cell>
          <cell r="L1752">
            <v>0</v>
          </cell>
          <cell r="M1752">
            <v>0</v>
          </cell>
        </row>
        <row r="1753">
          <cell r="B1753">
            <v>0</v>
          </cell>
          <cell r="C1753">
            <v>0</v>
          </cell>
          <cell r="D1753">
            <v>0</v>
          </cell>
          <cell r="E1753">
            <v>0</v>
          </cell>
          <cell r="I1753">
            <v>0</v>
          </cell>
          <cell r="J1753">
            <v>0</v>
          </cell>
          <cell r="K1753">
            <v>0</v>
          </cell>
          <cell r="L1753">
            <v>0</v>
          </cell>
          <cell r="M1753">
            <v>0</v>
          </cell>
        </row>
        <row r="1754">
          <cell r="B1754">
            <v>0</v>
          </cell>
          <cell r="C1754">
            <v>0</v>
          </cell>
          <cell r="D1754">
            <v>0</v>
          </cell>
          <cell r="E1754">
            <v>0</v>
          </cell>
          <cell r="I1754">
            <v>0</v>
          </cell>
          <cell r="J1754">
            <v>0</v>
          </cell>
          <cell r="K1754">
            <v>0</v>
          </cell>
          <cell r="L1754">
            <v>0</v>
          </cell>
          <cell r="M1754">
            <v>0</v>
          </cell>
        </row>
        <row r="1755">
          <cell r="B1755">
            <v>0</v>
          </cell>
          <cell r="C1755">
            <v>0</v>
          </cell>
          <cell r="D1755">
            <v>0</v>
          </cell>
          <cell r="E1755">
            <v>0</v>
          </cell>
          <cell r="I1755">
            <v>0</v>
          </cell>
          <cell r="J1755">
            <v>0</v>
          </cell>
          <cell r="K1755">
            <v>0</v>
          </cell>
          <cell r="L1755">
            <v>0</v>
          </cell>
          <cell r="M1755">
            <v>0</v>
          </cell>
        </row>
        <row r="1756">
          <cell r="B1756">
            <v>0</v>
          </cell>
          <cell r="C1756">
            <v>0</v>
          </cell>
          <cell r="D1756">
            <v>0</v>
          </cell>
          <cell r="E1756">
            <v>0</v>
          </cell>
          <cell r="I1756">
            <v>0</v>
          </cell>
          <cell r="J1756">
            <v>0</v>
          </cell>
          <cell r="K1756">
            <v>0</v>
          </cell>
          <cell r="L1756">
            <v>0</v>
          </cell>
          <cell r="M1756">
            <v>0</v>
          </cell>
        </row>
        <row r="1757">
          <cell r="B1757">
            <v>0</v>
          </cell>
          <cell r="C1757">
            <v>0</v>
          </cell>
          <cell r="D1757">
            <v>0</v>
          </cell>
          <cell r="E1757">
            <v>0</v>
          </cell>
          <cell r="I1757">
            <v>0</v>
          </cell>
          <cell r="J1757">
            <v>0</v>
          </cell>
          <cell r="K1757">
            <v>0</v>
          </cell>
          <cell r="L1757">
            <v>0</v>
          </cell>
          <cell r="M1757">
            <v>0</v>
          </cell>
        </row>
        <row r="1758">
          <cell r="B1758">
            <v>0</v>
          </cell>
          <cell r="C1758">
            <v>0</v>
          </cell>
          <cell r="D1758">
            <v>0</v>
          </cell>
          <cell r="E1758">
            <v>0</v>
          </cell>
          <cell r="I1758">
            <v>0</v>
          </cell>
          <cell r="J1758">
            <v>0</v>
          </cell>
          <cell r="K1758">
            <v>0</v>
          </cell>
          <cell r="L1758">
            <v>0</v>
          </cell>
          <cell r="M1758">
            <v>0</v>
          </cell>
        </row>
        <row r="1759">
          <cell r="B1759">
            <v>0</v>
          </cell>
          <cell r="C1759">
            <v>0</v>
          </cell>
          <cell r="D1759">
            <v>0</v>
          </cell>
          <cell r="E1759">
            <v>0</v>
          </cell>
          <cell r="I1759">
            <v>0</v>
          </cell>
          <cell r="J1759">
            <v>0</v>
          </cell>
          <cell r="K1759">
            <v>0</v>
          </cell>
          <cell r="L1759">
            <v>0</v>
          </cell>
          <cell r="M1759">
            <v>0</v>
          </cell>
        </row>
        <row r="1760">
          <cell r="B1760">
            <v>0</v>
          </cell>
          <cell r="C1760">
            <v>0</v>
          </cell>
          <cell r="D1760">
            <v>0</v>
          </cell>
          <cell r="E1760">
            <v>0</v>
          </cell>
          <cell r="I1760">
            <v>0</v>
          </cell>
          <cell r="J1760">
            <v>0</v>
          </cell>
          <cell r="K1760">
            <v>0</v>
          </cell>
          <cell r="L1760">
            <v>0</v>
          </cell>
          <cell r="M1760">
            <v>0</v>
          </cell>
        </row>
        <row r="1761">
          <cell r="B1761">
            <v>0</v>
          </cell>
          <cell r="C1761">
            <v>0</v>
          </cell>
          <cell r="D1761">
            <v>0</v>
          </cell>
          <cell r="E1761">
            <v>0</v>
          </cell>
          <cell r="I1761">
            <v>0</v>
          </cell>
          <cell r="J1761">
            <v>0</v>
          </cell>
          <cell r="K1761">
            <v>0</v>
          </cell>
          <cell r="L1761">
            <v>0</v>
          </cell>
          <cell r="M1761">
            <v>0</v>
          </cell>
        </row>
        <row r="1762">
          <cell r="B1762">
            <v>0</v>
          </cell>
          <cell r="C1762">
            <v>0</v>
          </cell>
          <cell r="D1762">
            <v>0</v>
          </cell>
          <cell r="E1762">
            <v>0</v>
          </cell>
          <cell r="I1762">
            <v>0</v>
          </cell>
          <cell r="J1762">
            <v>0</v>
          </cell>
          <cell r="K1762">
            <v>0</v>
          </cell>
          <cell r="L1762">
            <v>0</v>
          </cell>
          <cell r="M1762">
            <v>0</v>
          </cell>
        </row>
        <row r="1763">
          <cell r="B1763">
            <v>0</v>
          </cell>
          <cell r="C1763">
            <v>0</v>
          </cell>
          <cell r="D1763">
            <v>0</v>
          </cell>
          <cell r="E1763">
            <v>0</v>
          </cell>
          <cell r="I1763">
            <v>0</v>
          </cell>
          <cell r="J1763">
            <v>0</v>
          </cell>
          <cell r="K1763">
            <v>0</v>
          </cell>
          <cell r="L1763">
            <v>0</v>
          </cell>
          <cell r="M1763">
            <v>0</v>
          </cell>
        </row>
        <row r="1764">
          <cell r="B1764">
            <v>0</v>
          </cell>
          <cell r="C1764">
            <v>0</v>
          </cell>
          <cell r="D1764">
            <v>0</v>
          </cell>
          <cell r="E1764">
            <v>0</v>
          </cell>
          <cell r="I1764">
            <v>0</v>
          </cell>
          <cell r="J1764">
            <v>0</v>
          </cell>
          <cell r="K1764">
            <v>0</v>
          </cell>
          <cell r="L1764">
            <v>0</v>
          </cell>
          <cell r="M1764">
            <v>0</v>
          </cell>
        </row>
        <row r="1765">
          <cell r="B1765">
            <v>0</v>
          </cell>
          <cell r="C1765">
            <v>0</v>
          </cell>
          <cell r="D1765">
            <v>0</v>
          </cell>
          <cell r="E1765">
            <v>0</v>
          </cell>
          <cell r="I1765">
            <v>0</v>
          </cell>
          <cell r="J1765">
            <v>0</v>
          </cell>
          <cell r="K1765">
            <v>0</v>
          </cell>
          <cell r="L1765">
            <v>0</v>
          </cell>
          <cell r="M1765">
            <v>0</v>
          </cell>
        </row>
        <row r="1766">
          <cell r="B1766">
            <v>0</v>
          </cell>
          <cell r="C1766">
            <v>0</v>
          </cell>
          <cell r="D1766">
            <v>0</v>
          </cell>
          <cell r="E1766">
            <v>0</v>
          </cell>
          <cell r="I1766">
            <v>0</v>
          </cell>
          <cell r="J1766">
            <v>0</v>
          </cell>
          <cell r="K1766">
            <v>0</v>
          </cell>
          <cell r="L1766">
            <v>0</v>
          </cell>
          <cell r="M1766">
            <v>0</v>
          </cell>
        </row>
        <row r="1767">
          <cell r="B1767">
            <v>0</v>
          </cell>
          <cell r="C1767">
            <v>0</v>
          </cell>
          <cell r="D1767">
            <v>0</v>
          </cell>
          <cell r="E1767">
            <v>0</v>
          </cell>
          <cell r="I1767">
            <v>0</v>
          </cell>
          <cell r="J1767">
            <v>0</v>
          </cell>
          <cell r="K1767">
            <v>0</v>
          </cell>
          <cell r="L1767">
            <v>0</v>
          </cell>
          <cell r="M1767">
            <v>0</v>
          </cell>
        </row>
        <row r="1768">
          <cell r="B1768">
            <v>0</v>
          </cell>
          <cell r="C1768">
            <v>0</v>
          </cell>
          <cell r="D1768">
            <v>0</v>
          </cell>
          <cell r="E1768">
            <v>0</v>
          </cell>
          <cell r="I1768">
            <v>0</v>
          </cell>
          <cell r="J1768">
            <v>0</v>
          </cell>
          <cell r="K1768">
            <v>0</v>
          </cell>
          <cell r="L1768">
            <v>0</v>
          </cell>
          <cell r="M1768">
            <v>0</v>
          </cell>
        </row>
        <row r="1769">
          <cell r="B1769">
            <v>0</v>
          </cell>
          <cell r="C1769">
            <v>0</v>
          </cell>
          <cell r="D1769">
            <v>0</v>
          </cell>
          <cell r="E1769">
            <v>0</v>
          </cell>
          <cell r="I1769">
            <v>0</v>
          </cell>
          <cell r="J1769">
            <v>0</v>
          </cell>
          <cell r="K1769">
            <v>0</v>
          </cell>
          <cell r="L1769">
            <v>0</v>
          </cell>
          <cell r="M1769">
            <v>0</v>
          </cell>
        </row>
        <row r="1770">
          <cell r="B1770">
            <v>0</v>
          </cell>
          <cell r="C1770">
            <v>0</v>
          </cell>
          <cell r="D1770">
            <v>0</v>
          </cell>
          <cell r="E1770">
            <v>0</v>
          </cell>
          <cell r="I1770">
            <v>0</v>
          </cell>
          <cell r="J1770">
            <v>0</v>
          </cell>
          <cell r="K1770">
            <v>0</v>
          </cell>
          <cell r="L1770">
            <v>0</v>
          </cell>
          <cell r="M1770">
            <v>0</v>
          </cell>
        </row>
        <row r="1771">
          <cell r="B1771">
            <v>0</v>
          </cell>
          <cell r="C1771">
            <v>0</v>
          </cell>
          <cell r="D1771">
            <v>0</v>
          </cell>
          <cell r="E1771">
            <v>0</v>
          </cell>
          <cell r="I1771">
            <v>0</v>
          </cell>
          <cell r="J1771">
            <v>0</v>
          </cell>
          <cell r="K1771">
            <v>0</v>
          </cell>
          <cell r="L1771">
            <v>0</v>
          </cell>
          <cell r="M1771">
            <v>0</v>
          </cell>
        </row>
        <row r="1772">
          <cell r="B1772">
            <v>0</v>
          </cell>
          <cell r="C1772">
            <v>0</v>
          </cell>
          <cell r="D1772">
            <v>0</v>
          </cell>
          <cell r="E1772">
            <v>0</v>
          </cell>
          <cell r="I1772">
            <v>0</v>
          </cell>
          <cell r="J1772">
            <v>0</v>
          </cell>
          <cell r="K1772">
            <v>0</v>
          </cell>
          <cell r="L1772">
            <v>0</v>
          </cell>
          <cell r="M1772">
            <v>0</v>
          </cell>
        </row>
        <row r="1773">
          <cell r="B1773">
            <v>0</v>
          </cell>
          <cell r="C1773">
            <v>0</v>
          </cell>
          <cell r="D1773">
            <v>0</v>
          </cell>
          <cell r="E1773">
            <v>0</v>
          </cell>
          <cell r="I1773">
            <v>0</v>
          </cell>
          <cell r="J1773">
            <v>0</v>
          </cell>
          <cell r="K1773">
            <v>0</v>
          </cell>
          <cell r="L1773">
            <v>0</v>
          </cell>
          <cell r="M1773">
            <v>0</v>
          </cell>
        </row>
        <row r="1774">
          <cell r="B1774">
            <v>0</v>
          </cell>
          <cell r="C1774">
            <v>0</v>
          </cell>
          <cell r="D1774">
            <v>0</v>
          </cell>
          <cell r="E1774">
            <v>0</v>
          </cell>
          <cell r="I1774">
            <v>0</v>
          </cell>
          <cell r="J1774">
            <v>0</v>
          </cell>
          <cell r="K1774">
            <v>0</v>
          </cell>
          <cell r="L1774">
            <v>0</v>
          </cell>
          <cell r="M1774">
            <v>0</v>
          </cell>
        </row>
        <row r="1775">
          <cell r="B1775">
            <v>0</v>
          </cell>
          <cell r="C1775">
            <v>0</v>
          </cell>
          <cell r="D1775">
            <v>0</v>
          </cell>
          <cell r="E1775">
            <v>0</v>
          </cell>
          <cell r="I1775">
            <v>0</v>
          </cell>
          <cell r="J1775">
            <v>0</v>
          </cell>
          <cell r="K1775">
            <v>0</v>
          </cell>
          <cell r="L1775">
            <v>0</v>
          </cell>
          <cell r="M1775">
            <v>0</v>
          </cell>
        </row>
        <row r="1776">
          <cell r="B1776">
            <v>0</v>
          </cell>
          <cell r="C1776">
            <v>0</v>
          </cell>
          <cell r="D1776">
            <v>0</v>
          </cell>
          <cell r="E1776">
            <v>0</v>
          </cell>
          <cell r="I1776">
            <v>0</v>
          </cell>
          <cell r="J1776">
            <v>0</v>
          </cell>
          <cell r="K1776">
            <v>0</v>
          </cell>
          <cell r="L1776">
            <v>0</v>
          </cell>
          <cell r="M1776">
            <v>0</v>
          </cell>
        </row>
        <row r="1777">
          <cell r="B1777">
            <v>0</v>
          </cell>
          <cell r="C1777">
            <v>0</v>
          </cell>
          <cell r="D1777">
            <v>0</v>
          </cell>
          <cell r="E1777">
            <v>0</v>
          </cell>
          <cell r="I1777">
            <v>0</v>
          </cell>
          <cell r="J1777">
            <v>0</v>
          </cell>
          <cell r="K1777">
            <v>0</v>
          </cell>
          <cell r="L1777">
            <v>0</v>
          </cell>
          <cell r="M1777">
            <v>0</v>
          </cell>
        </row>
        <row r="1778">
          <cell r="B1778">
            <v>0</v>
          </cell>
          <cell r="C1778">
            <v>0</v>
          </cell>
          <cell r="D1778">
            <v>0</v>
          </cell>
          <cell r="E1778">
            <v>0</v>
          </cell>
          <cell r="I1778">
            <v>0</v>
          </cell>
          <cell r="J1778">
            <v>0</v>
          </cell>
          <cell r="K1778">
            <v>0</v>
          </cell>
          <cell r="L1778">
            <v>0</v>
          </cell>
          <cell r="M1778">
            <v>0</v>
          </cell>
        </row>
        <row r="1779">
          <cell r="B1779">
            <v>0</v>
          </cell>
          <cell r="C1779">
            <v>0</v>
          </cell>
          <cell r="D1779">
            <v>0</v>
          </cell>
          <cell r="E1779">
            <v>0</v>
          </cell>
          <cell r="I1779">
            <v>0</v>
          </cell>
          <cell r="J1779">
            <v>0</v>
          </cell>
          <cell r="K1779">
            <v>0</v>
          </cell>
          <cell r="L1779">
            <v>0</v>
          </cell>
          <cell r="M1779">
            <v>0</v>
          </cell>
        </row>
        <row r="1780">
          <cell r="B1780">
            <v>0</v>
          </cell>
          <cell r="C1780">
            <v>0</v>
          </cell>
          <cell r="D1780">
            <v>0</v>
          </cell>
          <cell r="E1780">
            <v>0</v>
          </cell>
          <cell r="I1780">
            <v>0</v>
          </cell>
          <cell r="J1780">
            <v>0</v>
          </cell>
          <cell r="K1780">
            <v>0</v>
          </cell>
          <cell r="L1780">
            <v>0</v>
          </cell>
          <cell r="M1780">
            <v>0</v>
          </cell>
        </row>
        <row r="1781">
          <cell r="B1781">
            <v>0</v>
          </cell>
          <cell r="C1781">
            <v>0</v>
          </cell>
          <cell r="D1781">
            <v>0</v>
          </cell>
          <cell r="E1781">
            <v>0</v>
          </cell>
          <cell r="I1781">
            <v>0</v>
          </cell>
          <cell r="J1781">
            <v>0</v>
          </cell>
          <cell r="K1781">
            <v>0</v>
          </cell>
          <cell r="L1781">
            <v>0</v>
          </cell>
          <cell r="M1781">
            <v>0</v>
          </cell>
        </row>
        <row r="1782">
          <cell r="B1782">
            <v>0</v>
          </cell>
          <cell r="C1782">
            <v>0</v>
          </cell>
          <cell r="D1782">
            <v>0</v>
          </cell>
          <cell r="E1782">
            <v>0</v>
          </cell>
          <cell r="I1782">
            <v>0</v>
          </cell>
          <cell r="J1782">
            <v>0</v>
          </cell>
          <cell r="K1782">
            <v>0</v>
          </cell>
          <cell r="L1782">
            <v>0</v>
          </cell>
          <cell r="M1782">
            <v>0</v>
          </cell>
        </row>
        <row r="1783">
          <cell r="B1783">
            <v>0</v>
          </cell>
          <cell r="C1783">
            <v>0</v>
          </cell>
          <cell r="D1783">
            <v>0</v>
          </cell>
          <cell r="E1783">
            <v>0</v>
          </cell>
          <cell r="I1783">
            <v>0</v>
          </cell>
          <cell r="J1783">
            <v>0</v>
          </cell>
          <cell r="K1783">
            <v>0</v>
          </cell>
          <cell r="L1783">
            <v>0</v>
          </cell>
          <cell r="M1783">
            <v>0</v>
          </cell>
        </row>
        <row r="1784">
          <cell r="B1784">
            <v>0</v>
          </cell>
          <cell r="C1784">
            <v>0</v>
          </cell>
          <cell r="D1784">
            <v>0</v>
          </cell>
          <cell r="E1784">
            <v>0</v>
          </cell>
          <cell r="I1784">
            <v>0</v>
          </cell>
          <cell r="J1784">
            <v>0</v>
          </cell>
          <cell r="K1784">
            <v>0</v>
          </cell>
          <cell r="L1784">
            <v>0</v>
          </cell>
          <cell r="M1784">
            <v>0</v>
          </cell>
        </row>
        <row r="1785">
          <cell r="B1785">
            <v>0</v>
          </cell>
          <cell r="C1785">
            <v>0</v>
          </cell>
          <cell r="D1785">
            <v>0</v>
          </cell>
          <cell r="E1785">
            <v>0</v>
          </cell>
          <cell r="I1785">
            <v>0</v>
          </cell>
          <cell r="J1785">
            <v>0</v>
          </cell>
          <cell r="K1785">
            <v>0</v>
          </cell>
          <cell r="L1785">
            <v>0</v>
          </cell>
          <cell r="M1785">
            <v>0</v>
          </cell>
        </row>
        <row r="1786">
          <cell r="B1786">
            <v>0</v>
          </cell>
          <cell r="C1786">
            <v>0</v>
          </cell>
          <cell r="D1786">
            <v>0</v>
          </cell>
          <cell r="E1786">
            <v>0</v>
          </cell>
          <cell r="I1786">
            <v>0</v>
          </cell>
          <cell r="J1786">
            <v>0</v>
          </cell>
          <cell r="K1786">
            <v>0</v>
          </cell>
          <cell r="L1786">
            <v>0</v>
          </cell>
          <cell r="M1786">
            <v>0</v>
          </cell>
        </row>
        <row r="1787">
          <cell r="B1787">
            <v>0</v>
          </cell>
          <cell r="C1787">
            <v>0</v>
          </cell>
          <cell r="D1787">
            <v>0</v>
          </cell>
          <cell r="E1787">
            <v>0</v>
          </cell>
          <cell r="I1787">
            <v>0</v>
          </cell>
          <cell r="J1787">
            <v>0</v>
          </cell>
          <cell r="K1787">
            <v>0</v>
          </cell>
          <cell r="L1787">
            <v>0</v>
          </cell>
          <cell r="M1787">
            <v>0</v>
          </cell>
        </row>
        <row r="1788">
          <cell r="B1788">
            <v>0</v>
          </cell>
          <cell r="C1788">
            <v>0</v>
          </cell>
          <cell r="D1788">
            <v>0</v>
          </cell>
          <cell r="E1788">
            <v>0</v>
          </cell>
          <cell r="I1788">
            <v>0</v>
          </cell>
          <cell r="J1788">
            <v>0</v>
          </cell>
          <cell r="K1788">
            <v>0</v>
          </cell>
          <cell r="L1788">
            <v>0</v>
          </cell>
          <cell r="M1788">
            <v>0</v>
          </cell>
        </row>
        <row r="1789">
          <cell r="B1789">
            <v>0</v>
          </cell>
          <cell r="C1789">
            <v>0</v>
          </cell>
          <cell r="D1789">
            <v>0</v>
          </cell>
          <cell r="E1789">
            <v>0</v>
          </cell>
          <cell r="I1789">
            <v>0</v>
          </cell>
          <cell r="J1789">
            <v>0</v>
          </cell>
          <cell r="K1789">
            <v>0</v>
          </cell>
          <cell r="L1789">
            <v>0</v>
          </cell>
          <cell r="M1789">
            <v>0</v>
          </cell>
        </row>
        <row r="1790">
          <cell r="B1790">
            <v>0</v>
          </cell>
          <cell r="C1790">
            <v>0</v>
          </cell>
          <cell r="D1790">
            <v>0</v>
          </cell>
          <cell r="E1790">
            <v>0</v>
          </cell>
          <cell r="I1790">
            <v>0</v>
          </cell>
          <cell r="J1790">
            <v>0</v>
          </cell>
          <cell r="K1790">
            <v>0</v>
          </cell>
          <cell r="L1790">
            <v>0</v>
          </cell>
          <cell r="M1790">
            <v>0</v>
          </cell>
        </row>
        <row r="1791">
          <cell r="B1791">
            <v>0</v>
          </cell>
          <cell r="C1791">
            <v>0</v>
          </cell>
          <cell r="D1791">
            <v>0</v>
          </cell>
          <cell r="E1791">
            <v>0</v>
          </cell>
          <cell r="I1791">
            <v>0</v>
          </cell>
          <cell r="J1791">
            <v>0</v>
          </cell>
          <cell r="K1791">
            <v>0</v>
          </cell>
          <cell r="L1791">
            <v>0</v>
          </cell>
          <cell r="M1791">
            <v>0</v>
          </cell>
        </row>
        <row r="1792">
          <cell r="B1792">
            <v>0</v>
          </cell>
          <cell r="C1792">
            <v>0</v>
          </cell>
          <cell r="D1792">
            <v>0</v>
          </cell>
          <cell r="E1792">
            <v>0</v>
          </cell>
          <cell r="I1792">
            <v>0</v>
          </cell>
          <cell r="J1792">
            <v>0</v>
          </cell>
          <cell r="K1792">
            <v>0</v>
          </cell>
          <cell r="L1792">
            <v>0</v>
          </cell>
          <cell r="M1792">
            <v>0</v>
          </cell>
        </row>
        <row r="1793">
          <cell r="B1793">
            <v>0</v>
          </cell>
          <cell r="C1793">
            <v>0</v>
          </cell>
          <cell r="D1793">
            <v>0</v>
          </cell>
          <cell r="E1793">
            <v>0</v>
          </cell>
          <cell r="I1793">
            <v>0</v>
          </cell>
          <cell r="J1793">
            <v>0</v>
          </cell>
          <cell r="K1793">
            <v>0</v>
          </cell>
          <cell r="L1793">
            <v>0</v>
          </cell>
          <cell r="M1793">
            <v>0</v>
          </cell>
        </row>
        <row r="1794">
          <cell r="B1794">
            <v>0</v>
          </cell>
          <cell r="C1794">
            <v>0</v>
          </cell>
          <cell r="D1794">
            <v>0</v>
          </cell>
          <cell r="E1794">
            <v>0</v>
          </cell>
          <cell r="I1794">
            <v>0</v>
          </cell>
          <cell r="J1794">
            <v>0</v>
          </cell>
          <cell r="K1794">
            <v>0</v>
          </cell>
          <cell r="L1794">
            <v>0</v>
          </cell>
          <cell r="M1794">
            <v>0</v>
          </cell>
        </row>
        <row r="1795">
          <cell r="B1795">
            <v>0</v>
          </cell>
          <cell r="C1795">
            <v>0</v>
          </cell>
          <cell r="D1795">
            <v>0</v>
          </cell>
          <cell r="E1795">
            <v>0</v>
          </cell>
          <cell r="I1795">
            <v>0</v>
          </cell>
          <cell r="J1795">
            <v>0</v>
          </cell>
          <cell r="K1795">
            <v>0</v>
          </cell>
          <cell r="L1795">
            <v>0</v>
          </cell>
          <cell r="M1795">
            <v>0</v>
          </cell>
        </row>
        <row r="1796">
          <cell r="B1796">
            <v>0</v>
          </cell>
          <cell r="C1796">
            <v>0</v>
          </cell>
          <cell r="D1796">
            <v>0</v>
          </cell>
          <cell r="E1796">
            <v>0</v>
          </cell>
          <cell r="I1796">
            <v>0</v>
          </cell>
          <cell r="J1796">
            <v>0</v>
          </cell>
          <cell r="K1796">
            <v>0</v>
          </cell>
          <cell r="L1796">
            <v>0</v>
          </cell>
          <cell r="M1796">
            <v>0</v>
          </cell>
        </row>
        <row r="1797">
          <cell r="B1797">
            <v>0</v>
          </cell>
          <cell r="C1797">
            <v>0</v>
          </cell>
          <cell r="D1797">
            <v>0</v>
          </cell>
          <cell r="E1797">
            <v>0</v>
          </cell>
          <cell r="I1797">
            <v>0</v>
          </cell>
          <cell r="J1797">
            <v>0</v>
          </cell>
          <cell r="K1797">
            <v>0</v>
          </cell>
          <cell r="L1797">
            <v>0</v>
          </cell>
          <cell r="M1797">
            <v>0</v>
          </cell>
        </row>
        <row r="1798">
          <cell r="B1798">
            <v>0</v>
          </cell>
          <cell r="C1798">
            <v>0</v>
          </cell>
          <cell r="D1798">
            <v>0</v>
          </cell>
          <cell r="E1798">
            <v>0</v>
          </cell>
          <cell r="I1798">
            <v>0</v>
          </cell>
          <cell r="J1798">
            <v>0</v>
          </cell>
          <cell r="K1798">
            <v>0</v>
          </cell>
          <cell r="L1798">
            <v>0</v>
          </cell>
          <cell r="M1798">
            <v>0</v>
          </cell>
        </row>
        <row r="1799">
          <cell r="B1799">
            <v>0</v>
          </cell>
          <cell r="C1799">
            <v>0</v>
          </cell>
          <cell r="D1799">
            <v>0</v>
          </cell>
          <cell r="E1799">
            <v>0</v>
          </cell>
          <cell r="I1799">
            <v>0</v>
          </cell>
          <cell r="J1799">
            <v>0</v>
          </cell>
          <cell r="K1799">
            <v>0</v>
          </cell>
          <cell r="L1799">
            <v>0</v>
          </cell>
          <cell r="M1799">
            <v>0</v>
          </cell>
        </row>
        <row r="1800">
          <cell r="B1800">
            <v>0</v>
          </cell>
          <cell r="C1800">
            <v>0</v>
          </cell>
          <cell r="D1800">
            <v>0</v>
          </cell>
          <cell r="E1800">
            <v>0</v>
          </cell>
          <cell r="I1800">
            <v>0</v>
          </cell>
          <cell r="J1800">
            <v>0</v>
          </cell>
          <cell r="K1800">
            <v>0</v>
          </cell>
          <cell r="L1800">
            <v>0</v>
          </cell>
          <cell r="M1800">
            <v>0</v>
          </cell>
        </row>
        <row r="1801">
          <cell r="B1801">
            <v>0</v>
          </cell>
          <cell r="C1801">
            <v>0</v>
          </cell>
          <cell r="D1801">
            <v>0</v>
          </cell>
          <cell r="E1801">
            <v>0</v>
          </cell>
          <cell r="I1801">
            <v>0</v>
          </cell>
          <cell r="J1801">
            <v>0</v>
          </cell>
          <cell r="K1801">
            <v>0</v>
          </cell>
          <cell r="L1801">
            <v>0</v>
          </cell>
          <cell r="M1801">
            <v>0</v>
          </cell>
        </row>
        <row r="1802">
          <cell r="B1802">
            <v>0</v>
          </cell>
          <cell r="C1802">
            <v>0</v>
          </cell>
          <cell r="D1802">
            <v>0</v>
          </cell>
          <cell r="E1802">
            <v>0</v>
          </cell>
          <cell r="I1802">
            <v>0</v>
          </cell>
          <cell r="J1802">
            <v>0</v>
          </cell>
          <cell r="K1802">
            <v>0</v>
          </cell>
          <cell r="L1802">
            <v>0</v>
          </cell>
          <cell r="M1802">
            <v>0</v>
          </cell>
        </row>
        <row r="1803">
          <cell r="B1803">
            <v>0</v>
          </cell>
          <cell r="C1803">
            <v>0</v>
          </cell>
          <cell r="D1803">
            <v>0</v>
          </cell>
          <cell r="E1803">
            <v>0</v>
          </cell>
          <cell r="I1803">
            <v>0</v>
          </cell>
          <cell r="J1803">
            <v>0</v>
          </cell>
          <cell r="K1803">
            <v>0</v>
          </cell>
          <cell r="L1803">
            <v>0</v>
          </cell>
          <cell r="M1803">
            <v>0</v>
          </cell>
        </row>
        <row r="1804">
          <cell r="B1804">
            <v>0</v>
          </cell>
          <cell r="C1804">
            <v>0</v>
          </cell>
          <cell r="D1804">
            <v>0</v>
          </cell>
          <cell r="E1804">
            <v>0</v>
          </cell>
          <cell r="I1804">
            <v>0</v>
          </cell>
          <cell r="J1804">
            <v>0</v>
          </cell>
          <cell r="K1804">
            <v>0</v>
          </cell>
          <cell r="L1804">
            <v>0</v>
          </cell>
          <cell r="M1804">
            <v>0</v>
          </cell>
        </row>
        <row r="1805">
          <cell r="B1805">
            <v>0</v>
          </cell>
          <cell r="C1805">
            <v>0</v>
          </cell>
          <cell r="D1805">
            <v>0</v>
          </cell>
          <cell r="E1805">
            <v>0</v>
          </cell>
          <cell r="I1805">
            <v>0</v>
          </cell>
          <cell r="J1805">
            <v>0</v>
          </cell>
          <cell r="K1805">
            <v>0</v>
          </cell>
          <cell r="L1805">
            <v>0</v>
          </cell>
          <cell r="M1805">
            <v>0</v>
          </cell>
        </row>
        <row r="1806">
          <cell r="B1806">
            <v>0</v>
          </cell>
          <cell r="C1806">
            <v>0</v>
          </cell>
          <cell r="D1806">
            <v>0</v>
          </cell>
          <cell r="E1806">
            <v>0</v>
          </cell>
          <cell r="I1806">
            <v>0</v>
          </cell>
          <cell r="J1806">
            <v>0</v>
          </cell>
          <cell r="K1806">
            <v>0</v>
          </cell>
          <cell r="L1806">
            <v>0</v>
          </cell>
          <cell r="M1806">
            <v>0</v>
          </cell>
        </row>
        <row r="1807">
          <cell r="B1807">
            <v>0</v>
          </cell>
          <cell r="C1807">
            <v>0</v>
          </cell>
          <cell r="D1807">
            <v>0</v>
          </cell>
          <cell r="E1807">
            <v>0</v>
          </cell>
          <cell r="I1807">
            <v>0</v>
          </cell>
          <cell r="J1807">
            <v>0</v>
          </cell>
          <cell r="K1807">
            <v>0</v>
          </cell>
          <cell r="L1807">
            <v>0</v>
          </cell>
          <cell r="M1807">
            <v>0</v>
          </cell>
        </row>
        <row r="1808">
          <cell r="B1808">
            <v>0</v>
          </cell>
          <cell r="C1808">
            <v>0</v>
          </cell>
          <cell r="D1808">
            <v>0</v>
          </cell>
          <cell r="E1808">
            <v>0</v>
          </cell>
          <cell r="I1808">
            <v>0</v>
          </cell>
          <cell r="J1808">
            <v>0</v>
          </cell>
          <cell r="K1808">
            <v>0</v>
          </cell>
          <cell r="L1808">
            <v>0</v>
          </cell>
          <cell r="M1808">
            <v>0</v>
          </cell>
        </row>
        <row r="1809">
          <cell r="B1809">
            <v>0</v>
          </cell>
          <cell r="C1809">
            <v>0</v>
          </cell>
          <cell r="D1809">
            <v>0</v>
          </cell>
          <cell r="E1809">
            <v>0</v>
          </cell>
          <cell r="I1809">
            <v>0</v>
          </cell>
          <cell r="J1809">
            <v>0</v>
          </cell>
          <cell r="K1809">
            <v>0</v>
          </cell>
          <cell r="L1809">
            <v>0</v>
          </cell>
          <cell r="M1809">
            <v>0</v>
          </cell>
        </row>
        <row r="1810">
          <cell r="B1810">
            <v>0</v>
          </cell>
          <cell r="C1810">
            <v>0</v>
          </cell>
          <cell r="D1810">
            <v>0</v>
          </cell>
          <cell r="E1810">
            <v>0</v>
          </cell>
          <cell r="I1810">
            <v>0</v>
          </cell>
          <cell r="J1810">
            <v>0</v>
          </cell>
          <cell r="K1810">
            <v>0</v>
          </cell>
          <cell r="L1810">
            <v>0</v>
          </cell>
          <cell r="M1810">
            <v>0</v>
          </cell>
        </row>
        <row r="1811">
          <cell r="B1811">
            <v>0</v>
          </cell>
          <cell r="C1811">
            <v>0</v>
          </cell>
          <cell r="D1811">
            <v>0</v>
          </cell>
          <cell r="E1811">
            <v>0</v>
          </cell>
          <cell r="I1811">
            <v>0</v>
          </cell>
          <cell r="J1811">
            <v>0</v>
          </cell>
          <cell r="K1811">
            <v>0</v>
          </cell>
          <cell r="L1811">
            <v>0</v>
          </cell>
          <cell r="M1811">
            <v>0</v>
          </cell>
        </row>
        <row r="1812">
          <cell r="B1812">
            <v>0</v>
          </cell>
          <cell r="C1812">
            <v>0</v>
          </cell>
          <cell r="D1812">
            <v>0</v>
          </cell>
          <cell r="E1812">
            <v>0</v>
          </cell>
          <cell r="I1812">
            <v>0</v>
          </cell>
          <cell r="J1812">
            <v>0</v>
          </cell>
          <cell r="K1812">
            <v>0</v>
          </cell>
          <cell r="L1812">
            <v>0</v>
          </cell>
          <cell r="M1812">
            <v>0</v>
          </cell>
        </row>
        <row r="1813">
          <cell r="B1813">
            <v>0</v>
          </cell>
          <cell r="C1813">
            <v>0</v>
          </cell>
          <cell r="D1813">
            <v>0</v>
          </cell>
          <cell r="E1813">
            <v>0</v>
          </cell>
          <cell r="I1813">
            <v>0</v>
          </cell>
          <cell r="J1813">
            <v>0</v>
          </cell>
          <cell r="K1813">
            <v>0</v>
          </cell>
          <cell r="L1813">
            <v>0</v>
          </cell>
          <cell r="M1813">
            <v>0</v>
          </cell>
        </row>
        <row r="1814">
          <cell r="B1814">
            <v>0</v>
          </cell>
          <cell r="C1814">
            <v>0</v>
          </cell>
          <cell r="D1814">
            <v>0</v>
          </cell>
          <cell r="E1814">
            <v>0</v>
          </cell>
          <cell r="I1814">
            <v>0</v>
          </cell>
          <cell r="J1814">
            <v>0</v>
          </cell>
          <cell r="K1814">
            <v>0</v>
          </cell>
          <cell r="L1814">
            <v>0</v>
          </cell>
          <cell r="M1814">
            <v>0</v>
          </cell>
        </row>
        <row r="1815">
          <cell r="B1815">
            <v>0</v>
          </cell>
          <cell r="C1815">
            <v>0</v>
          </cell>
          <cell r="D1815">
            <v>0</v>
          </cell>
          <cell r="E1815">
            <v>0</v>
          </cell>
          <cell r="I1815">
            <v>0</v>
          </cell>
          <cell r="J1815">
            <v>0</v>
          </cell>
          <cell r="K1815">
            <v>0</v>
          </cell>
          <cell r="L1815">
            <v>0</v>
          </cell>
          <cell r="M1815">
            <v>0</v>
          </cell>
        </row>
        <row r="1816">
          <cell r="B1816">
            <v>0</v>
          </cell>
          <cell r="C1816">
            <v>0</v>
          </cell>
          <cell r="D1816">
            <v>0</v>
          </cell>
          <cell r="E1816">
            <v>0</v>
          </cell>
          <cell r="I1816">
            <v>0</v>
          </cell>
          <cell r="J1816">
            <v>0</v>
          </cell>
          <cell r="K1816">
            <v>0</v>
          </cell>
          <cell r="L1816">
            <v>0</v>
          </cell>
          <cell r="M1816">
            <v>0</v>
          </cell>
        </row>
        <row r="1817">
          <cell r="B1817">
            <v>0</v>
          </cell>
          <cell r="C1817">
            <v>0</v>
          </cell>
          <cell r="D1817">
            <v>0</v>
          </cell>
          <cell r="E1817">
            <v>0</v>
          </cell>
          <cell r="I1817">
            <v>0</v>
          </cell>
          <cell r="J1817">
            <v>0</v>
          </cell>
          <cell r="K1817">
            <v>0</v>
          </cell>
          <cell r="L1817">
            <v>0</v>
          </cell>
          <cell r="M1817">
            <v>0</v>
          </cell>
        </row>
        <row r="1818">
          <cell r="B1818">
            <v>0</v>
          </cell>
          <cell r="C1818">
            <v>0</v>
          </cell>
          <cell r="D1818">
            <v>0</v>
          </cell>
          <cell r="E1818">
            <v>0</v>
          </cell>
          <cell r="I1818">
            <v>0</v>
          </cell>
          <cell r="J1818">
            <v>0</v>
          </cell>
          <cell r="K1818">
            <v>0</v>
          </cell>
          <cell r="L1818">
            <v>0</v>
          </cell>
          <cell r="M1818">
            <v>0</v>
          </cell>
        </row>
        <row r="1819">
          <cell r="B1819">
            <v>0</v>
          </cell>
          <cell r="C1819">
            <v>0</v>
          </cell>
          <cell r="D1819">
            <v>0</v>
          </cell>
          <cell r="E1819">
            <v>0</v>
          </cell>
          <cell r="I1819">
            <v>0</v>
          </cell>
          <cell r="J1819">
            <v>0</v>
          </cell>
          <cell r="K1819">
            <v>0</v>
          </cell>
          <cell r="L1819">
            <v>0</v>
          </cell>
          <cell r="M1819">
            <v>0</v>
          </cell>
        </row>
        <row r="1820">
          <cell r="B1820">
            <v>0</v>
          </cell>
          <cell r="C1820">
            <v>0</v>
          </cell>
          <cell r="D1820">
            <v>0</v>
          </cell>
          <cell r="E1820">
            <v>0</v>
          </cell>
          <cell r="I1820">
            <v>0</v>
          </cell>
          <cell r="J1820">
            <v>0</v>
          </cell>
          <cell r="K1820">
            <v>0</v>
          </cell>
          <cell r="L1820">
            <v>0</v>
          </cell>
          <cell r="M1820">
            <v>0</v>
          </cell>
        </row>
        <row r="1821">
          <cell r="B1821">
            <v>0</v>
          </cell>
          <cell r="C1821">
            <v>0</v>
          </cell>
          <cell r="D1821">
            <v>0</v>
          </cell>
          <cell r="E1821">
            <v>0</v>
          </cell>
          <cell r="I1821">
            <v>0</v>
          </cell>
          <cell r="J1821">
            <v>0</v>
          </cell>
          <cell r="K1821">
            <v>0</v>
          </cell>
          <cell r="L1821">
            <v>0</v>
          </cell>
          <cell r="M1821">
            <v>0</v>
          </cell>
        </row>
        <row r="1822">
          <cell r="B1822">
            <v>0</v>
          </cell>
          <cell r="C1822">
            <v>0</v>
          </cell>
          <cell r="D1822">
            <v>0</v>
          </cell>
          <cell r="E1822">
            <v>0</v>
          </cell>
          <cell r="I1822">
            <v>0</v>
          </cell>
          <cell r="J1822">
            <v>0</v>
          </cell>
          <cell r="K1822">
            <v>0</v>
          </cell>
          <cell r="L1822">
            <v>0</v>
          </cell>
          <cell r="M1822">
            <v>0</v>
          </cell>
        </row>
        <row r="1823">
          <cell r="B1823">
            <v>0</v>
          </cell>
          <cell r="C1823">
            <v>0</v>
          </cell>
          <cell r="D1823">
            <v>0</v>
          </cell>
          <cell r="E1823">
            <v>0</v>
          </cell>
          <cell r="I1823">
            <v>0</v>
          </cell>
          <cell r="J1823">
            <v>0</v>
          </cell>
          <cell r="K1823">
            <v>0</v>
          </cell>
          <cell r="L1823">
            <v>0</v>
          </cell>
          <cell r="M1823">
            <v>0</v>
          </cell>
        </row>
        <row r="1824">
          <cell r="B1824">
            <v>0</v>
          </cell>
          <cell r="C1824">
            <v>0</v>
          </cell>
          <cell r="D1824">
            <v>0</v>
          </cell>
          <cell r="E1824">
            <v>0</v>
          </cell>
          <cell r="I1824">
            <v>0</v>
          </cell>
          <cell r="J1824">
            <v>0</v>
          </cell>
          <cell r="K1824">
            <v>0</v>
          </cell>
          <cell r="L1824">
            <v>0</v>
          </cell>
          <cell r="M1824">
            <v>0</v>
          </cell>
        </row>
        <row r="1825">
          <cell r="B1825">
            <v>0</v>
          </cell>
          <cell r="C1825">
            <v>0</v>
          </cell>
          <cell r="D1825">
            <v>0</v>
          </cell>
          <cell r="E1825">
            <v>0</v>
          </cell>
          <cell r="I1825">
            <v>0</v>
          </cell>
          <cell r="J1825">
            <v>0</v>
          </cell>
          <cell r="K1825">
            <v>0</v>
          </cell>
          <cell r="L1825">
            <v>0</v>
          </cell>
          <cell r="M1825">
            <v>0</v>
          </cell>
        </row>
        <row r="1826">
          <cell r="B1826">
            <v>0</v>
          </cell>
          <cell r="C1826">
            <v>0</v>
          </cell>
          <cell r="D1826">
            <v>0</v>
          </cell>
          <cell r="E1826">
            <v>0</v>
          </cell>
          <cell r="I1826">
            <v>0</v>
          </cell>
          <cell r="J1826">
            <v>0</v>
          </cell>
          <cell r="K1826">
            <v>0</v>
          </cell>
          <cell r="L1826">
            <v>0</v>
          </cell>
          <cell r="M1826">
            <v>0</v>
          </cell>
        </row>
        <row r="1827">
          <cell r="B1827">
            <v>0</v>
          </cell>
          <cell r="C1827">
            <v>0</v>
          </cell>
          <cell r="D1827">
            <v>0</v>
          </cell>
          <cell r="E1827">
            <v>0</v>
          </cell>
          <cell r="I1827">
            <v>0</v>
          </cell>
          <cell r="J1827">
            <v>0</v>
          </cell>
          <cell r="K1827">
            <v>0</v>
          </cell>
          <cell r="L1827">
            <v>0</v>
          </cell>
          <cell r="M1827">
            <v>0</v>
          </cell>
        </row>
        <row r="1828">
          <cell r="B1828">
            <v>0</v>
          </cell>
          <cell r="C1828">
            <v>0</v>
          </cell>
          <cell r="D1828">
            <v>0</v>
          </cell>
          <cell r="E1828">
            <v>0</v>
          </cell>
          <cell r="I1828">
            <v>0</v>
          </cell>
          <cell r="J1828">
            <v>0</v>
          </cell>
          <cell r="K1828">
            <v>0</v>
          </cell>
          <cell r="L1828">
            <v>0</v>
          </cell>
          <cell r="M1828">
            <v>0</v>
          </cell>
        </row>
        <row r="1829">
          <cell r="B1829">
            <v>0</v>
          </cell>
          <cell r="C1829">
            <v>0</v>
          </cell>
          <cell r="D1829">
            <v>0</v>
          </cell>
          <cell r="E1829">
            <v>0</v>
          </cell>
          <cell r="I1829">
            <v>0</v>
          </cell>
          <cell r="J1829">
            <v>0</v>
          </cell>
          <cell r="K1829">
            <v>0</v>
          </cell>
          <cell r="L1829">
            <v>0</v>
          </cell>
          <cell r="M1829">
            <v>0</v>
          </cell>
        </row>
        <row r="1830">
          <cell r="B1830">
            <v>0</v>
          </cell>
          <cell r="C1830">
            <v>0</v>
          </cell>
          <cell r="D1830">
            <v>0</v>
          </cell>
          <cell r="E1830">
            <v>0</v>
          </cell>
          <cell r="I1830">
            <v>0</v>
          </cell>
          <cell r="J1830">
            <v>0</v>
          </cell>
          <cell r="K1830">
            <v>0</v>
          </cell>
          <cell r="L1830">
            <v>0</v>
          </cell>
          <cell r="M1830">
            <v>0</v>
          </cell>
        </row>
        <row r="1831">
          <cell r="B1831">
            <v>0</v>
          </cell>
          <cell r="C1831">
            <v>0</v>
          </cell>
          <cell r="D1831">
            <v>0</v>
          </cell>
          <cell r="E1831">
            <v>0</v>
          </cell>
          <cell r="I1831">
            <v>0</v>
          </cell>
          <cell r="J1831">
            <v>0</v>
          </cell>
          <cell r="K1831">
            <v>0</v>
          </cell>
          <cell r="L1831">
            <v>0</v>
          </cell>
          <cell r="M1831">
            <v>0</v>
          </cell>
        </row>
        <row r="1832">
          <cell r="B1832">
            <v>0</v>
          </cell>
          <cell r="C1832">
            <v>0</v>
          </cell>
          <cell r="D1832">
            <v>0</v>
          </cell>
          <cell r="E1832">
            <v>0</v>
          </cell>
          <cell r="I1832">
            <v>0</v>
          </cell>
          <cell r="J1832">
            <v>0</v>
          </cell>
          <cell r="K1832">
            <v>0</v>
          </cell>
          <cell r="L1832">
            <v>0</v>
          </cell>
          <cell r="M1832">
            <v>0</v>
          </cell>
        </row>
        <row r="1833">
          <cell r="B1833">
            <v>0</v>
          </cell>
          <cell r="C1833">
            <v>0</v>
          </cell>
          <cell r="D1833">
            <v>0</v>
          </cell>
          <cell r="E1833">
            <v>0</v>
          </cell>
          <cell r="I1833">
            <v>0</v>
          </cell>
          <cell r="J1833">
            <v>0</v>
          </cell>
          <cell r="K1833">
            <v>0</v>
          </cell>
          <cell r="L1833">
            <v>0</v>
          </cell>
          <cell r="M1833">
            <v>0</v>
          </cell>
        </row>
        <row r="1834">
          <cell r="B1834">
            <v>0</v>
          </cell>
          <cell r="C1834">
            <v>0</v>
          </cell>
          <cell r="D1834">
            <v>0</v>
          </cell>
          <cell r="E1834">
            <v>0</v>
          </cell>
          <cell r="I1834">
            <v>0</v>
          </cell>
          <cell r="J1834">
            <v>0</v>
          </cell>
          <cell r="K1834">
            <v>0</v>
          </cell>
          <cell r="L1834">
            <v>0</v>
          </cell>
          <cell r="M1834">
            <v>0</v>
          </cell>
        </row>
        <row r="1835">
          <cell r="B1835">
            <v>0</v>
          </cell>
          <cell r="C1835">
            <v>0</v>
          </cell>
          <cell r="D1835">
            <v>0</v>
          </cell>
          <cell r="E1835">
            <v>0</v>
          </cell>
          <cell r="I1835">
            <v>0</v>
          </cell>
          <cell r="J1835">
            <v>0</v>
          </cell>
          <cell r="K1835">
            <v>0</v>
          </cell>
          <cell r="L1835">
            <v>0</v>
          </cell>
          <cell r="M1835">
            <v>0</v>
          </cell>
        </row>
        <row r="1836">
          <cell r="B1836">
            <v>0</v>
          </cell>
          <cell r="C1836">
            <v>0</v>
          </cell>
          <cell r="D1836">
            <v>0</v>
          </cell>
          <cell r="E1836">
            <v>0</v>
          </cell>
          <cell r="I1836">
            <v>0</v>
          </cell>
          <cell r="J1836">
            <v>0</v>
          </cell>
          <cell r="K1836">
            <v>0</v>
          </cell>
          <cell r="L1836">
            <v>0</v>
          </cell>
          <cell r="M1836">
            <v>0</v>
          </cell>
        </row>
        <row r="1837">
          <cell r="B1837">
            <v>0</v>
          </cell>
          <cell r="C1837">
            <v>0</v>
          </cell>
          <cell r="D1837">
            <v>0</v>
          </cell>
          <cell r="E1837">
            <v>0</v>
          </cell>
          <cell r="I1837">
            <v>0</v>
          </cell>
          <cell r="J1837">
            <v>0</v>
          </cell>
          <cell r="K1837">
            <v>0</v>
          </cell>
          <cell r="L1837">
            <v>0</v>
          </cell>
          <cell r="M1837">
            <v>0</v>
          </cell>
        </row>
        <row r="1838">
          <cell r="B1838">
            <v>0</v>
          </cell>
          <cell r="C1838">
            <v>0</v>
          </cell>
          <cell r="D1838">
            <v>0</v>
          </cell>
          <cell r="E1838">
            <v>0</v>
          </cell>
          <cell r="I1838">
            <v>0</v>
          </cell>
          <cell r="J1838">
            <v>0</v>
          </cell>
          <cell r="K1838">
            <v>0</v>
          </cell>
          <cell r="L1838">
            <v>0</v>
          </cell>
          <cell r="M1838">
            <v>0</v>
          </cell>
        </row>
        <row r="1839">
          <cell r="B1839">
            <v>0</v>
          </cell>
          <cell r="C1839">
            <v>0</v>
          </cell>
          <cell r="D1839">
            <v>0</v>
          </cell>
          <cell r="E1839">
            <v>0</v>
          </cell>
          <cell r="I1839">
            <v>0</v>
          </cell>
          <cell r="J1839">
            <v>0</v>
          </cell>
          <cell r="K1839">
            <v>0</v>
          </cell>
          <cell r="L1839">
            <v>0</v>
          </cell>
          <cell r="M1839">
            <v>0</v>
          </cell>
        </row>
        <row r="1840">
          <cell r="B1840">
            <v>0</v>
          </cell>
          <cell r="C1840">
            <v>0</v>
          </cell>
          <cell r="D1840">
            <v>0</v>
          </cell>
          <cell r="E1840">
            <v>0</v>
          </cell>
          <cell r="I1840">
            <v>0</v>
          </cell>
          <cell r="J1840">
            <v>0</v>
          </cell>
          <cell r="K1840">
            <v>0</v>
          </cell>
          <cell r="L1840">
            <v>0</v>
          </cell>
          <cell r="M1840">
            <v>0</v>
          </cell>
        </row>
        <row r="1841">
          <cell r="B1841">
            <v>0</v>
          </cell>
          <cell r="C1841">
            <v>0</v>
          </cell>
          <cell r="D1841">
            <v>0</v>
          </cell>
          <cell r="E1841">
            <v>0</v>
          </cell>
          <cell r="I1841">
            <v>0</v>
          </cell>
          <cell r="J1841">
            <v>0</v>
          </cell>
          <cell r="K1841">
            <v>0</v>
          </cell>
          <cell r="L1841">
            <v>0</v>
          </cell>
          <cell r="M1841">
            <v>0</v>
          </cell>
        </row>
        <row r="1842">
          <cell r="B1842">
            <v>0</v>
          </cell>
          <cell r="C1842">
            <v>0</v>
          </cell>
          <cell r="D1842">
            <v>0</v>
          </cell>
          <cell r="E1842">
            <v>0</v>
          </cell>
          <cell r="I1842">
            <v>0</v>
          </cell>
          <cell r="J1842">
            <v>0</v>
          </cell>
          <cell r="K1842">
            <v>0</v>
          </cell>
          <cell r="L1842">
            <v>0</v>
          </cell>
          <cell r="M1842">
            <v>0</v>
          </cell>
        </row>
        <row r="1843">
          <cell r="B1843">
            <v>0</v>
          </cell>
          <cell r="C1843">
            <v>0</v>
          </cell>
          <cell r="D1843">
            <v>0</v>
          </cell>
          <cell r="E1843">
            <v>0</v>
          </cell>
          <cell r="I1843">
            <v>0</v>
          </cell>
          <cell r="J1843">
            <v>0</v>
          </cell>
          <cell r="K1843">
            <v>0</v>
          </cell>
          <cell r="L1843">
            <v>0</v>
          </cell>
          <cell r="M1843">
            <v>0</v>
          </cell>
        </row>
        <row r="1844">
          <cell r="B1844">
            <v>0</v>
          </cell>
          <cell r="C1844">
            <v>0</v>
          </cell>
          <cell r="D1844">
            <v>0</v>
          </cell>
          <cell r="E1844">
            <v>0</v>
          </cell>
          <cell r="I1844">
            <v>0</v>
          </cell>
          <cell r="J1844">
            <v>0</v>
          </cell>
          <cell r="K1844">
            <v>0</v>
          </cell>
          <cell r="L1844">
            <v>0</v>
          </cell>
          <cell r="M1844">
            <v>0</v>
          </cell>
        </row>
        <row r="1845">
          <cell r="B1845">
            <v>0</v>
          </cell>
          <cell r="C1845">
            <v>0</v>
          </cell>
          <cell r="D1845">
            <v>0</v>
          </cell>
          <cell r="E1845">
            <v>0</v>
          </cell>
          <cell r="I1845">
            <v>0</v>
          </cell>
          <cell r="J1845">
            <v>0</v>
          </cell>
          <cell r="K1845">
            <v>0</v>
          </cell>
          <cell r="L1845">
            <v>0</v>
          </cell>
          <cell r="M1845">
            <v>0</v>
          </cell>
        </row>
        <row r="1846">
          <cell r="B1846">
            <v>0</v>
          </cell>
          <cell r="C1846">
            <v>0</v>
          </cell>
          <cell r="D1846">
            <v>0</v>
          </cell>
          <cell r="E1846">
            <v>0</v>
          </cell>
          <cell r="I1846">
            <v>0</v>
          </cell>
          <cell r="J1846">
            <v>0</v>
          </cell>
          <cell r="K1846">
            <v>0</v>
          </cell>
          <cell r="L1846">
            <v>0</v>
          </cell>
          <cell r="M1846">
            <v>0</v>
          </cell>
        </row>
        <row r="1847">
          <cell r="B1847">
            <v>0</v>
          </cell>
          <cell r="C1847">
            <v>0</v>
          </cell>
          <cell r="D1847">
            <v>0</v>
          </cell>
          <cell r="E1847">
            <v>0</v>
          </cell>
          <cell r="I1847">
            <v>0</v>
          </cell>
          <cell r="J1847">
            <v>0</v>
          </cell>
          <cell r="K1847">
            <v>0</v>
          </cell>
          <cell r="L1847">
            <v>0</v>
          </cell>
          <cell r="M1847">
            <v>0</v>
          </cell>
        </row>
        <row r="1848">
          <cell r="B1848">
            <v>0</v>
          </cell>
          <cell r="C1848">
            <v>0</v>
          </cell>
          <cell r="D1848">
            <v>0</v>
          </cell>
          <cell r="E1848">
            <v>0</v>
          </cell>
          <cell r="I1848">
            <v>0</v>
          </cell>
          <cell r="J1848">
            <v>0</v>
          </cell>
          <cell r="K1848">
            <v>0</v>
          </cell>
          <cell r="L1848">
            <v>0</v>
          </cell>
          <cell r="M1848">
            <v>0</v>
          </cell>
        </row>
        <row r="1849">
          <cell r="B1849">
            <v>0</v>
          </cell>
          <cell r="C1849">
            <v>0</v>
          </cell>
          <cell r="D1849">
            <v>0</v>
          </cell>
          <cell r="E1849">
            <v>0</v>
          </cell>
          <cell r="I1849">
            <v>0</v>
          </cell>
          <cell r="J1849">
            <v>0</v>
          </cell>
          <cell r="K1849">
            <v>0</v>
          </cell>
          <cell r="L1849">
            <v>0</v>
          </cell>
          <cell r="M1849">
            <v>0</v>
          </cell>
        </row>
        <row r="1850">
          <cell r="B1850">
            <v>0</v>
          </cell>
          <cell r="C1850">
            <v>0</v>
          </cell>
          <cell r="D1850">
            <v>0</v>
          </cell>
          <cell r="E1850">
            <v>0</v>
          </cell>
          <cell r="I1850">
            <v>0</v>
          </cell>
          <cell r="J1850">
            <v>0</v>
          </cell>
          <cell r="K1850">
            <v>0</v>
          </cell>
          <cell r="L1850">
            <v>0</v>
          </cell>
          <cell r="M1850">
            <v>0</v>
          </cell>
        </row>
        <row r="1851">
          <cell r="B1851">
            <v>0</v>
          </cell>
          <cell r="C1851">
            <v>0</v>
          </cell>
          <cell r="D1851">
            <v>0</v>
          </cell>
          <cell r="E1851">
            <v>0</v>
          </cell>
          <cell r="I1851">
            <v>0</v>
          </cell>
          <cell r="J1851">
            <v>0</v>
          </cell>
          <cell r="K1851">
            <v>0</v>
          </cell>
          <cell r="L1851">
            <v>0</v>
          </cell>
          <cell r="M1851">
            <v>0</v>
          </cell>
        </row>
        <row r="1852">
          <cell r="B1852">
            <v>0</v>
          </cell>
          <cell r="C1852">
            <v>0</v>
          </cell>
          <cell r="D1852">
            <v>0</v>
          </cell>
          <cell r="E1852">
            <v>0</v>
          </cell>
          <cell r="I1852">
            <v>0</v>
          </cell>
          <cell r="J1852">
            <v>0</v>
          </cell>
          <cell r="K1852">
            <v>0</v>
          </cell>
          <cell r="L1852">
            <v>0</v>
          </cell>
          <cell r="M1852">
            <v>0</v>
          </cell>
        </row>
        <row r="1853">
          <cell r="B1853">
            <v>0</v>
          </cell>
          <cell r="C1853">
            <v>0</v>
          </cell>
          <cell r="D1853">
            <v>0</v>
          </cell>
          <cell r="E1853">
            <v>0</v>
          </cell>
          <cell r="I1853">
            <v>0</v>
          </cell>
          <cell r="J1853">
            <v>0</v>
          </cell>
          <cell r="K1853">
            <v>0</v>
          </cell>
          <cell r="L1853">
            <v>0</v>
          </cell>
          <cell r="M1853">
            <v>0</v>
          </cell>
        </row>
        <row r="1854">
          <cell r="B1854">
            <v>0</v>
          </cell>
          <cell r="C1854">
            <v>0</v>
          </cell>
          <cell r="D1854">
            <v>0</v>
          </cell>
          <cell r="E1854">
            <v>0</v>
          </cell>
          <cell r="I1854">
            <v>0</v>
          </cell>
          <cell r="J1854">
            <v>0</v>
          </cell>
          <cell r="K1854">
            <v>0</v>
          </cell>
          <cell r="L1854">
            <v>0</v>
          </cell>
          <cell r="M1854">
            <v>0</v>
          </cell>
        </row>
        <row r="1855">
          <cell r="B1855">
            <v>0</v>
          </cell>
          <cell r="C1855">
            <v>0</v>
          </cell>
          <cell r="D1855">
            <v>0</v>
          </cell>
          <cell r="E1855">
            <v>0</v>
          </cell>
          <cell r="I1855">
            <v>0</v>
          </cell>
          <cell r="J1855">
            <v>0</v>
          </cell>
          <cell r="K1855">
            <v>0</v>
          </cell>
          <cell r="L1855">
            <v>0</v>
          </cell>
          <cell r="M1855">
            <v>0</v>
          </cell>
        </row>
        <row r="1856">
          <cell r="B1856">
            <v>0</v>
          </cell>
          <cell r="C1856">
            <v>0</v>
          </cell>
          <cell r="D1856">
            <v>0</v>
          </cell>
          <cell r="E1856">
            <v>0</v>
          </cell>
          <cell r="I1856">
            <v>0</v>
          </cell>
          <cell r="J1856">
            <v>0</v>
          </cell>
          <cell r="K1856">
            <v>0</v>
          </cell>
          <cell r="L1856">
            <v>0</v>
          </cell>
          <cell r="M1856">
            <v>0</v>
          </cell>
        </row>
        <row r="1857">
          <cell r="B1857">
            <v>0</v>
          </cell>
          <cell r="C1857">
            <v>0</v>
          </cell>
          <cell r="D1857">
            <v>0</v>
          </cell>
          <cell r="E1857">
            <v>0</v>
          </cell>
          <cell r="I1857">
            <v>0</v>
          </cell>
          <cell r="J1857">
            <v>0</v>
          </cell>
          <cell r="K1857">
            <v>0</v>
          </cell>
          <cell r="L1857">
            <v>0</v>
          </cell>
          <cell r="M1857">
            <v>0</v>
          </cell>
        </row>
        <row r="1858">
          <cell r="B1858">
            <v>0</v>
          </cell>
          <cell r="C1858">
            <v>0</v>
          </cell>
          <cell r="D1858">
            <v>0</v>
          </cell>
          <cell r="E1858">
            <v>0</v>
          </cell>
          <cell r="I1858">
            <v>0</v>
          </cell>
          <cell r="J1858">
            <v>0</v>
          </cell>
          <cell r="K1858">
            <v>0</v>
          </cell>
          <cell r="L1858">
            <v>0</v>
          </cell>
          <cell r="M1858">
            <v>0</v>
          </cell>
        </row>
        <row r="1859">
          <cell r="B1859">
            <v>0</v>
          </cell>
          <cell r="C1859">
            <v>0</v>
          </cell>
          <cell r="D1859">
            <v>0</v>
          </cell>
          <cell r="E1859">
            <v>0</v>
          </cell>
          <cell r="I1859">
            <v>0</v>
          </cell>
          <cell r="J1859">
            <v>0</v>
          </cell>
          <cell r="K1859">
            <v>0</v>
          </cell>
          <cell r="L1859">
            <v>0</v>
          </cell>
          <cell r="M1859">
            <v>0</v>
          </cell>
        </row>
        <row r="1860">
          <cell r="B1860">
            <v>0</v>
          </cell>
          <cell r="C1860">
            <v>0</v>
          </cell>
          <cell r="D1860">
            <v>0</v>
          </cell>
          <cell r="E1860">
            <v>0</v>
          </cell>
          <cell r="I1860">
            <v>0</v>
          </cell>
          <cell r="J1860">
            <v>0</v>
          </cell>
          <cell r="K1860">
            <v>0</v>
          </cell>
          <cell r="L1860">
            <v>0</v>
          </cell>
          <cell r="M1860">
            <v>0</v>
          </cell>
        </row>
        <row r="1861">
          <cell r="B1861">
            <v>0</v>
          </cell>
          <cell r="C1861">
            <v>0</v>
          </cell>
          <cell r="D1861">
            <v>0</v>
          </cell>
          <cell r="E1861">
            <v>0</v>
          </cell>
          <cell r="I1861">
            <v>0</v>
          </cell>
          <cell r="J1861">
            <v>0</v>
          </cell>
          <cell r="K1861">
            <v>0</v>
          </cell>
          <cell r="L1861">
            <v>0</v>
          </cell>
          <cell r="M1861">
            <v>0</v>
          </cell>
        </row>
        <row r="1862">
          <cell r="B1862">
            <v>0</v>
          </cell>
          <cell r="C1862">
            <v>0</v>
          </cell>
          <cell r="D1862">
            <v>0</v>
          </cell>
          <cell r="E1862">
            <v>0</v>
          </cell>
          <cell r="I1862">
            <v>0</v>
          </cell>
          <cell r="J1862">
            <v>0</v>
          </cell>
          <cell r="K1862">
            <v>0</v>
          </cell>
          <cell r="L1862">
            <v>0</v>
          </cell>
          <cell r="M1862">
            <v>0</v>
          </cell>
        </row>
        <row r="1863">
          <cell r="B1863">
            <v>0</v>
          </cell>
          <cell r="C1863">
            <v>0</v>
          </cell>
          <cell r="D1863">
            <v>0</v>
          </cell>
          <cell r="E1863">
            <v>0</v>
          </cell>
          <cell r="I1863">
            <v>0</v>
          </cell>
          <cell r="J1863">
            <v>0</v>
          </cell>
          <cell r="K1863">
            <v>0</v>
          </cell>
          <cell r="L1863">
            <v>0</v>
          </cell>
          <cell r="M1863">
            <v>0</v>
          </cell>
        </row>
        <row r="1864">
          <cell r="B1864">
            <v>0</v>
          </cell>
          <cell r="C1864">
            <v>0</v>
          </cell>
          <cell r="D1864">
            <v>0</v>
          </cell>
          <cell r="E1864">
            <v>0</v>
          </cell>
          <cell r="I1864">
            <v>0</v>
          </cell>
          <cell r="J1864">
            <v>0</v>
          </cell>
          <cell r="K1864">
            <v>0</v>
          </cell>
          <cell r="L1864">
            <v>0</v>
          </cell>
          <cell r="M1864">
            <v>0</v>
          </cell>
        </row>
        <row r="1865">
          <cell r="B1865">
            <v>0</v>
          </cell>
          <cell r="C1865">
            <v>0</v>
          </cell>
          <cell r="D1865">
            <v>0</v>
          </cell>
          <cell r="E1865">
            <v>0</v>
          </cell>
          <cell r="I1865">
            <v>0</v>
          </cell>
          <cell r="J1865">
            <v>0</v>
          </cell>
          <cell r="K1865">
            <v>0</v>
          </cell>
          <cell r="L1865">
            <v>0</v>
          </cell>
          <cell r="M1865">
            <v>0</v>
          </cell>
        </row>
        <row r="1866">
          <cell r="B1866">
            <v>0</v>
          </cell>
          <cell r="C1866">
            <v>0</v>
          </cell>
          <cell r="D1866">
            <v>0</v>
          </cell>
          <cell r="E1866">
            <v>0</v>
          </cell>
          <cell r="I1866">
            <v>0</v>
          </cell>
          <cell r="J1866">
            <v>0</v>
          </cell>
          <cell r="K1866">
            <v>0</v>
          </cell>
          <cell r="L1866">
            <v>0</v>
          </cell>
          <cell r="M1866">
            <v>0</v>
          </cell>
        </row>
        <row r="1867">
          <cell r="B1867">
            <v>0</v>
          </cell>
          <cell r="C1867">
            <v>0</v>
          </cell>
          <cell r="D1867">
            <v>0</v>
          </cell>
          <cell r="E1867">
            <v>0</v>
          </cell>
          <cell r="I1867">
            <v>0</v>
          </cell>
          <cell r="J1867">
            <v>0</v>
          </cell>
          <cell r="K1867">
            <v>0</v>
          </cell>
          <cell r="L1867">
            <v>0</v>
          </cell>
          <cell r="M1867">
            <v>0</v>
          </cell>
        </row>
        <row r="1868">
          <cell r="B1868">
            <v>0</v>
          </cell>
          <cell r="C1868">
            <v>0</v>
          </cell>
          <cell r="D1868">
            <v>0</v>
          </cell>
          <cell r="E1868">
            <v>0</v>
          </cell>
          <cell r="I1868">
            <v>0</v>
          </cell>
          <cell r="J1868">
            <v>0</v>
          </cell>
          <cell r="K1868">
            <v>0</v>
          </cell>
          <cell r="L1868">
            <v>0</v>
          </cell>
          <cell r="M1868">
            <v>0</v>
          </cell>
        </row>
        <row r="1869">
          <cell r="B1869">
            <v>0</v>
          </cell>
          <cell r="C1869">
            <v>0</v>
          </cell>
          <cell r="D1869">
            <v>0</v>
          </cell>
          <cell r="E1869">
            <v>0</v>
          </cell>
          <cell r="I1869">
            <v>0</v>
          </cell>
          <cell r="J1869">
            <v>0</v>
          </cell>
          <cell r="K1869">
            <v>0</v>
          </cell>
          <cell r="L1869">
            <v>0</v>
          </cell>
          <cell r="M1869">
            <v>0</v>
          </cell>
        </row>
        <row r="1870">
          <cell r="B1870">
            <v>0</v>
          </cell>
          <cell r="C1870">
            <v>0</v>
          </cell>
          <cell r="D1870">
            <v>0</v>
          </cell>
          <cell r="E1870">
            <v>0</v>
          </cell>
          <cell r="I1870">
            <v>0</v>
          </cell>
          <cell r="J1870">
            <v>0</v>
          </cell>
          <cell r="K1870">
            <v>0</v>
          </cell>
          <cell r="L1870">
            <v>0</v>
          </cell>
          <cell r="M1870">
            <v>0</v>
          </cell>
        </row>
        <row r="1871">
          <cell r="B1871">
            <v>0</v>
          </cell>
          <cell r="C1871">
            <v>0</v>
          </cell>
          <cell r="D1871">
            <v>0</v>
          </cell>
          <cell r="E1871">
            <v>0</v>
          </cell>
          <cell r="I1871">
            <v>0</v>
          </cell>
          <cell r="J1871">
            <v>0</v>
          </cell>
          <cell r="K1871">
            <v>0</v>
          </cell>
          <cell r="L1871">
            <v>0</v>
          </cell>
          <cell r="M1871">
            <v>0</v>
          </cell>
        </row>
        <row r="1872">
          <cell r="B1872">
            <v>0</v>
          </cell>
          <cell r="C1872">
            <v>0</v>
          </cell>
          <cell r="D1872">
            <v>0</v>
          </cell>
          <cell r="E1872">
            <v>0</v>
          </cell>
          <cell r="I1872">
            <v>0</v>
          </cell>
          <cell r="J1872">
            <v>0</v>
          </cell>
          <cell r="K1872">
            <v>0</v>
          </cell>
          <cell r="L1872">
            <v>0</v>
          </cell>
          <cell r="M1872">
            <v>0</v>
          </cell>
        </row>
        <row r="1873">
          <cell r="B1873">
            <v>0</v>
          </cell>
          <cell r="C1873">
            <v>0</v>
          </cell>
          <cell r="D1873">
            <v>0</v>
          </cell>
          <cell r="E1873">
            <v>0</v>
          </cell>
          <cell r="I1873">
            <v>0</v>
          </cell>
          <cell r="J1873">
            <v>0</v>
          </cell>
          <cell r="K1873">
            <v>0</v>
          </cell>
          <cell r="L1873">
            <v>0</v>
          </cell>
          <cell r="M1873">
            <v>0</v>
          </cell>
        </row>
        <row r="1874">
          <cell r="B1874">
            <v>0</v>
          </cell>
          <cell r="C1874">
            <v>0</v>
          </cell>
          <cell r="D1874">
            <v>0</v>
          </cell>
          <cell r="E1874">
            <v>0</v>
          </cell>
          <cell r="I1874">
            <v>0</v>
          </cell>
          <cell r="J1874">
            <v>0</v>
          </cell>
          <cell r="K1874">
            <v>0</v>
          </cell>
          <cell r="L1874">
            <v>0</v>
          </cell>
          <cell r="M1874">
            <v>0</v>
          </cell>
        </row>
        <row r="1875">
          <cell r="B1875">
            <v>0</v>
          </cell>
          <cell r="C1875">
            <v>0</v>
          </cell>
          <cell r="D1875">
            <v>0</v>
          </cell>
          <cell r="E1875">
            <v>0</v>
          </cell>
          <cell r="I1875">
            <v>0</v>
          </cell>
          <cell r="J1875">
            <v>0</v>
          </cell>
          <cell r="K1875">
            <v>0</v>
          </cell>
          <cell r="L1875">
            <v>0</v>
          </cell>
          <cell r="M1875">
            <v>0</v>
          </cell>
        </row>
        <row r="1876">
          <cell r="B1876">
            <v>0</v>
          </cell>
          <cell r="C1876">
            <v>0</v>
          </cell>
          <cell r="D1876">
            <v>0</v>
          </cell>
          <cell r="E1876">
            <v>0</v>
          </cell>
          <cell r="I1876">
            <v>0</v>
          </cell>
          <cell r="J1876">
            <v>0</v>
          </cell>
          <cell r="K1876">
            <v>0</v>
          </cell>
          <cell r="L1876">
            <v>0</v>
          </cell>
          <cell r="M1876">
            <v>0</v>
          </cell>
        </row>
        <row r="1877">
          <cell r="B1877">
            <v>0</v>
          </cell>
          <cell r="C1877">
            <v>0</v>
          </cell>
          <cell r="D1877">
            <v>0</v>
          </cell>
          <cell r="E1877">
            <v>0</v>
          </cell>
          <cell r="I1877">
            <v>0</v>
          </cell>
          <cell r="J1877">
            <v>0</v>
          </cell>
          <cell r="K1877">
            <v>0</v>
          </cell>
          <cell r="L1877">
            <v>0</v>
          </cell>
          <cell r="M1877">
            <v>0</v>
          </cell>
        </row>
        <row r="1878">
          <cell r="B1878">
            <v>0</v>
          </cell>
          <cell r="C1878">
            <v>0</v>
          </cell>
          <cell r="D1878">
            <v>0</v>
          </cell>
          <cell r="E1878">
            <v>0</v>
          </cell>
          <cell r="I1878">
            <v>0</v>
          </cell>
          <cell r="J1878">
            <v>0</v>
          </cell>
          <cell r="K1878">
            <v>0</v>
          </cell>
          <cell r="L1878">
            <v>0</v>
          </cell>
          <cell r="M1878">
            <v>0</v>
          </cell>
        </row>
        <row r="1879">
          <cell r="B1879">
            <v>0</v>
          </cell>
          <cell r="C1879">
            <v>0</v>
          </cell>
          <cell r="D1879">
            <v>0</v>
          </cell>
          <cell r="E1879">
            <v>0</v>
          </cell>
          <cell r="I1879">
            <v>0</v>
          </cell>
          <cell r="J1879">
            <v>0</v>
          </cell>
          <cell r="K1879">
            <v>0</v>
          </cell>
          <cell r="L1879">
            <v>0</v>
          </cell>
          <cell r="M1879">
            <v>0</v>
          </cell>
        </row>
        <row r="1880">
          <cell r="B1880">
            <v>0</v>
          </cell>
          <cell r="C1880">
            <v>0</v>
          </cell>
          <cell r="D1880">
            <v>0</v>
          </cell>
          <cell r="E1880">
            <v>0</v>
          </cell>
          <cell r="I1880">
            <v>0</v>
          </cell>
          <cell r="J1880">
            <v>0</v>
          </cell>
          <cell r="K1880">
            <v>0</v>
          </cell>
          <cell r="L1880">
            <v>0</v>
          </cell>
          <cell r="M1880">
            <v>0</v>
          </cell>
        </row>
        <row r="1881">
          <cell r="B1881">
            <v>0</v>
          </cell>
          <cell r="C1881">
            <v>0</v>
          </cell>
          <cell r="D1881">
            <v>0</v>
          </cell>
          <cell r="E1881">
            <v>0</v>
          </cell>
          <cell r="I1881">
            <v>0</v>
          </cell>
          <cell r="J1881">
            <v>0</v>
          </cell>
          <cell r="K1881">
            <v>0</v>
          </cell>
          <cell r="L1881">
            <v>0</v>
          </cell>
          <cell r="M1881">
            <v>0</v>
          </cell>
        </row>
        <row r="1882">
          <cell r="B1882">
            <v>0</v>
          </cell>
          <cell r="C1882">
            <v>0</v>
          </cell>
          <cell r="D1882">
            <v>0</v>
          </cell>
          <cell r="E1882">
            <v>0</v>
          </cell>
          <cell r="I1882">
            <v>0</v>
          </cell>
          <cell r="J1882">
            <v>0</v>
          </cell>
          <cell r="K1882">
            <v>0</v>
          </cell>
          <cell r="L1882">
            <v>0</v>
          </cell>
          <cell r="M1882">
            <v>0</v>
          </cell>
        </row>
        <row r="1883">
          <cell r="B1883">
            <v>0</v>
          </cell>
          <cell r="C1883">
            <v>0</v>
          </cell>
          <cell r="D1883">
            <v>0</v>
          </cell>
          <cell r="E1883">
            <v>0</v>
          </cell>
          <cell r="I1883">
            <v>0</v>
          </cell>
          <cell r="J1883">
            <v>0</v>
          </cell>
          <cell r="K1883">
            <v>0</v>
          </cell>
          <cell r="L1883">
            <v>0</v>
          </cell>
          <cell r="M1883">
            <v>0</v>
          </cell>
        </row>
        <row r="1884">
          <cell r="B1884">
            <v>0</v>
          </cell>
          <cell r="C1884">
            <v>0</v>
          </cell>
          <cell r="D1884">
            <v>0</v>
          </cell>
          <cell r="E1884">
            <v>0</v>
          </cell>
          <cell r="I1884">
            <v>0</v>
          </cell>
          <cell r="J1884">
            <v>0</v>
          </cell>
          <cell r="K1884">
            <v>0</v>
          </cell>
          <cell r="L1884">
            <v>0</v>
          </cell>
          <cell r="M1884">
            <v>0</v>
          </cell>
        </row>
        <row r="1885">
          <cell r="B1885">
            <v>0</v>
          </cell>
          <cell r="C1885">
            <v>0</v>
          </cell>
          <cell r="D1885">
            <v>0</v>
          </cell>
          <cell r="E1885">
            <v>0</v>
          </cell>
          <cell r="I1885">
            <v>0</v>
          </cell>
          <cell r="J1885">
            <v>0</v>
          </cell>
          <cell r="K1885">
            <v>0</v>
          </cell>
          <cell r="L1885">
            <v>0</v>
          </cell>
          <cell r="M1885">
            <v>0</v>
          </cell>
        </row>
        <row r="1886">
          <cell r="B1886">
            <v>0</v>
          </cell>
          <cell r="C1886">
            <v>0</v>
          </cell>
          <cell r="D1886">
            <v>0</v>
          </cell>
          <cell r="E1886">
            <v>0</v>
          </cell>
          <cell r="I1886">
            <v>0</v>
          </cell>
          <cell r="J1886">
            <v>0</v>
          </cell>
          <cell r="K1886">
            <v>0</v>
          </cell>
          <cell r="L1886">
            <v>0</v>
          </cell>
          <cell r="M1886">
            <v>0</v>
          </cell>
        </row>
        <row r="1887">
          <cell r="B1887">
            <v>0</v>
          </cell>
          <cell r="C1887">
            <v>0</v>
          </cell>
          <cell r="D1887">
            <v>0</v>
          </cell>
          <cell r="E1887">
            <v>0</v>
          </cell>
          <cell r="I1887">
            <v>0</v>
          </cell>
          <cell r="J1887">
            <v>0</v>
          </cell>
          <cell r="K1887">
            <v>0</v>
          </cell>
          <cell r="L1887">
            <v>0</v>
          </cell>
          <cell r="M1887">
            <v>0</v>
          </cell>
        </row>
        <row r="1888">
          <cell r="B1888">
            <v>0</v>
          </cell>
          <cell r="C1888">
            <v>0</v>
          </cell>
          <cell r="D1888">
            <v>0</v>
          </cell>
          <cell r="E1888">
            <v>0</v>
          </cell>
          <cell r="I1888">
            <v>0</v>
          </cell>
          <cell r="J1888">
            <v>0</v>
          </cell>
          <cell r="K1888">
            <v>0</v>
          </cell>
          <cell r="L1888">
            <v>0</v>
          </cell>
          <cell r="M1888">
            <v>0</v>
          </cell>
        </row>
        <row r="1889">
          <cell r="B1889">
            <v>0</v>
          </cell>
          <cell r="C1889">
            <v>0</v>
          </cell>
          <cell r="D1889">
            <v>0</v>
          </cell>
          <cell r="E1889">
            <v>0</v>
          </cell>
          <cell r="I1889">
            <v>0</v>
          </cell>
          <cell r="J1889">
            <v>0</v>
          </cell>
          <cell r="K1889">
            <v>0</v>
          </cell>
          <cell r="L1889">
            <v>0</v>
          </cell>
          <cell r="M1889">
            <v>0</v>
          </cell>
        </row>
        <row r="1890">
          <cell r="B1890">
            <v>0</v>
          </cell>
          <cell r="C1890">
            <v>0</v>
          </cell>
          <cell r="D1890">
            <v>0</v>
          </cell>
          <cell r="E1890">
            <v>0</v>
          </cell>
          <cell r="I1890">
            <v>0</v>
          </cell>
          <cell r="J1890">
            <v>0</v>
          </cell>
          <cell r="K1890">
            <v>0</v>
          </cell>
          <cell r="L1890">
            <v>0</v>
          </cell>
          <cell r="M1890">
            <v>0</v>
          </cell>
        </row>
        <row r="1891">
          <cell r="B1891">
            <v>0</v>
          </cell>
          <cell r="C1891">
            <v>0</v>
          </cell>
          <cell r="D1891">
            <v>0</v>
          </cell>
          <cell r="E1891">
            <v>0</v>
          </cell>
          <cell r="I1891">
            <v>0</v>
          </cell>
          <cell r="J1891">
            <v>0</v>
          </cell>
          <cell r="K1891">
            <v>0</v>
          </cell>
          <cell r="L1891">
            <v>0</v>
          </cell>
          <cell r="M1891">
            <v>0</v>
          </cell>
        </row>
        <row r="1892">
          <cell r="B1892">
            <v>0</v>
          </cell>
          <cell r="C1892">
            <v>0</v>
          </cell>
          <cell r="D1892">
            <v>0</v>
          </cell>
          <cell r="E1892">
            <v>0</v>
          </cell>
          <cell r="I1892">
            <v>0</v>
          </cell>
          <cell r="J1892">
            <v>0</v>
          </cell>
          <cell r="K1892">
            <v>0</v>
          </cell>
          <cell r="L1892">
            <v>0</v>
          </cell>
          <cell r="M1892">
            <v>0</v>
          </cell>
        </row>
        <row r="1893">
          <cell r="B1893">
            <v>0</v>
          </cell>
          <cell r="C1893">
            <v>0</v>
          </cell>
          <cell r="D1893">
            <v>0</v>
          </cell>
          <cell r="E1893">
            <v>0</v>
          </cell>
          <cell r="I1893">
            <v>0</v>
          </cell>
          <cell r="J1893">
            <v>0</v>
          </cell>
          <cell r="K1893">
            <v>0</v>
          </cell>
          <cell r="L1893">
            <v>0</v>
          </cell>
          <cell r="M1893">
            <v>0</v>
          </cell>
        </row>
        <row r="1894">
          <cell r="B1894">
            <v>0</v>
          </cell>
          <cell r="C1894">
            <v>0</v>
          </cell>
          <cell r="D1894">
            <v>0</v>
          </cell>
          <cell r="E1894">
            <v>0</v>
          </cell>
          <cell r="I1894">
            <v>0</v>
          </cell>
          <cell r="J1894">
            <v>0</v>
          </cell>
          <cell r="K1894">
            <v>0</v>
          </cell>
          <cell r="L1894">
            <v>0</v>
          </cell>
          <cell r="M1894">
            <v>0</v>
          </cell>
        </row>
        <row r="1895">
          <cell r="B1895">
            <v>0</v>
          </cell>
          <cell r="C1895">
            <v>0</v>
          </cell>
          <cell r="D1895">
            <v>0</v>
          </cell>
          <cell r="E1895">
            <v>0</v>
          </cell>
          <cell r="I1895">
            <v>0</v>
          </cell>
          <cell r="J1895">
            <v>0</v>
          </cell>
          <cell r="K1895">
            <v>0</v>
          </cell>
          <cell r="L1895">
            <v>0</v>
          </cell>
          <cell r="M1895">
            <v>0</v>
          </cell>
        </row>
        <row r="1896">
          <cell r="B1896">
            <v>0</v>
          </cell>
          <cell r="C1896">
            <v>0</v>
          </cell>
          <cell r="D1896">
            <v>0</v>
          </cell>
          <cell r="E1896">
            <v>0</v>
          </cell>
          <cell r="I1896">
            <v>0</v>
          </cell>
          <cell r="J1896">
            <v>0</v>
          </cell>
          <cell r="K1896">
            <v>0</v>
          </cell>
          <cell r="L1896">
            <v>0</v>
          </cell>
          <cell r="M1896">
            <v>0</v>
          </cell>
        </row>
        <row r="1897">
          <cell r="B1897">
            <v>0</v>
          </cell>
          <cell r="C1897">
            <v>0</v>
          </cell>
          <cell r="D1897">
            <v>0</v>
          </cell>
          <cell r="E1897">
            <v>0</v>
          </cell>
          <cell r="I1897">
            <v>0</v>
          </cell>
          <cell r="J1897">
            <v>0</v>
          </cell>
          <cell r="K1897">
            <v>0</v>
          </cell>
          <cell r="L1897">
            <v>0</v>
          </cell>
          <cell r="M1897">
            <v>0</v>
          </cell>
        </row>
        <row r="1898">
          <cell r="B1898">
            <v>0</v>
          </cell>
          <cell r="C1898">
            <v>0</v>
          </cell>
          <cell r="D1898">
            <v>0</v>
          </cell>
          <cell r="E1898">
            <v>0</v>
          </cell>
          <cell r="I1898">
            <v>0</v>
          </cell>
          <cell r="J1898">
            <v>0</v>
          </cell>
          <cell r="K1898">
            <v>0</v>
          </cell>
          <cell r="L1898">
            <v>0</v>
          </cell>
          <cell r="M1898">
            <v>0</v>
          </cell>
        </row>
        <row r="1899">
          <cell r="B1899">
            <v>0</v>
          </cell>
          <cell r="C1899">
            <v>0</v>
          </cell>
          <cell r="D1899">
            <v>0</v>
          </cell>
          <cell r="E1899">
            <v>0</v>
          </cell>
          <cell r="I1899">
            <v>0</v>
          </cell>
          <cell r="J1899">
            <v>0</v>
          </cell>
          <cell r="K1899">
            <v>0</v>
          </cell>
          <cell r="L1899">
            <v>0</v>
          </cell>
          <cell r="M1899">
            <v>0</v>
          </cell>
        </row>
        <row r="1900">
          <cell r="B1900">
            <v>0</v>
          </cell>
          <cell r="C1900">
            <v>0</v>
          </cell>
          <cell r="D1900">
            <v>0</v>
          </cell>
          <cell r="E1900">
            <v>0</v>
          </cell>
          <cell r="I1900">
            <v>0</v>
          </cell>
          <cell r="J1900">
            <v>0</v>
          </cell>
          <cell r="K1900">
            <v>0</v>
          </cell>
          <cell r="L1900">
            <v>0</v>
          </cell>
          <cell r="M1900">
            <v>0</v>
          </cell>
        </row>
        <row r="1901">
          <cell r="B1901">
            <v>0</v>
          </cell>
          <cell r="C1901">
            <v>0</v>
          </cell>
          <cell r="D1901">
            <v>0</v>
          </cell>
          <cell r="E1901">
            <v>0</v>
          </cell>
          <cell r="I1901">
            <v>0</v>
          </cell>
          <cell r="J1901">
            <v>0</v>
          </cell>
          <cell r="K1901">
            <v>0</v>
          </cell>
          <cell r="L1901">
            <v>0</v>
          </cell>
          <cell r="M1901">
            <v>0</v>
          </cell>
        </row>
        <row r="1902">
          <cell r="B1902">
            <v>0</v>
          </cell>
          <cell r="C1902">
            <v>0</v>
          </cell>
          <cell r="D1902">
            <v>0</v>
          </cell>
          <cell r="E1902">
            <v>0</v>
          </cell>
          <cell r="I1902">
            <v>0</v>
          </cell>
          <cell r="J1902">
            <v>0</v>
          </cell>
          <cell r="K1902">
            <v>0</v>
          </cell>
          <cell r="L1902">
            <v>0</v>
          </cell>
          <cell r="M1902">
            <v>0</v>
          </cell>
        </row>
        <row r="1903">
          <cell r="B1903">
            <v>0</v>
          </cell>
          <cell r="C1903">
            <v>0</v>
          </cell>
          <cell r="D1903">
            <v>0</v>
          </cell>
          <cell r="E1903">
            <v>0</v>
          </cell>
          <cell r="I1903">
            <v>0</v>
          </cell>
          <cell r="J1903">
            <v>0</v>
          </cell>
          <cell r="K1903">
            <v>0</v>
          </cell>
          <cell r="L1903">
            <v>0</v>
          </cell>
          <cell r="M1903">
            <v>0</v>
          </cell>
        </row>
        <row r="1904">
          <cell r="B1904">
            <v>0</v>
          </cell>
          <cell r="C1904">
            <v>0</v>
          </cell>
          <cell r="D1904">
            <v>0</v>
          </cell>
          <cell r="E1904">
            <v>0</v>
          </cell>
          <cell r="I1904">
            <v>0</v>
          </cell>
          <cell r="J1904">
            <v>0</v>
          </cell>
          <cell r="K1904">
            <v>0</v>
          </cell>
          <cell r="L1904">
            <v>0</v>
          </cell>
          <cell r="M1904">
            <v>0</v>
          </cell>
        </row>
        <row r="1905">
          <cell r="B1905">
            <v>0</v>
          </cell>
          <cell r="C1905">
            <v>0</v>
          </cell>
          <cell r="D1905">
            <v>0</v>
          </cell>
          <cell r="E1905">
            <v>0</v>
          </cell>
          <cell r="I1905">
            <v>0</v>
          </cell>
          <cell r="J1905">
            <v>0</v>
          </cell>
          <cell r="K1905">
            <v>0</v>
          </cell>
          <cell r="L1905">
            <v>0</v>
          </cell>
          <cell r="M1905">
            <v>0</v>
          </cell>
        </row>
        <row r="1906">
          <cell r="B1906">
            <v>0</v>
          </cell>
          <cell r="C1906">
            <v>0</v>
          </cell>
          <cell r="D1906">
            <v>0</v>
          </cell>
          <cell r="E1906">
            <v>0</v>
          </cell>
          <cell r="I1906">
            <v>0</v>
          </cell>
          <cell r="J1906">
            <v>0</v>
          </cell>
          <cell r="K1906">
            <v>0</v>
          </cell>
          <cell r="L1906">
            <v>0</v>
          </cell>
          <cell r="M1906">
            <v>0</v>
          </cell>
        </row>
        <row r="1907">
          <cell r="B1907">
            <v>0</v>
          </cell>
          <cell r="C1907">
            <v>0</v>
          </cell>
          <cell r="D1907">
            <v>0</v>
          </cell>
          <cell r="E1907">
            <v>0</v>
          </cell>
          <cell r="I1907">
            <v>0</v>
          </cell>
          <cell r="J1907">
            <v>0</v>
          </cell>
          <cell r="K1907">
            <v>0</v>
          </cell>
          <cell r="L1907">
            <v>0</v>
          </cell>
          <cell r="M1907">
            <v>0</v>
          </cell>
        </row>
        <row r="1908">
          <cell r="B1908">
            <v>0</v>
          </cell>
          <cell r="C1908">
            <v>0</v>
          </cell>
          <cell r="D1908">
            <v>0</v>
          </cell>
          <cell r="E1908">
            <v>0</v>
          </cell>
          <cell r="I1908">
            <v>0</v>
          </cell>
          <cell r="J1908">
            <v>0</v>
          </cell>
          <cell r="K1908">
            <v>0</v>
          </cell>
          <cell r="L1908">
            <v>0</v>
          </cell>
          <cell r="M1908">
            <v>0</v>
          </cell>
        </row>
        <row r="1909">
          <cell r="B1909">
            <v>0</v>
          </cell>
          <cell r="C1909">
            <v>0</v>
          </cell>
          <cell r="D1909">
            <v>0</v>
          </cell>
          <cell r="E1909">
            <v>0</v>
          </cell>
          <cell r="I1909">
            <v>0</v>
          </cell>
          <cell r="J1909">
            <v>0</v>
          </cell>
          <cell r="K1909">
            <v>0</v>
          </cell>
          <cell r="L1909">
            <v>0</v>
          </cell>
          <cell r="M1909">
            <v>0</v>
          </cell>
        </row>
        <row r="1910">
          <cell r="B1910">
            <v>0</v>
          </cell>
          <cell r="C1910">
            <v>0</v>
          </cell>
          <cell r="D1910">
            <v>0</v>
          </cell>
          <cell r="E1910">
            <v>0</v>
          </cell>
          <cell r="I1910">
            <v>0</v>
          </cell>
          <cell r="J1910">
            <v>0</v>
          </cell>
          <cell r="K1910">
            <v>0</v>
          </cell>
          <cell r="L1910">
            <v>0</v>
          </cell>
          <cell r="M1910">
            <v>0</v>
          </cell>
        </row>
        <row r="1911">
          <cell r="B1911">
            <v>0</v>
          </cell>
          <cell r="C1911">
            <v>0</v>
          </cell>
          <cell r="D1911">
            <v>0</v>
          </cell>
          <cell r="E1911">
            <v>0</v>
          </cell>
          <cell r="I1911">
            <v>0</v>
          </cell>
          <cell r="J1911">
            <v>0</v>
          </cell>
          <cell r="K1911">
            <v>0</v>
          </cell>
          <cell r="L1911">
            <v>0</v>
          </cell>
          <cell r="M1911">
            <v>0</v>
          </cell>
        </row>
        <row r="1912">
          <cell r="B1912">
            <v>0</v>
          </cell>
          <cell r="C1912">
            <v>0</v>
          </cell>
          <cell r="D1912">
            <v>0</v>
          </cell>
          <cell r="E1912">
            <v>0</v>
          </cell>
          <cell r="I1912">
            <v>0</v>
          </cell>
          <cell r="J1912">
            <v>0</v>
          </cell>
          <cell r="K1912">
            <v>0</v>
          </cell>
          <cell r="L1912">
            <v>0</v>
          </cell>
          <cell r="M1912">
            <v>0</v>
          </cell>
        </row>
        <row r="1913">
          <cell r="B1913">
            <v>0</v>
          </cell>
          <cell r="C1913">
            <v>0</v>
          </cell>
          <cell r="D1913">
            <v>0</v>
          </cell>
          <cell r="E1913">
            <v>0</v>
          </cell>
          <cell r="I1913">
            <v>0</v>
          </cell>
          <cell r="J1913">
            <v>0</v>
          </cell>
          <cell r="K1913">
            <v>0</v>
          </cell>
          <cell r="L1913">
            <v>0</v>
          </cell>
          <cell r="M1913">
            <v>0</v>
          </cell>
        </row>
        <row r="1914">
          <cell r="B1914">
            <v>0</v>
          </cell>
          <cell r="C1914">
            <v>0</v>
          </cell>
          <cell r="D1914">
            <v>0</v>
          </cell>
          <cell r="E1914">
            <v>0</v>
          </cell>
          <cell r="I1914">
            <v>0</v>
          </cell>
          <cell r="J1914">
            <v>0</v>
          </cell>
          <cell r="K1914">
            <v>0</v>
          </cell>
          <cell r="L1914">
            <v>0</v>
          </cell>
          <cell r="M1914">
            <v>0</v>
          </cell>
        </row>
        <row r="1915">
          <cell r="B1915">
            <v>0</v>
          </cell>
          <cell r="C1915">
            <v>0</v>
          </cell>
          <cell r="D1915">
            <v>0</v>
          </cell>
          <cell r="E1915">
            <v>0</v>
          </cell>
          <cell r="I1915">
            <v>0</v>
          </cell>
          <cell r="J1915">
            <v>0</v>
          </cell>
          <cell r="K1915">
            <v>0</v>
          </cell>
          <cell r="L1915">
            <v>0</v>
          </cell>
          <cell r="M1915">
            <v>0</v>
          </cell>
        </row>
        <row r="1916">
          <cell r="B1916">
            <v>0</v>
          </cell>
          <cell r="C1916">
            <v>0</v>
          </cell>
          <cell r="D1916">
            <v>0</v>
          </cell>
          <cell r="E1916">
            <v>0</v>
          </cell>
          <cell r="I1916">
            <v>0</v>
          </cell>
          <cell r="J1916">
            <v>0</v>
          </cell>
          <cell r="K1916">
            <v>0</v>
          </cell>
          <cell r="L1916">
            <v>0</v>
          </cell>
          <cell r="M1916">
            <v>0</v>
          </cell>
        </row>
        <row r="1917">
          <cell r="B1917">
            <v>0</v>
          </cell>
          <cell r="C1917">
            <v>0</v>
          </cell>
          <cell r="D1917">
            <v>0</v>
          </cell>
          <cell r="E1917">
            <v>0</v>
          </cell>
          <cell r="I1917">
            <v>0</v>
          </cell>
          <cell r="J1917">
            <v>0</v>
          </cell>
          <cell r="K1917">
            <v>0</v>
          </cell>
          <cell r="L1917">
            <v>0</v>
          </cell>
          <cell r="M1917">
            <v>0</v>
          </cell>
        </row>
        <row r="1918">
          <cell r="B1918">
            <v>0</v>
          </cell>
          <cell r="C1918">
            <v>0</v>
          </cell>
          <cell r="D1918">
            <v>0</v>
          </cell>
          <cell r="E1918">
            <v>0</v>
          </cell>
          <cell r="I1918">
            <v>0</v>
          </cell>
          <cell r="J1918">
            <v>0</v>
          </cell>
          <cell r="K1918">
            <v>0</v>
          </cell>
          <cell r="L1918">
            <v>0</v>
          </cell>
          <cell r="M1918">
            <v>0</v>
          </cell>
        </row>
        <row r="1919">
          <cell r="B1919">
            <v>0</v>
          </cell>
          <cell r="C1919">
            <v>0</v>
          </cell>
          <cell r="D1919">
            <v>0</v>
          </cell>
          <cell r="E1919">
            <v>0</v>
          </cell>
          <cell r="I1919">
            <v>0</v>
          </cell>
          <cell r="J1919">
            <v>0</v>
          </cell>
          <cell r="K1919">
            <v>0</v>
          </cell>
          <cell r="L1919">
            <v>0</v>
          </cell>
          <cell r="M1919">
            <v>0</v>
          </cell>
        </row>
        <row r="1920">
          <cell r="B1920">
            <v>0</v>
          </cell>
          <cell r="C1920">
            <v>0</v>
          </cell>
          <cell r="D1920">
            <v>0</v>
          </cell>
          <cell r="E1920">
            <v>0</v>
          </cell>
          <cell r="I1920">
            <v>0</v>
          </cell>
          <cell r="J1920">
            <v>0</v>
          </cell>
          <cell r="K1920">
            <v>0</v>
          </cell>
          <cell r="L1920">
            <v>0</v>
          </cell>
          <cell r="M1920">
            <v>0</v>
          </cell>
        </row>
        <row r="1921">
          <cell r="B1921">
            <v>0</v>
          </cell>
          <cell r="C1921">
            <v>0</v>
          </cell>
          <cell r="D1921">
            <v>0</v>
          </cell>
          <cell r="E1921">
            <v>0</v>
          </cell>
          <cell r="I1921">
            <v>0</v>
          </cell>
          <cell r="J1921">
            <v>0</v>
          </cell>
          <cell r="K1921">
            <v>0</v>
          </cell>
          <cell r="L1921">
            <v>0</v>
          </cell>
          <cell r="M1921">
            <v>0</v>
          </cell>
        </row>
        <row r="1922">
          <cell r="B1922">
            <v>0</v>
          </cell>
          <cell r="C1922">
            <v>0</v>
          </cell>
          <cell r="D1922">
            <v>0</v>
          </cell>
          <cell r="E1922">
            <v>0</v>
          </cell>
          <cell r="I1922">
            <v>0</v>
          </cell>
          <cell r="J1922">
            <v>0</v>
          </cell>
          <cell r="K1922">
            <v>0</v>
          </cell>
          <cell r="L1922">
            <v>0</v>
          </cell>
          <cell r="M1922">
            <v>0</v>
          </cell>
        </row>
        <row r="1923">
          <cell r="B1923">
            <v>0</v>
          </cell>
          <cell r="C1923">
            <v>0</v>
          </cell>
          <cell r="D1923">
            <v>0</v>
          </cell>
          <cell r="E1923">
            <v>0</v>
          </cell>
          <cell r="I1923">
            <v>0</v>
          </cell>
          <cell r="J1923">
            <v>0</v>
          </cell>
          <cell r="K1923">
            <v>0</v>
          </cell>
          <cell r="L1923">
            <v>0</v>
          </cell>
          <cell r="M1923">
            <v>0</v>
          </cell>
        </row>
        <row r="1924">
          <cell r="B1924">
            <v>0</v>
          </cell>
          <cell r="C1924">
            <v>0</v>
          </cell>
          <cell r="D1924">
            <v>0</v>
          </cell>
          <cell r="E1924">
            <v>0</v>
          </cell>
          <cell r="I1924">
            <v>0</v>
          </cell>
          <cell r="J1924">
            <v>0</v>
          </cell>
          <cell r="K1924">
            <v>0</v>
          </cell>
          <cell r="L1924">
            <v>0</v>
          </cell>
          <cell r="M1924">
            <v>0</v>
          </cell>
        </row>
        <row r="1925">
          <cell r="B1925">
            <v>0</v>
          </cell>
          <cell r="C1925">
            <v>0</v>
          </cell>
          <cell r="D1925">
            <v>0</v>
          </cell>
          <cell r="E1925">
            <v>0</v>
          </cell>
          <cell r="I1925">
            <v>0</v>
          </cell>
          <cell r="J1925">
            <v>0</v>
          </cell>
          <cell r="K1925">
            <v>0</v>
          </cell>
          <cell r="L1925">
            <v>0</v>
          </cell>
          <cell r="M1925">
            <v>0</v>
          </cell>
        </row>
        <row r="1926">
          <cell r="B1926">
            <v>0</v>
          </cell>
          <cell r="C1926">
            <v>0</v>
          </cell>
          <cell r="D1926">
            <v>0</v>
          </cell>
          <cell r="E1926">
            <v>0</v>
          </cell>
          <cell r="I1926">
            <v>0</v>
          </cell>
          <cell r="J1926">
            <v>0</v>
          </cell>
          <cell r="K1926">
            <v>0</v>
          </cell>
          <cell r="L1926">
            <v>0</v>
          </cell>
          <cell r="M1926">
            <v>0</v>
          </cell>
        </row>
        <row r="1927">
          <cell r="B1927">
            <v>0</v>
          </cell>
          <cell r="C1927">
            <v>0</v>
          </cell>
          <cell r="D1927">
            <v>0</v>
          </cell>
          <cell r="E1927">
            <v>0</v>
          </cell>
          <cell r="I1927">
            <v>0</v>
          </cell>
          <cell r="J1927">
            <v>0</v>
          </cell>
          <cell r="K1927">
            <v>0</v>
          </cell>
          <cell r="L1927">
            <v>0</v>
          </cell>
          <cell r="M1927">
            <v>0</v>
          </cell>
        </row>
        <row r="1928">
          <cell r="B1928">
            <v>0</v>
          </cell>
          <cell r="C1928">
            <v>0</v>
          </cell>
          <cell r="D1928">
            <v>0</v>
          </cell>
          <cell r="E1928">
            <v>0</v>
          </cell>
          <cell r="I1928">
            <v>0</v>
          </cell>
          <cell r="J1928">
            <v>0</v>
          </cell>
          <cell r="K1928">
            <v>0</v>
          </cell>
          <cell r="L1928">
            <v>0</v>
          </cell>
          <cell r="M1928">
            <v>0</v>
          </cell>
        </row>
        <row r="1929">
          <cell r="B1929">
            <v>0</v>
          </cell>
          <cell r="C1929">
            <v>0</v>
          </cell>
          <cell r="D1929">
            <v>0</v>
          </cell>
          <cell r="E1929">
            <v>0</v>
          </cell>
          <cell r="I1929">
            <v>0</v>
          </cell>
          <cell r="J1929">
            <v>0</v>
          </cell>
          <cell r="K1929">
            <v>0</v>
          </cell>
          <cell r="L1929">
            <v>0</v>
          </cell>
          <cell r="M1929">
            <v>0</v>
          </cell>
        </row>
        <row r="1930">
          <cell r="B1930">
            <v>0</v>
          </cell>
          <cell r="C1930">
            <v>0</v>
          </cell>
          <cell r="D1930">
            <v>0</v>
          </cell>
          <cell r="E1930">
            <v>0</v>
          </cell>
          <cell r="I1930">
            <v>0</v>
          </cell>
          <cell r="J1930">
            <v>0</v>
          </cell>
          <cell r="K1930">
            <v>0</v>
          </cell>
          <cell r="L1930">
            <v>0</v>
          </cell>
          <cell r="M1930">
            <v>0</v>
          </cell>
        </row>
        <row r="1931">
          <cell r="B1931">
            <v>0</v>
          </cell>
          <cell r="C1931">
            <v>0</v>
          </cell>
          <cell r="D1931">
            <v>0</v>
          </cell>
          <cell r="E1931">
            <v>0</v>
          </cell>
          <cell r="I1931">
            <v>0</v>
          </cell>
          <cell r="J1931">
            <v>0</v>
          </cell>
          <cell r="K1931">
            <v>0</v>
          </cell>
          <cell r="L1931">
            <v>0</v>
          </cell>
          <cell r="M1931">
            <v>0</v>
          </cell>
        </row>
        <row r="1932">
          <cell r="B1932">
            <v>0</v>
          </cell>
          <cell r="C1932">
            <v>0</v>
          </cell>
          <cell r="D1932">
            <v>0</v>
          </cell>
          <cell r="E1932">
            <v>0</v>
          </cell>
          <cell r="I1932">
            <v>0</v>
          </cell>
          <cell r="J1932">
            <v>0</v>
          </cell>
          <cell r="K1932">
            <v>0</v>
          </cell>
          <cell r="L1932">
            <v>0</v>
          </cell>
          <cell r="M1932">
            <v>0</v>
          </cell>
        </row>
        <row r="1933">
          <cell r="B1933">
            <v>0</v>
          </cell>
          <cell r="C1933">
            <v>0</v>
          </cell>
          <cell r="D1933">
            <v>0</v>
          </cell>
          <cell r="E1933">
            <v>0</v>
          </cell>
          <cell r="I1933">
            <v>0</v>
          </cell>
          <cell r="J1933">
            <v>0</v>
          </cell>
          <cell r="K1933">
            <v>0</v>
          </cell>
          <cell r="L1933">
            <v>0</v>
          </cell>
          <cell r="M1933">
            <v>0</v>
          </cell>
        </row>
        <row r="1934">
          <cell r="B1934">
            <v>0</v>
          </cell>
          <cell r="C1934">
            <v>0</v>
          </cell>
          <cell r="D1934">
            <v>0</v>
          </cell>
          <cell r="E1934">
            <v>0</v>
          </cell>
          <cell r="I1934">
            <v>0</v>
          </cell>
          <cell r="J1934">
            <v>0</v>
          </cell>
          <cell r="K1934">
            <v>0</v>
          </cell>
          <cell r="L1934">
            <v>0</v>
          </cell>
          <cell r="M1934">
            <v>0</v>
          </cell>
        </row>
        <row r="1935">
          <cell r="B1935">
            <v>0</v>
          </cell>
          <cell r="C1935">
            <v>0</v>
          </cell>
          <cell r="D1935">
            <v>0</v>
          </cell>
          <cell r="E1935">
            <v>0</v>
          </cell>
          <cell r="I1935">
            <v>0</v>
          </cell>
          <cell r="J1935">
            <v>0</v>
          </cell>
          <cell r="K1935">
            <v>0</v>
          </cell>
          <cell r="L1935">
            <v>0</v>
          </cell>
          <cell r="M1935">
            <v>0</v>
          </cell>
        </row>
        <row r="1936">
          <cell r="B1936">
            <v>0</v>
          </cell>
          <cell r="C1936">
            <v>0</v>
          </cell>
          <cell r="D1936">
            <v>0</v>
          </cell>
          <cell r="E1936">
            <v>0</v>
          </cell>
          <cell r="I1936">
            <v>0</v>
          </cell>
          <cell r="J1936">
            <v>0</v>
          </cell>
          <cell r="K1936">
            <v>0</v>
          </cell>
          <cell r="L1936">
            <v>0</v>
          </cell>
          <cell r="M1936">
            <v>0</v>
          </cell>
        </row>
        <row r="1937">
          <cell r="B1937">
            <v>0</v>
          </cell>
          <cell r="C1937">
            <v>0</v>
          </cell>
          <cell r="D1937">
            <v>0</v>
          </cell>
          <cell r="E1937">
            <v>0</v>
          </cell>
          <cell r="I1937">
            <v>0</v>
          </cell>
          <cell r="J1937">
            <v>0</v>
          </cell>
          <cell r="K1937">
            <v>0</v>
          </cell>
          <cell r="L1937">
            <v>0</v>
          </cell>
          <cell r="M1937">
            <v>0</v>
          </cell>
        </row>
        <row r="1938">
          <cell r="B1938">
            <v>0</v>
          </cell>
          <cell r="C1938">
            <v>0</v>
          </cell>
          <cell r="D1938">
            <v>0</v>
          </cell>
          <cell r="E1938">
            <v>0</v>
          </cell>
          <cell r="I1938">
            <v>0</v>
          </cell>
          <cell r="J1938">
            <v>0</v>
          </cell>
          <cell r="K1938">
            <v>0</v>
          </cell>
          <cell r="L1938">
            <v>0</v>
          </cell>
          <cell r="M1938">
            <v>0</v>
          </cell>
        </row>
        <row r="1939">
          <cell r="B1939">
            <v>0</v>
          </cell>
          <cell r="C1939">
            <v>0</v>
          </cell>
          <cell r="D1939">
            <v>0</v>
          </cell>
          <cell r="E1939">
            <v>0</v>
          </cell>
          <cell r="I1939">
            <v>0</v>
          </cell>
          <cell r="J1939">
            <v>0</v>
          </cell>
          <cell r="K1939">
            <v>0</v>
          </cell>
          <cell r="L1939">
            <v>0</v>
          </cell>
          <cell r="M1939">
            <v>0</v>
          </cell>
        </row>
        <row r="1940">
          <cell r="B1940">
            <v>0</v>
          </cell>
          <cell r="C1940">
            <v>0</v>
          </cell>
          <cell r="D1940">
            <v>0</v>
          </cell>
          <cell r="E1940">
            <v>0</v>
          </cell>
          <cell r="I1940">
            <v>0</v>
          </cell>
          <cell r="J1940">
            <v>0</v>
          </cell>
          <cell r="K1940">
            <v>0</v>
          </cell>
          <cell r="L1940">
            <v>0</v>
          </cell>
          <cell r="M1940">
            <v>0</v>
          </cell>
        </row>
        <row r="1941">
          <cell r="B1941">
            <v>0</v>
          </cell>
          <cell r="C1941">
            <v>0</v>
          </cell>
          <cell r="D1941">
            <v>0</v>
          </cell>
          <cell r="E1941">
            <v>0</v>
          </cell>
          <cell r="I1941">
            <v>0</v>
          </cell>
          <cell r="J1941">
            <v>0</v>
          </cell>
          <cell r="K1941">
            <v>0</v>
          </cell>
          <cell r="L1941">
            <v>0</v>
          </cell>
          <cell r="M1941">
            <v>0</v>
          </cell>
        </row>
        <row r="1942">
          <cell r="B1942">
            <v>0</v>
          </cell>
          <cell r="C1942">
            <v>0</v>
          </cell>
          <cell r="D1942">
            <v>0</v>
          </cell>
          <cell r="E1942">
            <v>0</v>
          </cell>
          <cell r="I1942">
            <v>0</v>
          </cell>
          <cell r="J1942">
            <v>0</v>
          </cell>
          <cell r="K1942">
            <v>0</v>
          </cell>
          <cell r="L1942">
            <v>0</v>
          </cell>
          <cell r="M1942">
            <v>0</v>
          </cell>
        </row>
        <row r="1943">
          <cell r="B1943">
            <v>0</v>
          </cell>
          <cell r="C1943">
            <v>0</v>
          </cell>
          <cell r="D1943">
            <v>0</v>
          </cell>
          <cell r="E1943">
            <v>0</v>
          </cell>
          <cell r="I1943">
            <v>0</v>
          </cell>
          <cell r="J1943">
            <v>0</v>
          </cell>
          <cell r="K1943">
            <v>0</v>
          </cell>
          <cell r="L1943">
            <v>0</v>
          </cell>
          <cell r="M1943">
            <v>0</v>
          </cell>
        </row>
        <row r="1944">
          <cell r="B1944">
            <v>0</v>
          </cell>
          <cell r="C1944">
            <v>0</v>
          </cell>
          <cell r="D1944">
            <v>0</v>
          </cell>
          <cell r="E1944">
            <v>0</v>
          </cell>
          <cell r="I1944">
            <v>0</v>
          </cell>
          <cell r="J1944">
            <v>0</v>
          </cell>
          <cell r="K1944">
            <v>0</v>
          </cell>
          <cell r="L1944">
            <v>0</v>
          </cell>
          <cell r="M1944">
            <v>0</v>
          </cell>
        </row>
        <row r="1945">
          <cell r="B1945">
            <v>0</v>
          </cell>
          <cell r="C1945">
            <v>0</v>
          </cell>
          <cell r="D1945">
            <v>0</v>
          </cell>
          <cell r="E1945">
            <v>0</v>
          </cell>
          <cell r="I1945">
            <v>0</v>
          </cell>
          <cell r="J1945">
            <v>0</v>
          </cell>
          <cell r="K1945">
            <v>0</v>
          </cell>
          <cell r="L1945">
            <v>0</v>
          </cell>
          <cell r="M1945">
            <v>0</v>
          </cell>
        </row>
        <row r="1946">
          <cell r="B1946">
            <v>0</v>
          </cell>
          <cell r="C1946">
            <v>0</v>
          </cell>
          <cell r="D1946">
            <v>0</v>
          </cell>
          <cell r="E1946">
            <v>0</v>
          </cell>
          <cell r="I1946">
            <v>0</v>
          </cell>
          <cell r="J1946">
            <v>0</v>
          </cell>
          <cell r="K1946">
            <v>0</v>
          </cell>
          <cell r="L1946">
            <v>0</v>
          </cell>
          <cell r="M1946">
            <v>0</v>
          </cell>
        </row>
        <row r="1947">
          <cell r="B1947">
            <v>0</v>
          </cell>
          <cell r="C1947">
            <v>0</v>
          </cell>
          <cell r="D1947">
            <v>0</v>
          </cell>
          <cell r="E1947">
            <v>0</v>
          </cell>
          <cell r="I1947">
            <v>0</v>
          </cell>
          <cell r="J1947">
            <v>0</v>
          </cell>
          <cell r="K1947">
            <v>0</v>
          </cell>
          <cell r="L1947">
            <v>0</v>
          </cell>
          <cell r="M1947">
            <v>0</v>
          </cell>
        </row>
        <row r="1948">
          <cell r="B1948">
            <v>0</v>
          </cell>
          <cell r="C1948">
            <v>0</v>
          </cell>
          <cell r="D1948">
            <v>0</v>
          </cell>
          <cell r="E1948">
            <v>0</v>
          </cell>
          <cell r="I1948">
            <v>0</v>
          </cell>
          <cell r="J1948">
            <v>0</v>
          </cell>
          <cell r="K1948">
            <v>0</v>
          </cell>
          <cell r="L1948">
            <v>0</v>
          </cell>
          <cell r="M1948">
            <v>0</v>
          </cell>
        </row>
        <row r="1949">
          <cell r="B1949">
            <v>0</v>
          </cell>
          <cell r="C1949">
            <v>0</v>
          </cell>
          <cell r="D1949">
            <v>0</v>
          </cell>
          <cell r="E1949">
            <v>0</v>
          </cell>
          <cell r="I1949">
            <v>0</v>
          </cell>
          <cell r="J1949">
            <v>0</v>
          </cell>
          <cell r="K1949">
            <v>0</v>
          </cell>
          <cell r="L1949">
            <v>0</v>
          </cell>
          <cell r="M1949">
            <v>0</v>
          </cell>
        </row>
        <row r="1950">
          <cell r="B1950">
            <v>0</v>
          </cell>
          <cell r="C1950">
            <v>0</v>
          </cell>
          <cell r="D1950">
            <v>0</v>
          </cell>
          <cell r="E1950">
            <v>0</v>
          </cell>
          <cell r="I1950">
            <v>0</v>
          </cell>
          <cell r="J1950">
            <v>0</v>
          </cell>
          <cell r="K1950">
            <v>0</v>
          </cell>
          <cell r="L1950">
            <v>0</v>
          </cell>
          <cell r="M1950">
            <v>0</v>
          </cell>
        </row>
        <row r="1951">
          <cell r="B1951">
            <v>0</v>
          </cell>
          <cell r="C1951">
            <v>0</v>
          </cell>
          <cell r="D1951">
            <v>0</v>
          </cell>
          <cell r="E1951">
            <v>0</v>
          </cell>
          <cell r="I1951">
            <v>0</v>
          </cell>
          <cell r="J1951">
            <v>0</v>
          </cell>
          <cell r="K1951">
            <v>0</v>
          </cell>
          <cell r="L1951">
            <v>0</v>
          </cell>
          <cell r="M1951">
            <v>0</v>
          </cell>
        </row>
        <row r="1952">
          <cell r="B1952">
            <v>0</v>
          </cell>
          <cell r="C1952">
            <v>0</v>
          </cell>
          <cell r="D1952">
            <v>0</v>
          </cell>
          <cell r="E1952">
            <v>0</v>
          </cell>
          <cell r="I1952">
            <v>0</v>
          </cell>
          <cell r="J1952">
            <v>0</v>
          </cell>
          <cell r="K1952">
            <v>0</v>
          </cell>
          <cell r="L1952">
            <v>0</v>
          </cell>
          <cell r="M1952">
            <v>0</v>
          </cell>
        </row>
        <row r="1953">
          <cell r="B1953">
            <v>0</v>
          </cell>
          <cell r="C1953">
            <v>0</v>
          </cell>
          <cell r="D1953">
            <v>0</v>
          </cell>
          <cell r="E1953">
            <v>0</v>
          </cell>
          <cell r="I1953">
            <v>0</v>
          </cell>
          <cell r="J1953">
            <v>0</v>
          </cell>
          <cell r="K1953">
            <v>0</v>
          </cell>
          <cell r="L1953">
            <v>0</v>
          </cell>
          <cell r="M1953">
            <v>0</v>
          </cell>
        </row>
        <row r="1954">
          <cell r="B1954">
            <v>0</v>
          </cell>
          <cell r="C1954">
            <v>0</v>
          </cell>
          <cell r="D1954">
            <v>0</v>
          </cell>
          <cell r="E1954">
            <v>0</v>
          </cell>
          <cell r="I1954">
            <v>0</v>
          </cell>
          <cell r="J1954">
            <v>0</v>
          </cell>
          <cell r="K1954">
            <v>0</v>
          </cell>
          <cell r="L1954">
            <v>0</v>
          </cell>
          <cell r="M1954">
            <v>0</v>
          </cell>
        </row>
        <row r="1955">
          <cell r="B1955">
            <v>0</v>
          </cell>
          <cell r="C1955">
            <v>0</v>
          </cell>
          <cell r="D1955">
            <v>0</v>
          </cell>
          <cell r="E1955">
            <v>0</v>
          </cell>
          <cell r="I1955">
            <v>0</v>
          </cell>
          <cell r="J1955">
            <v>0</v>
          </cell>
          <cell r="K1955">
            <v>0</v>
          </cell>
          <cell r="L1955">
            <v>0</v>
          </cell>
          <cell r="M1955">
            <v>0</v>
          </cell>
        </row>
        <row r="1956">
          <cell r="B1956">
            <v>0</v>
          </cell>
          <cell r="C1956">
            <v>0</v>
          </cell>
          <cell r="D1956">
            <v>0</v>
          </cell>
          <cell r="E1956">
            <v>0</v>
          </cell>
          <cell r="I1956">
            <v>0</v>
          </cell>
          <cell r="J1956">
            <v>0</v>
          </cell>
          <cell r="K1956">
            <v>0</v>
          </cell>
          <cell r="L1956">
            <v>0</v>
          </cell>
          <cell r="M1956">
            <v>0</v>
          </cell>
        </row>
        <row r="1957">
          <cell r="B1957">
            <v>0</v>
          </cell>
          <cell r="C1957">
            <v>0</v>
          </cell>
          <cell r="D1957">
            <v>0</v>
          </cell>
          <cell r="E1957">
            <v>0</v>
          </cell>
          <cell r="I1957">
            <v>0</v>
          </cell>
          <cell r="J1957">
            <v>0</v>
          </cell>
          <cell r="K1957">
            <v>0</v>
          </cell>
          <cell r="L1957">
            <v>0</v>
          </cell>
          <cell r="M1957">
            <v>0</v>
          </cell>
        </row>
        <row r="1958">
          <cell r="B1958">
            <v>0</v>
          </cell>
          <cell r="C1958">
            <v>0</v>
          </cell>
          <cell r="D1958">
            <v>0</v>
          </cell>
          <cell r="E1958">
            <v>0</v>
          </cell>
          <cell r="I1958">
            <v>0</v>
          </cell>
          <cell r="J1958">
            <v>0</v>
          </cell>
          <cell r="K1958">
            <v>0</v>
          </cell>
          <cell r="L1958">
            <v>0</v>
          </cell>
          <cell r="M1958">
            <v>0</v>
          </cell>
        </row>
        <row r="1959">
          <cell r="B1959">
            <v>0</v>
          </cell>
          <cell r="C1959">
            <v>0</v>
          </cell>
          <cell r="D1959">
            <v>0</v>
          </cell>
          <cell r="E1959">
            <v>0</v>
          </cell>
          <cell r="I1959">
            <v>0</v>
          </cell>
          <cell r="J1959">
            <v>0</v>
          </cell>
          <cell r="K1959">
            <v>0</v>
          </cell>
          <cell r="L1959">
            <v>0</v>
          </cell>
          <cell r="M1959">
            <v>0</v>
          </cell>
        </row>
        <row r="1960">
          <cell r="B1960">
            <v>0</v>
          </cell>
          <cell r="C1960">
            <v>0</v>
          </cell>
          <cell r="D1960">
            <v>0</v>
          </cell>
          <cell r="E1960">
            <v>0</v>
          </cell>
          <cell r="I1960">
            <v>0</v>
          </cell>
          <cell r="J1960">
            <v>0</v>
          </cell>
          <cell r="K1960">
            <v>0</v>
          </cell>
          <cell r="L1960">
            <v>0</v>
          </cell>
          <cell r="M1960">
            <v>0</v>
          </cell>
        </row>
        <row r="1961">
          <cell r="B1961">
            <v>0</v>
          </cell>
          <cell r="C1961">
            <v>0</v>
          </cell>
          <cell r="D1961">
            <v>0</v>
          </cell>
          <cell r="E1961">
            <v>0</v>
          </cell>
          <cell r="I1961">
            <v>0</v>
          </cell>
          <cell r="J1961">
            <v>0</v>
          </cell>
          <cell r="K1961">
            <v>0</v>
          </cell>
          <cell r="L1961">
            <v>0</v>
          </cell>
          <cell r="M1961">
            <v>0</v>
          </cell>
        </row>
        <row r="1962">
          <cell r="B1962">
            <v>0</v>
          </cell>
          <cell r="C1962">
            <v>0</v>
          </cell>
          <cell r="D1962">
            <v>0</v>
          </cell>
          <cell r="E1962">
            <v>0</v>
          </cell>
          <cell r="I1962">
            <v>0</v>
          </cell>
          <cell r="J1962">
            <v>0</v>
          </cell>
          <cell r="K1962">
            <v>0</v>
          </cell>
          <cell r="L1962">
            <v>0</v>
          </cell>
          <cell r="M1962">
            <v>0</v>
          </cell>
        </row>
        <row r="1963">
          <cell r="B1963">
            <v>0</v>
          </cell>
          <cell r="C1963">
            <v>0</v>
          </cell>
          <cell r="D1963">
            <v>0</v>
          </cell>
          <cell r="E1963">
            <v>0</v>
          </cell>
          <cell r="I1963">
            <v>0</v>
          </cell>
          <cell r="J1963">
            <v>0</v>
          </cell>
          <cell r="K1963">
            <v>0</v>
          </cell>
          <cell r="L1963">
            <v>0</v>
          </cell>
          <cell r="M1963">
            <v>0</v>
          </cell>
        </row>
        <row r="1964">
          <cell r="B1964">
            <v>0</v>
          </cell>
          <cell r="C1964">
            <v>0</v>
          </cell>
          <cell r="D1964">
            <v>0</v>
          </cell>
          <cell r="E1964">
            <v>0</v>
          </cell>
          <cell r="I1964">
            <v>0</v>
          </cell>
          <cell r="J1964">
            <v>0</v>
          </cell>
          <cell r="K1964">
            <v>0</v>
          </cell>
          <cell r="L1964">
            <v>0</v>
          </cell>
          <cell r="M1964">
            <v>0</v>
          </cell>
        </row>
        <row r="1965">
          <cell r="B1965">
            <v>0</v>
          </cell>
          <cell r="C1965">
            <v>0</v>
          </cell>
          <cell r="D1965">
            <v>0</v>
          </cell>
          <cell r="E1965">
            <v>0</v>
          </cell>
          <cell r="I1965">
            <v>0</v>
          </cell>
          <cell r="J1965">
            <v>0</v>
          </cell>
          <cell r="K1965">
            <v>0</v>
          </cell>
          <cell r="L1965">
            <v>0</v>
          </cell>
          <cell r="M1965">
            <v>0</v>
          </cell>
        </row>
        <row r="1966">
          <cell r="B1966">
            <v>0</v>
          </cell>
          <cell r="C1966">
            <v>0</v>
          </cell>
          <cell r="D1966">
            <v>0</v>
          </cell>
          <cell r="E1966">
            <v>0</v>
          </cell>
          <cell r="I1966">
            <v>0</v>
          </cell>
          <cell r="J1966">
            <v>0</v>
          </cell>
          <cell r="K1966">
            <v>0</v>
          </cell>
          <cell r="L1966">
            <v>0</v>
          </cell>
          <cell r="M1966">
            <v>0</v>
          </cell>
        </row>
        <row r="1967">
          <cell r="B1967">
            <v>0</v>
          </cell>
          <cell r="C1967">
            <v>0</v>
          </cell>
          <cell r="D1967">
            <v>0</v>
          </cell>
          <cell r="E1967">
            <v>0</v>
          </cell>
          <cell r="I1967">
            <v>0</v>
          </cell>
          <cell r="J1967">
            <v>0</v>
          </cell>
          <cell r="K1967">
            <v>0</v>
          </cell>
          <cell r="L1967">
            <v>0</v>
          </cell>
          <cell r="M1967">
            <v>0</v>
          </cell>
        </row>
        <row r="1968">
          <cell r="B1968">
            <v>0</v>
          </cell>
          <cell r="C1968">
            <v>0</v>
          </cell>
          <cell r="D1968">
            <v>0</v>
          </cell>
          <cell r="E1968">
            <v>0</v>
          </cell>
          <cell r="I1968">
            <v>0</v>
          </cell>
          <cell r="J1968">
            <v>0</v>
          </cell>
          <cell r="K1968">
            <v>0</v>
          </cell>
          <cell r="L1968">
            <v>0</v>
          </cell>
          <cell r="M1968">
            <v>0</v>
          </cell>
        </row>
        <row r="1969">
          <cell r="B1969">
            <v>0</v>
          </cell>
          <cell r="C1969">
            <v>0</v>
          </cell>
          <cell r="D1969">
            <v>0</v>
          </cell>
          <cell r="E1969">
            <v>0</v>
          </cell>
          <cell r="I1969">
            <v>0</v>
          </cell>
          <cell r="J1969">
            <v>0</v>
          </cell>
          <cell r="K1969">
            <v>0</v>
          </cell>
          <cell r="L1969">
            <v>0</v>
          </cell>
          <cell r="M1969">
            <v>0</v>
          </cell>
        </row>
        <row r="1970">
          <cell r="B1970">
            <v>0</v>
          </cell>
          <cell r="C1970">
            <v>0</v>
          </cell>
          <cell r="D1970">
            <v>0</v>
          </cell>
          <cell r="E1970">
            <v>0</v>
          </cell>
          <cell r="I1970">
            <v>0</v>
          </cell>
          <cell r="J1970">
            <v>0</v>
          </cell>
          <cell r="K1970">
            <v>0</v>
          </cell>
          <cell r="L1970">
            <v>0</v>
          </cell>
          <cell r="M1970">
            <v>0</v>
          </cell>
        </row>
        <row r="1971">
          <cell r="B1971">
            <v>0</v>
          </cell>
          <cell r="C1971">
            <v>0</v>
          </cell>
          <cell r="D1971">
            <v>0</v>
          </cell>
          <cell r="E1971">
            <v>0</v>
          </cell>
          <cell r="I1971">
            <v>0</v>
          </cell>
          <cell r="J1971">
            <v>0</v>
          </cell>
          <cell r="K1971">
            <v>0</v>
          </cell>
          <cell r="L1971">
            <v>0</v>
          </cell>
          <cell r="M1971">
            <v>0</v>
          </cell>
        </row>
        <row r="1972">
          <cell r="B1972">
            <v>0</v>
          </cell>
          <cell r="C1972">
            <v>0</v>
          </cell>
          <cell r="D1972">
            <v>0</v>
          </cell>
          <cell r="E1972">
            <v>0</v>
          </cell>
          <cell r="I1972">
            <v>0</v>
          </cell>
          <cell r="J1972">
            <v>0</v>
          </cell>
          <cell r="K1972">
            <v>0</v>
          </cell>
          <cell r="L1972">
            <v>0</v>
          </cell>
          <cell r="M1972">
            <v>0</v>
          </cell>
        </row>
        <row r="1973">
          <cell r="B1973">
            <v>0</v>
          </cell>
          <cell r="C1973">
            <v>0</v>
          </cell>
          <cell r="D1973">
            <v>0</v>
          </cell>
          <cell r="E1973">
            <v>0</v>
          </cell>
          <cell r="I1973">
            <v>0</v>
          </cell>
          <cell r="J1973">
            <v>0</v>
          </cell>
          <cell r="K1973">
            <v>0</v>
          </cell>
          <cell r="L1973">
            <v>0</v>
          </cell>
          <cell r="M1973">
            <v>0</v>
          </cell>
        </row>
        <row r="1974">
          <cell r="B1974">
            <v>0</v>
          </cell>
          <cell r="C1974">
            <v>0</v>
          </cell>
          <cell r="D1974">
            <v>0</v>
          </cell>
          <cell r="E1974">
            <v>0</v>
          </cell>
          <cell r="I1974">
            <v>0</v>
          </cell>
          <cell r="J1974">
            <v>0</v>
          </cell>
          <cell r="K1974">
            <v>0</v>
          </cell>
          <cell r="L1974">
            <v>0</v>
          </cell>
          <cell r="M1974">
            <v>0</v>
          </cell>
        </row>
        <row r="1975">
          <cell r="B1975">
            <v>0</v>
          </cell>
          <cell r="C1975">
            <v>0</v>
          </cell>
          <cell r="D1975">
            <v>0</v>
          </cell>
          <cell r="E1975">
            <v>0</v>
          </cell>
          <cell r="I1975">
            <v>0</v>
          </cell>
          <cell r="J1975">
            <v>0</v>
          </cell>
          <cell r="K1975">
            <v>0</v>
          </cell>
          <cell r="L1975">
            <v>0</v>
          </cell>
          <cell r="M1975">
            <v>0</v>
          </cell>
        </row>
        <row r="1976">
          <cell r="B1976">
            <v>0</v>
          </cell>
          <cell r="C1976">
            <v>0</v>
          </cell>
          <cell r="D1976">
            <v>0</v>
          </cell>
          <cell r="E1976">
            <v>0</v>
          </cell>
          <cell r="I1976">
            <v>0</v>
          </cell>
          <cell r="J1976">
            <v>0</v>
          </cell>
          <cell r="K1976">
            <v>0</v>
          </cell>
          <cell r="L1976">
            <v>0</v>
          </cell>
          <cell r="M1976">
            <v>0</v>
          </cell>
        </row>
        <row r="1977">
          <cell r="B1977">
            <v>0</v>
          </cell>
          <cell r="C1977">
            <v>0</v>
          </cell>
          <cell r="D1977">
            <v>0</v>
          </cell>
          <cell r="E1977">
            <v>0</v>
          </cell>
          <cell r="I1977">
            <v>0</v>
          </cell>
          <cell r="J1977">
            <v>0</v>
          </cell>
          <cell r="K1977">
            <v>0</v>
          </cell>
          <cell r="L1977">
            <v>0</v>
          </cell>
          <cell r="M1977">
            <v>0</v>
          </cell>
        </row>
        <row r="1978">
          <cell r="B1978">
            <v>0</v>
          </cell>
          <cell r="C1978">
            <v>0</v>
          </cell>
          <cell r="D1978">
            <v>0</v>
          </cell>
          <cell r="E1978">
            <v>0</v>
          </cell>
          <cell r="I1978">
            <v>0</v>
          </cell>
          <cell r="J1978">
            <v>0</v>
          </cell>
          <cell r="K1978">
            <v>0</v>
          </cell>
          <cell r="L1978">
            <v>0</v>
          </cell>
          <cell r="M1978">
            <v>0</v>
          </cell>
        </row>
        <row r="1979">
          <cell r="B1979">
            <v>0</v>
          </cell>
          <cell r="C1979">
            <v>0</v>
          </cell>
          <cell r="D1979">
            <v>0</v>
          </cell>
          <cell r="E1979">
            <v>0</v>
          </cell>
          <cell r="I1979">
            <v>0</v>
          </cell>
          <cell r="J1979">
            <v>0</v>
          </cell>
          <cell r="K1979">
            <v>0</v>
          </cell>
          <cell r="L1979">
            <v>0</v>
          </cell>
          <cell r="M1979">
            <v>0</v>
          </cell>
        </row>
        <row r="1980">
          <cell r="B1980">
            <v>0</v>
          </cell>
          <cell r="C1980">
            <v>0</v>
          </cell>
          <cell r="D1980">
            <v>0</v>
          </cell>
          <cell r="E1980">
            <v>0</v>
          </cell>
          <cell r="I1980">
            <v>0</v>
          </cell>
          <cell r="J1980">
            <v>0</v>
          </cell>
          <cell r="K1980">
            <v>0</v>
          </cell>
          <cell r="L1980">
            <v>0</v>
          </cell>
          <cell r="M1980">
            <v>0</v>
          </cell>
        </row>
        <row r="1981">
          <cell r="B1981">
            <v>0</v>
          </cell>
          <cell r="C1981">
            <v>0</v>
          </cell>
          <cell r="D1981">
            <v>0</v>
          </cell>
          <cell r="E1981">
            <v>0</v>
          </cell>
          <cell r="I1981">
            <v>0</v>
          </cell>
          <cell r="J1981">
            <v>0</v>
          </cell>
          <cell r="K1981">
            <v>0</v>
          </cell>
          <cell r="L1981">
            <v>0</v>
          </cell>
          <cell r="M1981">
            <v>0</v>
          </cell>
        </row>
        <row r="1982">
          <cell r="B1982">
            <v>0</v>
          </cell>
          <cell r="C1982">
            <v>0</v>
          </cell>
          <cell r="D1982">
            <v>0</v>
          </cell>
          <cell r="E1982">
            <v>0</v>
          </cell>
          <cell r="I1982">
            <v>0</v>
          </cell>
          <cell r="J1982">
            <v>0</v>
          </cell>
          <cell r="K1982">
            <v>0</v>
          </cell>
          <cell r="L1982">
            <v>0</v>
          </cell>
          <cell r="M1982">
            <v>0</v>
          </cell>
        </row>
        <row r="1983">
          <cell r="B1983">
            <v>0</v>
          </cell>
          <cell r="C1983">
            <v>0</v>
          </cell>
          <cell r="D1983">
            <v>0</v>
          </cell>
          <cell r="E1983">
            <v>0</v>
          </cell>
          <cell r="I1983">
            <v>0</v>
          </cell>
          <cell r="J1983">
            <v>0</v>
          </cell>
          <cell r="K1983">
            <v>0</v>
          </cell>
          <cell r="L1983">
            <v>0</v>
          </cell>
          <cell r="M1983">
            <v>0</v>
          </cell>
        </row>
        <row r="1984">
          <cell r="B1984">
            <v>0</v>
          </cell>
          <cell r="C1984">
            <v>0</v>
          </cell>
          <cell r="D1984">
            <v>0</v>
          </cell>
          <cell r="E1984">
            <v>0</v>
          </cell>
          <cell r="I1984">
            <v>0</v>
          </cell>
          <cell r="J1984">
            <v>0</v>
          </cell>
          <cell r="K1984">
            <v>0</v>
          </cell>
          <cell r="L1984">
            <v>0</v>
          </cell>
          <cell r="M1984">
            <v>0</v>
          </cell>
        </row>
        <row r="1985">
          <cell r="B1985">
            <v>0</v>
          </cell>
          <cell r="C1985">
            <v>0</v>
          </cell>
          <cell r="D1985">
            <v>0</v>
          </cell>
          <cell r="E1985">
            <v>0</v>
          </cell>
          <cell r="I1985">
            <v>0</v>
          </cell>
          <cell r="J1985">
            <v>0</v>
          </cell>
          <cell r="K1985">
            <v>0</v>
          </cell>
          <cell r="L1985">
            <v>0</v>
          </cell>
          <cell r="M1985">
            <v>0</v>
          </cell>
        </row>
        <row r="1986">
          <cell r="B1986">
            <v>0</v>
          </cell>
          <cell r="C1986">
            <v>0</v>
          </cell>
          <cell r="D1986">
            <v>0</v>
          </cell>
          <cell r="E1986">
            <v>0</v>
          </cell>
          <cell r="I1986">
            <v>0</v>
          </cell>
          <cell r="J1986">
            <v>0</v>
          </cell>
          <cell r="K1986">
            <v>0</v>
          </cell>
          <cell r="L1986">
            <v>0</v>
          </cell>
          <cell r="M1986">
            <v>0</v>
          </cell>
        </row>
        <row r="1987">
          <cell r="B1987">
            <v>0</v>
          </cell>
          <cell r="C1987">
            <v>0</v>
          </cell>
          <cell r="D1987">
            <v>0</v>
          </cell>
          <cell r="E1987">
            <v>0</v>
          </cell>
          <cell r="I1987">
            <v>0</v>
          </cell>
          <cell r="J1987">
            <v>0</v>
          </cell>
          <cell r="K1987">
            <v>0</v>
          </cell>
          <cell r="L1987">
            <v>0</v>
          </cell>
          <cell r="M1987">
            <v>0</v>
          </cell>
        </row>
        <row r="1988">
          <cell r="B1988">
            <v>0</v>
          </cell>
          <cell r="C1988">
            <v>0</v>
          </cell>
          <cell r="D1988">
            <v>0</v>
          </cell>
          <cell r="E1988">
            <v>0</v>
          </cell>
          <cell r="I1988">
            <v>0</v>
          </cell>
          <cell r="J1988">
            <v>0</v>
          </cell>
          <cell r="K1988">
            <v>0</v>
          </cell>
          <cell r="L1988">
            <v>0</v>
          </cell>
          <cell r="M1988">
            <v>0</v>
          </cell>
        </row>
        <row r="1989">
          <cell r="B1989">
            <v>0</v>
          </cell>
          <cell r="C1989">
            <v>0</v>
          </cell>
          <cell r="D1989">
            <v>0</v>
          </cell>
          <cell r="E1989">
            <v>0</v>
          </cell>
          <cell r="I1989">
            <v>0</v>
          </cell>
          <cell r="J1989">
            <v>0</v>
          </cell>
          <cell r="K1989">
            <v>0</v>
          </cell>
          <cell r="L1989">
            <v>0</v>
          </cell>
          <cell r="M1989">
            <v>0</v>
          </cell>
        </row>
        <row r="1990">
          <cell r="B1990">
            <v>0</v>
          </cell>
          <cell r="C1990">
            <v>0</v>
          </cell>
          <cell r="D1990">
            <v>0</v>
          </cell>
          <cell r="E1990">
            <v>0</v>
          </cell>
          <cell r="I1990">
            <v>0</v>
          </cell>
          <cell r="J1990">
            <v>0</v>
          </cell>
          <cell r="K1990">
            <v>0</v>
          </cell>
          <cell r="L1990">
            <v>0</v>
          </cell>
          <cell r="M1990">
            <v>0</v>
          </cell>
        </row>
        <row r="1991">
          <cell r="B1991">
            <v>0</v>
          </cell>
          <cell r="C1991">
            <v>0</v>
          </cell>
          <cell r="D1991">
            <v>0</v>
          </cell>
          <cell r="E1991">
            <v>0</v>
          </cell>
          <cell r="I1991">
            <v>0</v>
          </cell>
          <cell r="J1991">
            <v>0</v>
          </cell>
          <cell r="K1991">
            <v>0</v>
          </cell>
          <cell r="L1991">
            <v>0</v>
          </cell>
          <cell r="M1991">
            <v>0</v>
          </cell>
        </row>
        <row r="1992">
          <cell r="B1992">
            <v>0</v>
          </cell>
          <cell r="C1992">
            <v>0</v>
          </cell>
          <cell r="D1992">
            <v>0</v>
          </cell>
          <cell r="E1992">
            <v>0</v>
          </cell>
          <cell r="I1992">
            <v>0</v>
          </cell>
          <cell r="J1992">
            <v>0</v>
          </cell>
          <cell r="K1992">
            <v>0</v>
          </cell>
          <cell r="L1992">
            <v>0</v>
          </cell>
          <cell r="M1992">
            <v>0</v>
          </cell>
        </row>
        <row r="1993">
          <cell r="B1993">
            <v>0</v>
          </cell>
          <cell r="C1993">
            <v>0</v>
          </cell>
          <cell r="D1993">
            <v>0</v>
          </cell>
          <cell r="E1993">
            <v>0</v>
          </cell>
          <cell r="I1993">
            <v>0</v>
          </cell>
          <cell r="J1993">
            <v>0</v>
          </cell>
          <cell r="K1993">
            <v>0</v>
          </cell>
          <cell r="L1993">
            <v>0</v>
          </cell>
          <cell r="M1993">
            <v>0</v>
          </cell>
        </row>
        <row r="1994">
          <cell r="B1994">
            <v>0</v>
          </cell>
          <cell r="C1994">
            <v>0</v>
          </cell>
          <cell r="D1994">
            <v>0</v>
          </cell>
          <cell r="E1994">
            <v>0</v>
          </cell>
          <cell r="I1994">
            <v>0</v>
          </cell>
          <cell r="J1994">
            <v>0</v>
          </cell>
          <cell r="K1994">
            <v>0</v>
          </cell>
          <cell r="L1994">
            <v>0</v>
          </cell>
          <cell r="M1994">
            <v>0</v>
          </cell>
        </row>
        <row r="1995">
          <cell r="B1995">
            <v>0</v>
          </cell>
          <cell r="C1995">
            <v>0</v>
          </cell>
          <cell r="D1995">
            <v>0</v>
          </cell>
          <cell r="E1995">
            <v>0</v>
          </cell>
          <cell r="I1995">
            <v>0</v>
          </cell>
          <cell r="J1995">
            <v>0</v>
          </cell>
          <cell r="K1995">
            <v>0</v>
          </cell>
          <cell r="L1995">
            <v>0</v>
          </cell>
          <cell r="M1995">
            <v>0</v>
          </cell>
        </row>
        <row r="1996">
          <cell r="B1996">
            <v>0</v>
          </cell>
          <cell r="C1996">
            <v>0</v>
          </cell>
          <cell r="D1996">
            <v>0</v>
          </cell>
          <cell r="E1996">
            <v>0</v>
          </cell>
          <cell r="I1996">
            <v>0</v>
          </cell>
          <cell r="J1996">
            <v>0</v>
          </cell>
          <cell r="K1996">
            <v>0</v>
          </cell>
          <cell r="L1996">
            <v>0</v>
          </cell>
          <cell r="M1996">
            <v>0</v>
          </cell>
        </row>
        <row r="1997">
          <cell r="B1997">
            <v>0</v>
          </cell>
          <cell r="C1997">
            <v>0</v>
          </cell>
          <cell r="D1997">
            <v>0</v>
          </cell>
          <cell r="E1997">
            <v>0</v>
          </cell>
          <cell r="I1997">
            <v>0</v>
          </cell>
          <cell r="J1997">
            <v>0</v>
          </cell>
          <cell r="K1997">
            <v>0</v>
          </cell>
          <cell r="L1997">
            <v>0</v>
          </cell>
          <cell r="M1997">
            <v>0</v>
          </cell>
        </row>
        <row r="1998">
          <cell r="B1998">
            <v>0</v>
          </cell>
          <cell r="C1998">
            <v>0</v>
          </cell>
          <cell r="D1998">
            <v>0</v>
          </cell>
          <cell r="E1998">
            <v>0</v>
          </cell>
          <cell r="I1998">
            <v>0</v>
          </cell>
          <cell r="J1998">
            <v>0</v>
          </cell>
          <cell r="K1998">
            <v>0</v>
          </cell>
          <cell r="L1998">
            <v>0</v>
          </cell>
          <cell r="M1998">
            <v>0</v>
          </cell>
        </row>
        <row r="1999">
          <cell r="B1999">
            <v>0</v>
          </cell>
          <cell r="C1999">
            <v>0</v>
          </cell>
          <cell r="D1999">
            <v>0</v>
          </cell>
          <cell r="E1999">
            <v>0</v>
          </cell>
          <cell r="I1999">
            <v>0</v>
          </cell>
          <cell r="J1999">
            <v>0</v>
          </cell>
          <cell r="K1999">
            <v>0</v>
          </cell>
          <cell r="L1999">
            <v>0</v>
          </cell>
          <cell r="M1999">
            <v>0</v>
          </cell>
        </row>
        <row r="2000">
          <cell r="B2000">
            <v>0</v>
          </cell>
          <cell r="C2000">
            <v>0</v>
          </cell>
          <cell r="D2000">
            <v>0</v>
          </cell>
          <cell r="E2000">
            <v>0</v>
          </cell>
          <cell r="I2000">
            <v>0</v>
          </cell>
          <cell r="J2000">
            <v>0</v>
          </cell>
          <cell r="K2000">
            <v>0</v>
          </cell>
          <cell r="L2000">
            <v>0</v>
          </cell>
          <cell r="M2000">
            <v>0</v>
          </cell>
        </row>
      </sheetData>
      <sheetData sheetId="1" refreshError="1"/>
      <sheetData sheetId="2" refreshError="1"/>
      <sheetData sheetId="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19.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9.xml"/><Relationship Id="rId1" Type="http://schemas.openxmlformats.org/officeDocument/2006/relationships/printerSettings" Target="../printerSettings/printerSettings20.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0.xml"/><Relationship Id="rId1" Type="http://schemas.openxmlformats.org/officeDocument/2006/relationships/printerSettings" Target="../printerSettings/printerSettings21.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2.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23.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3.xml"/><Relationship Id="rId1" Type="http://schemas.openxmlformats.org/officeDocument/2006/relationships/printerSettings" Target="../printerSettings/printerSettings24.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4.xml"/><Relationship Id="rId1" Type="http://schemas.openxmlformats.org/officeDocument/2006/relationships/printerSettings" Target="../printerSettings/printerSettings2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2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AG283"/>
  <sheetViews>
    <sheetView showGridLines="0" showZeros="0" tabSelected="1" topLeftCell="A196" zoomScale="80" zoomScaleNormal="80" workbookViewId="0">
      <selection activeCell="D37" sqref="D37"/>
    </sheetView>
  </sheetViews>
  <sheetFormatPr baseColWidth="10" defaultColWidth="11.42578125" defaultRowHeight="13.5" x14ac:dyDescent="0.2"/>
  <cols>
    <col min="1" max="1" width="7.140625" style="8" customWidth="1"/>
    <col min="2" max="2" width="13.7109375" style="8" customWidth="1"/>
    <col min="3" max="3" width="35.140625" style="8" customWidth="1"/>
    <col min="4" max="4" width="57.5703125" style="8" customWidth="1"/>
    <col min="5" max="5" width="21.7109375" style="8" customWidth="1"/>
    <col min="6" max="6" width="11.85546875" style="8" hidden="1" customWidth="1"/>
    <col min="7" max="7" width="11" style="8" customWidth="1"/>
    <col min="8" max="8" width="19.28515625" style="8" customWidth="1"/>
    <col min="9" max="9" width="20.140625" style="8" hidden="1" customWidth="1"/>
    <col min="10" max="10" width="16.7109375" style="8" hidden="1" customWidth="1"/>
    <col min="11" max="11" width="19.42578125" style="8" customWidth="1"/>
    <col min="12" max="12" width="21" style="8" customWidth="1"/>
    <col min="13" max="13" width="7.7109375" style="8" customWidth="1"/>
    <col min="14" max="14" width="21.140625" style="8" customWidth="1"/>
    <col min="15" max="15" width="13.28515625" style="8" customWidth="1"/>
    <col min="16" max="16" width="16.5703125" style="123" bestFit="1" customWidth="1"/>
    <col min="17" max="20" width="11.42578125" style="8"/>
    <col min="21" max="22" width="13.85546875" style="8" bestFit="1" customWidth="1"/>
    <col min="23" max="23" width="11.42578125" style="8"/>
    <col min="24" max="24" width="18.42578125" style="8" customWidth="1"/>
    <col min="25" max="25" width="13.85546875" style="8" bestFit="1" customWidth="1"/>
    <col min="26" max="29" width="11.42578125" style="8"/>
    <col min="30" max="30" width="22.28515625" style="8" customWidth="1"/>
    <col min="31" max="31" width="7" style="8" customWidth="1"/>
    <col min="32" max="32" width="11.42578125" style="8"/>
    <col min="33" max="33" width="16.7109375" style="8" bestFit="1" customWidth="1"/>
    <col min="34" max="16384" width="11.42578125" style="8"/>
  </cols>
  <sheetData>
    <row r="1" spans="1:18" ht="14.45" customHeight="1" x14ac:dyDescent="0.2">
      <c r="D1" s="43"/>
      <c r="E1" s="43"/>
      <c r="F1" s="43"/>
      <c r="G1" s="43"/>
      <c r="H1" s="43"/>
      <c r="I1" s="43"/>
      <c r="J1" s="43"/>
      <c r="L1" s="256" t="s">
        <v>60</v>
      </c>
      <c r="M1" s="257"/>
      <c r="O1" s="122"/>
      <c r="P1" s="164"/>
      <c r="Q1" s="122"/>
      <c r="R1" s="122"/>
    </row>
    <row r="2" spans="1:18" ht="14.45" customHeight="1" x14ac:dyDescent="0.2">
      <c r="D2" s="43"/>
      <c r="E2" s="43"/>
      <c r="F2" s="43"/>
      <c r="G2" s="43"/>
      <c r="H2" s="43"/>
      <c r="I2" s="43"/>
      <c r="J2" s="43"/>
      <c r="L2" s="258"/>
      <c r="M2" s="259"/>
      <c r="O2" s="122"/>
      <c r="P2" s="164"/>
      <c r="Q2" s="122"/>
      <c r="R2" s="122"/>
    </row>
    <row r="3" spans="1:18" ht="15.75" customHeight="1" x14ac:dyDescent="0.2">
      <c r="D3" s="43"/>
      <c r="E3" s="43"/>
      <c r="F3" s="43"/>
      <c r="G3" s="43"/>
      <c r="H3" s="43"/>
      <c r="I3" s="43"/>
      <c r="J3" s="43"/>
      <c r="L3" s="258"/>
      <c r="M3" s="259"/>
      <c r="O3" s="122"/>
      <c r="P3" s="164"/>
      <c r="Q3" s="122"/>
      <c r="R3" s="122"/>
    </row>
    <row r="4" spans="1:18" ht="18.75" customHeight="1" x14ac:dyDescent="0.2">
      <c r="D4" s="43"/>
      <c r="E4" s="43"/>
      <c r="F4" s="43"/>
      <c r="G4" s="43"/>
      <c r="H4" s="43"/>
      <c r="I4" s="43"/>
      <c r="J4" s="43"/>
      <c r="L4" s="258" t="s">
        <v>59</v>
      </c>
      <c r="M4" s="259"/>
      <c r="O4" s="122"/>
      <c r="P4" s="164"/>
      <c r="Q4" s="122"/>
      <c r="R4" s="122"/>
    </row>
    <row r="5" spans="1:18" ht="14.45" customHeight="1" x14ac:dyDescent="0.2">
      <c r="D5" s="43"/>
      <c r="E5" s="43"/>
      <c r="F5" s="43"/>
      <c r="G5" s="43"/>
      <c r="H5" s="43"/>
      <c r="I5" s="43"/>
      <c r="J5" s="43"/>
      <c r="L5" s="260" t="str">
        <f>L26</f>
        <v>4415-16656-2025-4-M</v>
      </c>
      <c r="M5" s="261"/>
      <c r="O5" s="122"/>
      <c r="P5" s="164"/>
      <c r="Q5" s="122"/>
      <c r="R5" s="122"/>
    </row>
    <row r="6" spans="1:18" ht="14.45" customHeight="1" x14ac:dyDescent="0.2">
      <c r="D6" s="43"/>
      <c r="E6" s="43"/>
      <c r="F6" s="43"/>
      <c r="G6" s="43"/>
      <c r="H6" s="43"/>
      <c r="I6" s="43"/>
      <c r="J6" s="43"/>
      <c r="L6" s="260"/>
      <c r="M6" s="261"/>
      <c r="O6" s="122"/>
      <c r="P6" s="164"/>
      <c r="Q6" s="122"/>
      <c r="R6" s="122"/>
    </row>
    <row r="7" spans="1:18" ht="14.45" customHeight="1" x14ac:dyDescent="0.2">
      <c r="B7" s="123" t="s">
        <v>53</v>
      </c>
      <c r="D7" s="43"/>
      <c r="E7" s="43"/>
      <c r="F7" s="43"/>
      <c r="G7" s="43"/>
      <c r="H7" s="43"/>
      <c r="I7" s="43"/>
      <c r="J7" s="43"/>
      <c r="L7" s="260"/>
      <c r="M7" s="261"/>
      <c r="O7" s="122"/>
      <c r="P7" s="164"/>
      <c r="Q7" s="122"/>
      <c r="R7" s="122"/>
    </row>
    <row r="8" spans="1:18" ht="14.45" customHeight="1" x14ac:dyDescent="0.2">
      <c r="B8" s="123" t="s">
        <v>541</v>
      </c>
      <c r="D8" s="43"/>
      <c r="E8" s="43"/>
      <c r="F8" s="43"/>
      <c r="G8" s="43"/>
      <c r="H8" s="43"/>
      <c r="I8" s="43"/>
      <c r="J8" s="43"/>
      <c r="L8" s="260"/>
      <c r="M8" s="261"/>
      <c r="O8" s="122"/>
      <c r="P8" s="164"/>
      <c r="Q8" s="122"/>
      <c r="R8" s="122"/>
    </row>
    <row r="9" spans="1:18" ht="14.45" customHeight="1" thickBot="1" x14ac:dyDescent="0.25">
      <c r="B9" s="123"/>
      <c r="D9" s="43"/>
      <c r="E9" s="43"/>
      <c r="F9" s="43"/>
      <c r="G9" s="43"/>
      <c r="H9" s="43"/>
      <c r="I9" s="43"/>
      <c r="J9" s="43"/>
      <c r="L9" s="260"/>
      <c r="M9" s="261"/>
      <c r="O9" s="122"/>
      <c r="P9" s="164"/>
      <c r="Q9" s="122"/>
      <c r="R9" s="122"/>
    </row>
    <row r="10" spans="1:18" ht="14.45" customHeight="1" thickBot="1" x14ac:dyDescent="0.25">
      <c r="B10" s="275" t="s">
        <v>617</v>
      </c>
      <c r="C10" s="276"/>
      <c r="D10" s="43"/>
      <c r="E10" s="43"/>
      <c r="F10" s="43"/>
      <c r="G10" s="43"/>
      <c r="H10" s="43"/>
      <c r="I10" s="43"/>
      <c r="J10" s="43"/>
      <c r="L10" s="262"/>
      <c r="M10" s="263"/>
      <c r="O10" s="122"/>
      <c r="P10" s="164"/>
      <c r="Q10" s="122"/>
      <c r="R10" s="122"/>
    </row>
    <row r="11" spans="1:18" ht="14.45" customHeight="1" thickBot="1" x14ac:dyDescent="0.25">
      <c r="B11" s="277"/>
      <c r="C11" s="278"/>
      <c r="D11" s="43"/>
      <c r="E11" s="43"/>
      <c r="F11" s="43"/>
      <c r="G11" s="43"/>
      <c r="H11" s="43"/>
      <c r="I11" s="43"/>
      <c r="J11" s="43"/>
      <c r="O11" s="122"/>
      <c r="P11" s="164"/>
      <c r="Q11" s="122"/>
      <c r="R11" s="122"/>
    </row>
    <row r="12" spans="1:18" ht="18" customHeight="1" x14ac:dyDescent="0.2">
      <c r="B12" s="277"/>
      <c r="C12" s="278"/>
      <c r="K12" s="271" t="s">
        <v>31</v>
      </c>
      <c r="L12" s="272"/>
      <c r="M12" s="124" t="s">
        <v>27</v>
      </c>
      <c r="O12" s="122"/>
      <c r="P12" s="164"/>
      <c r="Q12" s="122"/>
      <c r="R12" s="122"/>
    </row>
    <row r="13" spans="1:18" ht="21" customHeight="1" thickBot="1" x14ac:dyDescent="0.25">
      <c r="B13" s="279"/>
      <c r="C13" s="280"/>
      <c r="K13" s="273"/>
      <c r="L13" s="274"/>
      <c r="M13" s="125">
        <f>G19</f>
        <v>2.4488064675072585</v>
      </c>
      <c r="O13" s="122"/>
      <c r="P13" s="164"/>
      <c r="Q13" s="122"/>
      <c r="R13" s="122"/>
    </row>
    <row r="14" spans="1:18" ht="12" customHeight="1" thickBot="1" x14ac:dyDescent="0.25">
      <c r="B14" s="123"/>
      <c r="G14" s="67"/>
      <c r="H14" s="67"/>
      <c r="I14" s="67"/>
      <c r="J14" s="67"/>
      <c r="K14" s="67"/>
      <c r="L14" s="67"/>
      <c r="M14" s="67"/>
      <c r="O14" s="122"/>
      <c r="P14" s="164"/>
      <c r="Q14" s="122"/>
      <c r="R14" s="122"/>
    </row>
    <row r="15" spans="1:18" ht="15" customHeight="1" x14ac:dyDescent="0.2">
      <c r="A15" s="264" t="s">
        <v>539</v>
      </c>
      <c r="B15" s="265"/>
      <c r="C15" s="47" t="s">
        <v>49</v>
      </c>
      <c r="D15" s="47"/>
      <c r="E15" s="126"/>
      <c r="F15" s="127"/>
      <c r="G15" s="48" t="s">
        <v>0</v>
      </c>
      <c r="H15" s="128"/>
      <c r="I15" s="128"/>
      <c r="J15" s="128"/>
      <c r="K15" s="114" t="s">
        <v>103</v>
      </c>
      <c r="L15" s="269" t="s">
        <v>99</v>
      </c>
      <c r="M15" s="270"/>
      <c r="O15" s="122"/>
      <c r="P15" s="164"/>
      <c r="Q15" s="122"/>
      <c r="R15" s="122"/>
    </row>
    <row r="16" spans="1:18" ht="20.100000000000001" customHeight="1" x14ac:dyDescent="0.2">
      <c r="A16" s="287" t="str">
        <f>C36</f>
        <v>CALI</v>
      </c>
      <c r="B16" s="288"/>
      <c r="C16" s="299" t="str">
        <f>CONCATENATE("S/ Cotización: ",C34)</f>
        <v>S/ Cotización: CUSEZAR</v>
      </c>
      <c r="D16" s="299"/>
      <c r="E16" s="299"/>
      <c r="F16" s="129"/>
      <c r="G16" s="266" t="str">
        <f>CONCATENATE("S/ Cotización: ",G34)</f>
        <v>S/ Cotización: ALAMO - APARTAMENTOS CARRO 1</v>
      </c>
      <c r="H16" s="267"/>
      <c r="I16" s="267"/>
      <c r="J16" s="267"/>
      <c r="K16" s="268" t="str">
        <f>G35</f>
        <v>EL ALAMO-APARTAMENTOS</v>
      </c>
      <c r="L16" s="291" t="str">
        <f>+L37</f>
        <v>CESAR DIAZ</v>
      </c>
      <c r="M16" s="292"/>
      <c r="O16" s="122"/>
      <c r="P16" s="164"/>
      <c r="Q16" s="122"/>
      <c r="R16" s="122"/>
    </row>
    <row r="17" spans="1:33" ht="20.100000000000001" customHeight="1" x14ac:dyDescent="0.2">
      <c r="A17" s="289"/>
      <c r="B17" s="290"/>
      <c r="C17" s="300" t="s">
        <v>56</v>
      </c>
      <c r="D17" s="301"/>
      <c r="E17" s="290"/>
      <c r="F17" s="129"/>
      <c r="G17" s="266" t="s">
        <v>56</v>
      </c>
      <c r="H17" s="267"/>
      <c r="I17" s="267"/>
      <c r="J17" s="267"/>
      <c r="K17" s="268"/>
      <c r="L17" s="293"/>
      <c r="M17" s="294"/>
      <c r="O17" s="122"/>
      <c r="P17" s="164"/>
      <c r="Q17" s="122"/>
      <c r="R17" s="122"/>
    </row>
    <row r="18" spans="1:33" ht="15" customHeight="1" x14ac:dyDescent="0.2">
      <c r="A18" s="77" t="s">
        <v>54</v>
      </c>
      <c r="C18" s="54" t="s">
        <v>32</v>
      </c>
      <c r="D18" s="310" t="s">
        <v>33</v>
      </c>
      <c r="E18" s="310"/>
      <c r="F18" s="129"/>
      <c r="G18" s="56" t="s">
        <v>34</v>
      </c>
      <c r="H18" s="55" t="s">
        <v>52</v>
      </c>
      <c r="I18" s="112"/>
      <c r="J18" s="112"/>
      <c r="K18" s="130"/>
      <c r="L18" s="55" t="s">
        <v>55</v>
      </c>
      <c r="M18" s="131"/>
      <c r="O18" s="122"/>
      <c r="P18" s="164"/>
      <c r="Q18" s="122"/>
      <c r="R18" s="122"/>
    </row>
    <row r="19" spans="1:33" ht="15" customHeight="1" thickBot="1" x14ac:dyDescent="0.25">
      <c r="A19" s="316" t="e">
        <f>G187</f>
        <v>#REF!</v>
      </c>
      <c r="B19" s="317"/>
      <c r="C19" s="132"/>
      <c r="D19" s="311">
        <f>E201</f>
        <v>36.921500000000009</v>
      </c>
      <c r="E19" s="312"/>
      <c r="F19" s="133"/>
      <c r="G19" s="134">
        <f>+C248</f>
        <v>2.4488064675072585</v>
      </c>
      <c r="H19" s="324" t="str">
        <f>G37</f>
        <v>LINDA PATIÑO</v>
      </c>
      <c r="I19" s="325"/>
      <c r="J19" s="325"/>
      <c r="K19" s="326"/>
      <c r="L19" s="333">
        <f ca="1">L35</f>
        <v>45777</v>
      </c>
      <c r="M19" s="334"/>
      <c r="O19" s="122"/>
      <c r="P19" s="164"/>
      <c r="Q19" s="122"/>
      <c r="R19" s="122"/>
    </row>
    <row r="20" spans="1:33" ht="14.25" customHeight="1" thickBot="1" x14ac:dyDescent="0.25">
      <c r="A20" s="135"/>
      <c r="B20" s="136"/>
      <c r="C20" s="137"/>
      <c r="E20" s="138"/>
      <c r="F20" s="136"/>
      <c r="G20" s="327"/>
      <c r="H20" s="327"/>
      <c r="I20" s="139"/>
      <c r="J20" s="139"/>
      <c r="K20" s="140"/>
      <c r="L20" s="322"/>
      <c r="M20" s="323"/>
      <c r="O20" s="122"/>
      <c r="P20" s="164"/>
      <c r="Q20" s="122"/>
      <c r="R20" s="122"/>
    </row>
    <row r="21" spans="1:33" ht="27.75" thickBot="1" x14ac:dyDescent="0.25">
      <c r="A21" s="66" t="s">
        <v>7</v>
      </c>
      <c r="B21" s="49" t="s">
        <v>8</v>
      </c>
      <c r="C21" s="328" t="s">
        <v>6</v>
      </c>
      <c r="D21" s="329"/>
      <c r="E21" s="50" t="s">
        <v>9</v>
      </c>
      <c r="F21" s="50" t="s">
        <v>10</v>
      </c>
      <c r="G21" s="51" t="s">
        <v>11</v>
      </c>
      <c r="H21" s="50" t="s">
        <v>28</v>
      </c>
      <c r="I21" s="50"/>
      <c r="J21" s="50"/>
      <c r="K21" s="50" t="s">
        <v>29</v>
      </c>
      <c r="L21" s="52" t="s">
        <v>30</v>
      </c>
      <c r="M21" s="53"/>
      <c r="O21" s="122"/>
      <c r="P21" s="164"/>
      <c r="Q21" s="122"/>
      <c r="R21" s="122"/>
    </row>
    <row r="22" spans="1:33" ht="24.2" hidden="1" customHeight="1" x14ac:dyDescent="0.25"/>
    <row r="23" spans="1:33" ht="14.45" customHeight="1" x14ac:dyDescent="0.2">
      <c r="D23" s="309" t="s">
        <v>63</v>
      </c>
      <c r="E23" s="309"/>
      <c r="F23" s="309"/>
      <c r="G23" s="309"/>
      <c r="H23" s="309"/>
      <c r="I23" s="309"/>
      <c r="J23" s="309"/>
      <c r="K23" s="309"/>
      <c r="L23" s="256" t="s">
        <v>138</v>
      </c>
      <c r="M23" s="257"/>
      <c r="N23" s="141"/>
      <c r="O23" s="122"/>
      <c r="P23" s="164"/>
      <c r="Q23" s="122"/>
      <c r="R23" s="122"/>
    </row>
    <row r="24" spans="1:33" ht="14.45" customHeight="1" x14ac:dyDescent="0.2">
      <c r="D24" s="309"/>
      <c r="E24" s="309"/>
      <c r="F24" s="309"/>
      <c r="G24" s="309"/>
      <c r="H24" s="309"/>
      <c r="I24" s="309"/>
      <c r="J24" s="309"/>
      <c r="K24" s="309"/>
      <c r="L24" s="258"/>
      <c r="M24" s="259"/>
      <c r="N24" s="141"/>
      <c r="O24" s="122"/>
      <c r="P24" s="164"/>
      <c r="Q24" s="122"/>
      <c r="R24" s="122"/>
      <c r="AG24" s="72"/>
    </row>
    <row r="25" spans="1:33" ht="14.45" customHeight="1" x14ac:dyDescent="0.2">
      <c r="D25" s="309"/>
      <c r="E25" s="309"/>
      <c r="F25" s="309"/>
      <c r="G25" s="309"/>
      <c r="H25" s="309"/>
      <c r="I25" s="309"/>
      <c r="J25" s="309"/>
      <c r="K25" s="309"/>
      <c r="L25" s="258"/>
      <c r="M25" s="259"/>
      <c r="N25" s="141"/>
      <c r="O25" s="122"/>
      <c r="P25" s="164"/>
      <c r="Q25" s="122"/>
      <c r="R25" s="122"/>
      <c r="AG25" s="72"/>
    </row>
    <row r="26" spans="1:33" s="27" customFormat="1" ht="14.45" customHeight="1" x14ac:dyDescent="0.2">
      <c r="D26" s="309"/>
      <c r="E26" s="309"/>
      <c r="F26" s="309"/>
      <c r="G26" s="309"/>
      <c r="H26" s="309"/>
      <c r="I26" s="309"/>
      <c r="J26" s="309"/>
      <c r="K26" s="309"/>
      <c r="L26" s="318" t="s">
        <v>597</v>
      </c>
      <c r="M26" s="319"/>
      <c r="N26" s="141"/>
      <c r="O26" s="122"/>
      <c r="P26" s="164"/>
      <c r="Q26" s="122"/>
      <c r="R26" s="122"/>
      <c r="AG26" s="211"/>
    </row>
    <row r="27" spans="1:33" ht="14.45" customHeight="1" thickBot="1" x14ac:dyDescent="0.25">
      <c r="D27" s="309"/>
      <c r="E27" s="309"/>
      <c r="F27" s="309"/>
      <c r="G27" s="309"/>
      <c r="H27" s="309"/>
      <c r="I27" s="309"/>
      <c r="J27" s="309"/>
      <c r="K27" s="309"/>
      <c r="L27" s="320"/>
      <c r="M27" s="321"/>
      <c r="N27" s="141"/>
      <c r="O27" s="122"/>
      <c r="P27" s="164"/>
      <c r="Q27" s="122"/>
      <c r="R27" s="122"/>
      <c r="AG27" s="72"/>
    </row>
    <row r="28" spans="1:33" ht="14.45" customHeight="1" x14ac:dyDescent="0.2">
      <c r="D28" s="309"/>
      <c r="E28" s="309"/>
      <c r="F28" s="309"/>
      <c r="G28" s="309"/>
      <c r="H28" s="309"/>
      <c r="I28" s="309"/>
      <c r="J28" s="309"/>
      <c r="K28" s="309"/>
      <c r="N28" s="141"/>
      <c r="O28" s="122"/>
      <c r="P28" s="164"/>
      <c r="Q28" s="122"/>
      <c r="R28" s="122"/>
      <c r="AG28" s="72"/>
    </row>
    <row r="29" spans="1:33" ht="14.45" customHeight="1" x14ac:dyDescent="0.2">
      <c r="B29" s="123" t="s">
        <v>53</v>
      </c>
      <c r="D29" s="309"/>
      <c r="E29" s="309"/>
      <c r="F29" s="309"/>
      <c r="G29" s="309"/>
      <c r="H29" s="309"/>
      <c r="I29" s="309"/>
      <c r="J29" s="309"/>
      <c r="K29" s="309"/>
      <c r="L29" s="142"/>
      <c r="M29" s="123"/>
      <c r="N29" s="141"/>
      <c r="O29" s="122"/>
      <c r="P29" s="164"/>
      <c r="Q29" s="122"/>
      <c r="R29" s="122"/>
      <c r="V29" s="191"/>
      <c r="X29" s="191"/>
      <c r="AG29" s="72"/>
    </row>
    <row r="30" spans="1:33" ht="14.45" customHeight="1" x14ac:dyDescent="0.2">
      <c r="B30" s="123" t="str">
        <f>B8</f>
        <v>VERSION: 1-2025</v>
      </c>
      <c r="D30" s="309"/>
      <c r="E30" s="309"/>
      <c r="F30" s="309"/>
      <c r="G30" s="309"/>
      <c r="H30" s="309"/>
      <c r="I30" s="309"/>
      <c r="J30" s="309"/>
      <c r="K30" s="309"/>
      <c r="L30" s="123"/>
      <c r="M30" s="123"/>
      <c r="N30" s="141"/>
      <c r="O30" s="122"/>
      <c r="P30" s="164"/>
      <c r="Q30" s="122"/>
      <c r="R30" s="122"/>
      <c r="V30" s="191"/>
      <c r="X30" s="191"/>
      <c r="AG30" s="72"/>
    </row>
    <row r="31" spans="1:33" ht="14.45" customHeight="1" x14ac:dyDescent="0.2">
      <c r="B31" s="123"/>
      <c r="D31" s="309"/>
      <c r="E31" s="309"/>
      <c r="F31" s="309"/>
      <c r="G31" s="309"/>
      <c r="H31" s="309"/>
      <c r="I31" s="309"/>
      <c r="J31" s="309"/>
      <c r="K31" s="309"/>
      <c r="L31" s="123"/>
      <c r="M31" s="123"/>
      <c r="N31" s="141"/>
      <c r="O31" s="141"/>
      <c r="P31" s="165"/>
      <c r="Q31" s="141"/>
      <c r="V31" s="191"/>
      <c r="X31" s="191"/>
      <c r="AG31" s="72"/>
    </row>
    <row r="32" spans="1:33" ht="12.75" customHeight="1" x14ac:dyDescent="0.2">
      <c r="A32" s="226"/>
      <c r="B32" s="226"/>
      <c r="C32" s="226"/>
      <c r="D32" s="226"/>
      <c r="E32" s="226"/>
      <c r="F32" s="226"/>
      <c r="G32" s="226"/>
      <c r="H32" s="226"/>
      <c r="I32" s="226"/>
      <c r="J32" s="226"/>
      <c r="K32" s="226"/>
      <c r="L32" s="226"/>
      <c r="N32" s="141"/>
      <c r="O32" s="141"/>
      <c r="P32" s="165"/>
      <c r="Q32" s="141"/>
      <c r="U32" s="192"/>
      <c r="X32" s="192"/>
      <c r="Y32" s="192"/>
    </row>
    <row r="33" spans="1:33" x14ac:dyDescent="0.2">
      <c r="V33" s="191"/>
      <c r="AD33" s="308"/>
      <c r="AE33" s="308"/>
      <c r="AG33" s="72"/>
    </row>
    <row r="34" spans="1:33" ht="15.95" customHeight="1" x14ac:dyDescent="0.2">
      <c r="B34" s="8" t="s">
        <v>15</v>
      </c>
      <c r="C34" s="24" t="s">
        <v>564</v>
      </c>
      <c r="E34" s="10" t="s">
        <v>50</v>
      </c>
      <c r="F34" s="25"/>
      <c r="G34" s="105" t="s">
        <v>618</v>
      </c>
      <c r="H34" s="26"/>
      <c r="I34" s="26"/>
      <c r="J34" s="26"/>
      <c r="K34" s="26"/>
      <c r="L34" s="103" t="s">
        <v>51</v>
      </c>
      <c r="M34" s="9"/>
      <c r="V34" s="191"/>
      <c r="X34" s="191"/>
      <c r="Y34" s="192"/>
      <c r="AD34" s="308"/>
      <c r="AE34" s="308"/>
      <c r="AG34" s="72"/>
    </row>
    <row r="35" spans="1:33" ht="15.95" customHeight="1" x14ac:dyDescent="0.2">
      <c r="B35" s="8" t="s">
        <v>47</v>
      </c>
      <c r="C35" s="23" t="s">
        <v>565</v>
      </c>
      <c r="E35" s="10" t="s">
        <v>64</v>
      </c>
      <c r="F35" s="25"/>
      <c r="G35" s="24" t="s">
        <v>561</v>
      </c>
      <c r="H35" s="27"/>
      <c r="I35" s="27"/>
      <c r="J35" s="67" t="s">
        <v>137</v>
      </c>
      <c r="K35" s="27" t="s">
        <v>563</v>
      </c>
      <c r="L35" s="106">
        <f ca="1">TODAY()</f>
        <v>45777</v>
      </c>
      <c r="M35" s="11"/>
      <c r="V35" s="191"/>
      <c r="X35" s="191"/>
      <c r="Y35" s="192"/>
      <c r="AD35" s="308"/>
      <c r="AE35" s="308"/>
      <c r="AG35" s="72"/>
    </row>
    <row r="36" spans="1:33" s="185" customFormat="1" ht="15.95" customHeight="1" x14ac:dyDescent="0.25">
      <c r="B36" s="8" t="s">
        <v>539</v>
      </c>
      <c r="C36" s="186" t="s">
        <v>566</v>
      </c>
      <c r="D36" s="184"/>
      <c r="E36" s="104" t="s">
        <v>1</v>
      </c>
      <c r="F36" s="75"/>
      <c r="G36" s="186" t="s">
        <v>568</v>
      </c>
      <c r="H36" s="75"/>
      <c r="I36" s="75"/>
      <c r="J36" s="75"/>
      <c r="K36" s="75"/>
      <c r="L36" s="190" t="s">
        <v>98</v>
      </c>
      <c r="M36" s="187"/>
      <c r="P36" s="188"/>
      <c r="V36" s="191"/>
      <c r="W36" s="8"/>
      <c r="X36" s="191"/>
      <c r="Y36" s="192"/>
      <c r="AD36" s="308"/>
      <c r="AE36" s="308"/>
      <c r="AG36" s="189"/>
    </row>
    <row r="37" spans="1:33" ht="15.95" customHeight="1" x14ac:dyDescent="0.2">
      <c r="B37" s="8" t="s">
        <v>16</v>
      </c>
      <c r="C37" s="23" t="s">
        <v>567</v>
      </c>
      <c r="D37" s="76"/>
      <c r="E37" s="104" t="s">
        <v>100</v>
      </c>
      <c r="F37" s="75"/>
      <c r="G37" s="23" t="s">
        <v>562</v>
      </c>
      <c r="H37" s="75"/>
      <c r="I37" s="75"/>
      <c r="J37" s="75"/>
      <c r="K37" s="75"/>
      <c r="L37" s="12" t="s">
        <v>542</v>
      </c>
      <c r="M37" s="12"/>
      <c r="U37" s="192"/>
      <c r="V37" s="191"/>
      <c r="X37" s="191"/>
      <c r="Y37" s="192"/>
      <c r="AD37" s="308"/>
      <c r="AE37" s="308"/>
      <c r="AG37" s="72"/>
    </row>
    <row r="38" spans="1:33" ht="9" customHeight="1" x14ac:dyDescent="0.2">
      <c r="E38" s="8" t="s">
        <v>2</v>
      </c>
      <c r="G38" s="39"/>
      <c r="H38" s="39"/>
      <c r="I38" s="39"/>
      <c r="J38" s="39"/>
      <c r="L38" s="8" t="s">
        <v>2</v>
      </c>
      <c r="V38" s="191"/>
    </row>
    <row r="39" spans="1:33" ht="15" x14ac:dyDescent="0.2">
      <c r="B39" s="307" t="s">
        <v>14</v>
      </c>
      <c r="C39" s="307"/>
      <c r="D39" s="307"/>
      <c r="E39" s="307"/>
      <c r="F39" s="307"/>
      <c r="G39" s="307"/>
      <c r="L39" s="28"/>
      <c r="M39" s="29"/>
      <c r="U39" s="192"/>
      <c r="V39" s="191"/>
      <c r="Y39" s="192"/>
    </row>
    <row r="40" spans="1:33" ht="51" x14ac:dyDescent="0.2">
      <c r="A40" s="13" t="s">
        <v>7</v>
      </c>
      <c r="B40" s="15" t="s">
        <v>8</v>
      </c>
      <c r="C40" s="305" t="s">
        <v>6</v>
      </c>
      <c r="D40" s="306"/>
      <c r="E40" s="15" t="s">
        <v>9</v>
      </c>
      <c r="F40" s="111" t="s">
        <v>10</v>
      </c>
      <c r="G40" s="16" t="s">
        <v>11</v>
      </c>
      <c r="H40" s="15" t="s">
        <v>22</v>
      </c>
      <c r="I40" s="15" t="s">
        <v>101</v>
      </c>
      <c r="J40" s="15" t="s">
        <v>102</v>
      </c>
      <c r="K40" s="15" t="s">
        <v>23</v>
      </c>
      <c r="L40" s="17" t="s">
        <v>24</v>
      </c>
      <c r="M40" s="17" t="s">
        <v>25</v>
      </c>
      <c r="N40" s="89" t="s">
        <v>13</v>
      </c>
      <c r="O40" s="89" t="s">
        <v>79</v>
      </c>
      <c r="P40" s="166" t="s">
        <v>139</v>
      </c>
      <c r="V40" s="191"/>
    </row>
    <row r="41" spans="1:33" ht="22.5" x14ac:dyDescent="0.2">
      <c r="A41" s="30">
        <v>18</v>
      </c>
      <c r="B41" s="219" t="str">
        <f>VLOOKUP(N41,[2]Datos!$A$2:$O$2000,2,FALSE)</f>
        <v>COMP-0553</v>
      </c>
      <c r="C41" s="220" t="str">
        <f>VLOOKUP(N41,[2]Datos!$A$2:$O$2000,3,FALSE)</f>
        <v>ACOPLE EN "T" PARA TUBO ALINEADOR</v>
      </c>
      <c r="D41" s="221"/>
      <c r="E41" s="222">
        <v>46</v>
      </c>
      <c r="F41" s="32">
        <f>(VLOOKUP(N41,[2]Datos!$A$2:$O$2000,5,FALSE))*E41</f>
        <v>0</v>
      </c>
      <c r="G41" s="32">
        <f>(VLOOKUP(N41,[2]Datos!$A$2:$O$2000,4,FALSE))*E41</f>
        <v>55.199999999999996</v>
      </c>
      <c r="H41" s="33">
        <f>VLOOKUP(N41,[2]Datos!$A$2:$O$2000,9,FALSE)</f>
        <v>76000</v>
      </c>
      <c r="I41" s="33">
        <f>VLOOKUP(N41,[2]Datos!$A$2:$O$2000,12,FALSE)</f>
        <v>3040</v>
      </c>
      <c r="J41" s="33">
        <f>VLOOKUP(N41,[2]Datos!$A$2:$O$2000,13,FALSE)</f>
        <v>25080</v>
      </c>
      <c r="K41" s="33">
        <f>ROUND((H41*Configurar!$D$6),0)</f>
        <v>1861</v>
      </c>
      <c r="L41" s="34">
        <f>K41*E41</f>
        <v>85606</v>
      </c>
      <c r="M41" s="58">
        <f>L41/$L$187</f>
        <v>1.1556893325200875E-2</v>
      </c>
      <c r="N41" s="236" t="s">
        <v>612</v>
      </c>
      <c r="O41" s="110">
        <f>(VLOOKUP(N41,[2]Datos!$A$2:$O$2000,6,FALSE))*E41</f>
        <v>6.4399999999999999E-2</v>
      </c>
      <c r="P41" s="167" t="str">
        <f>VLOOKUP(N41,[2]Datos!$A$2:$O$2000,15,FALSE)</f>
        <v>RACK R1B</v>
      </c>
      <c r="Q41" s="8" t="s">
        <v>614</v>
      </c>
    </row>
    <row r="42" spans="1:33" ht="22.5" x14ac:dyDescent="0.2">
      <c r="A42" s="30">
        <v>18</v>
      </c>
      <c r="B42" s="219" t="str">
        <f>VLOOKUP(N42,[2]Datos!$A$2:$O$2000,2,FALSE)</f>
        <v>COMP-0553</v>
      </c>
      <c r="C42" s="220" t="str">
        <f>VLOOKUP(N42,[2]Datos!$A$2:$O$2000,3,FALSE)</f>
        <v>ACOPLE EN "T" PARA TUBO ALINEADOR</v>
      </c>
      <c r="D42" s="221"/>
      <c r="E42" s="222">
        <v>12</v>
      </c>
      <c r="F42" s="32">
        <f>(VLOOKUP(N42,[2]Datos!$A$2:$O$2000,5,FALSE))*E42</f>
        <v>0</v>
      </c>
      <c r="G42" s="32">
        <f>(VLOOKUP(N42,[2]Datos!$A$2:$O$2000,4,FALSE))*E42</f>
        <v>14.399999999999999</v>
      </c>
      <c r="H42" s="33">
        <f>VLOOKUP(N42,[2]Datos!$A$2:$O$2000,9,FALSE)</f>
        <v>76000</v>
      </c>
      <c r="I42" s="33">
        <f>VLOOKUP(N42,[2]Datos!$A$2:$O$2000,12,FALSE)</f>
        <v>3040</v>
      </c>
      <c r="J42" s="33">
        <f>VLOOKUP(N42,[2]Datos!$A$2:$O$2000,13,FALSE)</f>
        <v>25080</v>
      </c>
      <c r="K42" s="33">
        <f>ROUND((H42*Configurar!$D$6),0)</f>
        <v>1861</v>
      </c>
      <c r="L42" s="34">
        <f>K42*E42</f>
        <v>22332</v>
      </c>
      <c r="M42" s="58">
        <f>L42/$L$187</f>
        <v>3.0148417370089238E-3</v>
      </c>
      <c r="N42" s="143" t="s">
        <v>612</v>
      </c>
      <c r="O42" s="110">
        <f>(VLOOKUP(N42,[2]Datos!$A$2:$O$2000,6,FALSE))*E42</f>
        <v>1.6799999999999999E-2</v>
      </c>
      <c r="P42" s="167" t="str">
        <f>VLOOKUP(N42,[2]Datos!$A$2:$O$2000,15,FALSE)</f>
        <v>RACK R1B</v>
      </c>
      <c r="Q42" s="8" t="s">
        <v>615</v>
      </c>
    </row>
    <row r="43" spans="1:33" ht="22.5" x14ac:dyDescent="0.2">
      <c r="A43" s="30">
        <v>18</v>
      </c>
      <c r="B43" s="219" t="str">
        <f>VLOOKUP(N43,[2]Datos!$A$2:$O$2000,2,FALSE)</f>
        <v>ALZA-0025</v>
      </c>
      <c r="C43" s="220" t="str">
        <f>VLOOKUP(N43,[2]Datos!$A$2:$O$2000,3,FALSE)</f>
        <v>ALZAPRIMA PUSH PULL ACOPLE RAPIDO</v>
      </c>
      <c r="D43" s="221"/>
      <c r="E43" s="222">
        <v>65</v>
      </c>
      <c r="F43" s="32">
        <f>(VLOOKUP(N43,[2]Datos!$A$2:$O$2000,5,FALSE))*E43</f>
        <v>0</v>
      </c>
      <c r="G43" s="32">
        <f>(VLOOKUP(N43,[2]Datos!$A$2:$O$2000,4,FALSE))*E43</f>
        <v>1556.75</v>
      </c>
      <c r="H43" s="33">
        <f>VLOOKUP(N43,[2]Datos!$A$2:$O$2000,9,FALSE)</f>
        <v>577800</v>
      </c>
      <c r="I43" s="33">
        <f>VLOOKUP(N43,[2]Datos!$A$2:$O$2000,12,FALSE)</f>
        <v>23112</v>
      </c>
      <c r="J43" s="33">
        <f>VLOOKUP(N43,[2]Datos!$A$2:$O$2000,13,FALSE)</f>
        <v>190674</v>
      </c>
      <c r="K43" s="33">
        <f>ROUND((H43*Configurar!$D$6),0)</f>
        <v>14149</v>
      </c>
      <c r="L43" s="34">
        <f>K43*E43</f>
        <v>919685</v>
      </c>
      <c r="M43" s="58">
        <f>L43/$L$187</f>
        <v>0.12415837018184901</v>
      </c>
      <c r="N43" s="143" t="s">
        <v>172</v>
      </c>
      <c r="O43" s="110">
        <f>(VLOOKUP(N43,[2]Datos!$A$2:$O$2000,6,FALSE))*E43</f>
        <v>0.87343749999999998</v>
      </c>
      <c r="P43" s="167" t="str">
        <f>VLOOKUP(N43,[2]Datos!$A$2:$O$2000,15,FALSE)</f>
        <v>ALZAPRIMAS</v>
      </c>
      <c r="Q43" s="8" t="s">
        <v>598</v>
      </c>
    </row>
    <row r="44" spans="1:33" ht="22.5" x14ac:dyDescent="0.2">
      <c r="A44" s="30">
        <v>18</v>
      </c>
      <c r="B44" s="219" t="str">
        <f>VLOOKUP(N44,[2]Datos!$A$2:$O$2000,2,FALSE)</f>
        <v>COMP-0508</v>
      </c>
      <c r="C44" s="220" t="str">
        <f>VLOOKUP(N44,[2]Datos!$A$2:$O$2000,3,FALSE)</f>
        <v>BARANDA DE SEGURIDAD</v>
      </c>
      <c r="D44" s="221"/>
      <c r="E44" s="222">
        <v>16</v>
      </c>
      <c r="F44" s="32">
        <f>(VLOOKUP(N44,[2]Datos!$A$2:$O$2000,5,FALSE))*E44</f>
        <v>0</v>
      </c>
      <c r="G44" s="32">
        <f>(VLOOKUP(N44,[2]Datos!$A$2:$O$2000,4,FALSE))*E44</f>
        <v>128.80000000000001</v>
      </c>
      <c r="H44" s="33">
        <f>VLOOKUP(N44,[2]Datos!$A$2:$O$2000,9,FALSE)</f>
        <v>144241</v>
      </c>
      <c r="I44" s="33">
        <f>VLOOKUP(N44,[2]Datos!$A$2:$O$2000,12,FALSE)</f>
        <v>5769.64</v>
      </c>
      <c r="J44" s="33">
        <f>VLOOKUP(N44,[2]Datos!$A$2:$O$2000,13,FALSE)</f>
        <v>47599.53</v>
      </c>
      <c r="K44" s="33">
        <f>ROUND((H44*Configurar!$D$6),0)</f>
        <v>3532</v>
      </c>
      <c r="L44" s="34">
        <f>K44*E44</f>
        <v>56512</v>
      </c>
      <c r="M44" s="58">
        <f>L44/$L$187</f>
        <v>7.629175006351796E-3</v>
      </c>
      <c r="N44" s="236" t="s">
        <v>607</v>
      </c>
      <c r="O44" s="110">
        <f>(VLOOKUP(N44,[2]Datos!$A$2:$O$2000,6,FALSE))*E44</f>
        <v>0.224</v>
      </c>
      <c r="P44" s="167" t="str">
        <f>VLOOKUP(N44,[2]Datos!$A$2:$O$2000,15,FALSE)</f>
        <v>MENSULAS</v>
      </c>
      <c r="Q44" s="8" t="s">
        <v>614</v>
      </c>
    </row>
    <row r="45" spans="1:33" ht="22.5" x14ac:dyDescent="0.2">
      <c r="A45" s="30">
        <v>18</v>
      </c>
      <c r="B45" s="219" t="str">
        <f>VLOOKUP(N45,[2]Datos!$A$2:$O$2000,2,FALSE)</f>
        <v>COMP-0508</v>
      </c>
      <c r="C45" s="220" t="str">
        <f>VLOOKUP(N45,[2]Datos!$A$2:$O$2000,3,FALSE)</f>
        <v>BARANDA DE SEGURIDAD</v>
      </c>
      <c r="D45" s="221"/>
      <c r="E45" s="222">
        <v>4</v>
      </c>
      <c r="F45" s="32">
        <f>(VLOOKUP(N45,[2]Datos!$A$2:$O$2000,5,FALSE))*E45</f>
        <v>0</v>
      </c>
      <c r="G45" s="32">
        <f>(VLOOKUP(N45,[2]Datos!$A$2:$O$2000,4,FALSE))*E45</f>
        <v>32.200000000000003</v>
      </c>
      <c r="H45" s="33">
        <f>VLOOKUP(N45,[2]Datos!$A$2:$O$2000,9,FALSE)</f>
        <v>144241</v>
      </c>
      <c r="I45" s="33">
        <f>VLOOKUP(N45,[2]Datos!$A$2:$O$2000,12,FALSE)</f>
        <v>5769.64</v>
      </c>
      <c r="J45" s="33">
        <f>VLOOKUP(N45,[2]Datos!$A$2:$O$2000,13,FALSE)</f>
        <v>47599.53</v>
      </c>
      <c r="K45" s="33">
        <f>ROUND((H45*Configurar!$D$6),0)</f>
        <v>3532</v>
      </c>
      <c r="L45" s="34">
        <f>K45*E45</f>
        <v>14128</v>
      </c>
      <c r="M45" s="58">
        <f>L45/$L$187</f>
        <v>1.907293751587949E-3</v>
      </c>
      <c r="N45" s="143" t="s">
        <v>607</v>
      </c>
      <c r="O45" s="110">
        <f>(VLOOKUP(N45,[2]Datos!$A$2:$O$2000,6,FALSE))*E45</f>
        <v>5.6000000000000001E-2</v>
      </c>
      <c r="P45" s="167" t="str">
        <f>VLOOKUP(N45,[2]Datos!$A$2:$O$2000,15,FALSE)</f>
        <v>MENSULAS</v>
      </c>
      <c r="Q45" s="8" t="s">
        <v>615</v>
      </c>
    </row>
    <row r="46" spans="1:33" ht="22.5" x14ac:dyDescent="0.2">
      <c r="A46" s="30">
        <v>32</v>
      </c>
      <c r="B46" s="219" t="str">
        <f>VLOOKUP(N46,[2]Datos!$A$2:$O$2000,2,FALSE)</f>
        <v>CANA-0033</v>
      </c>
      <c r="C46" s="220" t="str">
        <f>VLOOKUP(N46,[2]Datos!$A$2:$O$2000,3,FALSE)</f>
        <v>CANAL ALINEADOR 1000MM</v>
      </c>
      <c r="D46" s="221"/>
      <c r="E46" s="222">
        <v>18</v>
      </c>
      <c r="F46" s="32">
        <f>(VLOOKUP(N46,[2]Datos!$A$2:$O$2000,5,FALSE))*E46</f>
        <v>0</v>
      </c>
      <c r="G46" s="32">
        <f>(VLOOKUP(N46,[2]Datos!$A$2:$O$2000,4,FALSE))*E46</f>
        <v>181.08</v>
      </c>
      <c r="H46" s="33">
        <f>VLOOKUP(N46,[2]Datos!$A$2:$O$2000,9,FALSE)</f>
        <v>71700</v>
      </c>
      <c r="I46" s="33">
        <f>VLOOKUP(N46,[2]Datos!$A$2:$O$2000,12,FALSE)</f>
        <v>2868</v>
      </c>
      <c r="J46" s="33">
        <f>VLOOKUP(N46,[2]Datos!$A$2:$O$2000,13,FALSE)</f>
        <v>23661</v>
      </c>
      <c r="K46" s="33">
        <f>ROUND((H46*Configurar!$D$6),0)</f>
        <v>1756</v>
      </c>
      <c r="L46" s="34">
        <f>K46*E46</f>
        <v>31608</v>
      </c>
      <c r="M46" s="58">
        <f>L46/$L$187</f>
        <v>4.2671107658686222E-3</v>
      </c>
      <c r="N46" s="143" t="s">
        <v>557</v>
      </c>
      <c r="O46" s="110">
        <f>(VLOOKUP(N46,[2]Datos!$A$2:$O$2000,6,FALSE))*E46</f>
        <v>5.8968000000000007E-2</v>
      </c>
      <c r="P46" s="167" t="str">
        <f>VLOOKUP(N46,[2]Datos!$A$2:$O$2000,15,FALSE)</f>
        <v>CANALES</v>
      </c>
      <c r="Q46" s="8" t="s">
        <v>598</v>
      </c>
    </row>
    <row r="47" spans="1:33" ht="22.5" x14ac:dyDescent="0.2">
      <c r="A47" s="30">
        <v>16</v>
      </c>
      <c r="B47" s="219" t="str">
        <f>VLOOKUP(N47,[2]Datos!$A$2:$O$2000,2,FALSE)</f>
        <v>CANA-0033</v>
      </c>
      <c r="C47" s="220" t="str">
        <f>VLOOKUP(N47,[2]Datos!$A$2:$O$2000,3,FALSE)</f>
        <v>CANAL ALINEADOR 1000MM</v>
      </c>
      <c r="D47" s="221"/>
      <c r="E47" s="237">
        <v>4</v>
      </c>
      <c r="F47" s="32">
        <f>(VLOOKUP(N47,[2]Datos!$A$2:$O$2000,5,FALSE))*E47</f>
        <v>0</v>
      </c>
      <c r="G47" s="32">
        <f>(VLOOKUP(N47,[2]Datos!$A$2:$O$2000,4,FALSE))*E47</f>
        <v>40.24</v>
      </c>
      <c r="H47" s="33">
        <f>VLOOKUP(N47,[2]Datos!$A$2:$O$2000,9,FALSE)</f>
        <v>71700</v>
      </c>
      <c r="I47" s="33">
        <f>VLOOKUP(N47,[2]Datos!$A$2:$O$2000,12,FALSE)</f>
        <v>2868</v>
      </c>
      <c r="J47" s="33">
        <f>VLOOKUP(N47,[2]Datos!$A$2:$O$2000,13,FALSE)</f>
        <v>23661</v>
      </c>
      <c r="K47" s="33">
        <f>ROUND((H47*Configurar!$D$6),0)</f>
        <v>1756</v>
      </c>
      <c r="L47" s="34">
        <f>K47*E47</f>
        <v>7024</v>
      </c>
      <c r="M47" s="58">
        <f>L47/$L$187</f>
        <v>9.4824683685969377E-4</v>
      </c>
      <c r="N47" s="236" t="s">
        <v>557</v>
      </c>
      <c r="O47" s="110">
        <f>(VLOOKUP(N47,[2]Datos!$A$2:$O$2000,6,FALSE))*E47</f>
        <v>1.3104000000000001E-2</v>
      </c>
      <c r="P47" s="167" t="str">
        <f>VLOOKUP(N47,[2]Datos!$A$2:$O$2000,15,FALSE)</f>
        <v>CANALES</v>
      </c>
      <c r="Q47" s="8" t="s">
        <v>598</v>
      </c>
    </row>
    <row r="48" spans="1:33" ht="22.5" x14ac:dyDescent="0.2">
      <c r="A48" s="30">
        <v>44</v>
      </c>
      <c r="B48" s="219" t="str">
        <f>VLOOKUP(N48,[2]Datos!$A$2:$O$2000,2,FALSE)</f>
        <v>CANA-0033</v>
      </c>
      <c r="C48" s="220" t="str">
        <f>VLOOKUP(N48,[2]Datos!$A$2:$O$2000,3,FALSE)</f>
        <v>CANAL ALINEADOR 1000MM</v>
      </c>
      <c r="D48" s="221"/>
      <c r="E48" s="222">
        <v>4</v>
      </c>
      <c r="F48" s="32">
        <f>(VLOOKUP(N48,[2]Datos!$A$2:$O$2000,5,FALSE))*E48</f>
        <v>0</v>
      </c>
      <c r="G48" s="32">
        <f>(VLOOKUP(N48,[2]Datos!$A$2:$O$2000,4,FALSE))*E48</f>
        <v>40.24</v>
      </c>
      <c r="H48" s="33">
        <f>VLOOKUP(N48,[2]Datos!$A$2:$O$2000,9,FALSE)</f>
        <v>71700</v>
      </c>
      <c r="I48" s="33">
        <f>VLOOKUP(N48,[2]Datos!$A$2:$O$2000,12,FALSE)</f>
        <v>2868</v>
      </c>
      <c r="J48" s="33">
        <f>VLOOKUP(N48,[2]Datos!$A$2:$O$2000,13,FALSE)</f>
        <v>23661</v>
      </c>
      <c r="K48" s="33">
        <f>ROUND((H48*Configurar!$D$6),0)</f>
        <v>1756</v>
      </c>
      <c r="L48" s="34">
        <f>K48*E48</f>
        <v>7024</v>
      </c>
      <c r="M48" s="58">
        <f>L48/$L$187</f>
        <v>9.4824683685969377E-4</v>
      </c>
      <c r="N48" s="236" t="s">
        <v>557</v>
      </c>
      <c r="O48" s="110">
        <f>(VLOOKUP(N48,[2]Datos!$A$2:$O$2000,6,FALSE))*E48</f>
        <v>1.3104000000000001E-2</v>
      </c>
      <c r="P48" s="167" t="str">
        <f>VLOOKUP(N48,[2]Datos!$A$2:$O$2000,15,FALSE)</f>
        <v>CANALES</v>
      </c>
      <c r="Q48" s="8" t="s">
        <v>598</v>
      </c>
    </row>
    <row r="49" spans="1:17" ht="22.5" x14ac:dyDescent="0.2">
      <c r="A49" s="30">
        <v>24</v>
      </c>
      <c r="B49" s="219" t="str">
        <f>VLOOKUP(N49,[2]Datos!$A$2:$O$2000,2,FALSE)</f>
        <v>CANA-0033</v>
      </c>
      <c r="C49" s="220" t="str">
        <f>VLOOKUP(N49,[2]Datos!$A$2:$O$2000,3,FALSE)</f>
        <v>CANAL ALINEADOR 1000MM</v>
      </c>
      <c r="D49" s="221"/>
      <c r="E49" s="237">
        <v>4</v>
      </c>
      <c r="F49" s="32">
        <f>(VLOOKUP(N49,[2]Datos!$A$2:$O$2000,5,FALSE))*E49</f>
        <v>0</v>
      </c>
      <c r="G49" s="32">
        <f>(VLOOKUP(N49,[2]Datos!$A$2:$O$2000,4,FALSE))*E49</f>
        <v>40.24</v>
      </c>
      <c r="H49" s="33">
        <f>VLOOKUP(N49,[2]Datos!$A$2:$O$2000,9,FALSE)</f>
        <v>71700</v>
      </c>
      <c r="I49" s="33">
        <f>VLOOKUP(N49,[2]Datos!$A$2:$O$2000,12,FALSE)</f>
        <v>2868</v>
      </c>
      <c r="J49" s="33">
        <f>VLOOKUP(N49,[2]Datos!$A$2:$O$2000,13,FALSE)</f>
        <v>23661</v>
      </c>
      <c r="K49" s="33">
        <f>ROUND((H49*Configurar!$D$6),0)</f>
        <v>1756</v>
      </c>
      <c r="L49" s="34">
        <f>K49*E49</f>
        <v>7024</v>
      </c>
      <c r="M49" s="58">
        <f>L49/$L$187</f>
        <v>9.4824683685969377E-4</v>
      </c>
      <c r="N49" s="236" t="s">
        <v>557</v>
      </c>
      <c r="O49" s="110">
        <f>(VLOOKUP(N49,[2]Datos!$A$2:$O$2000,6,FALSE))*E49</f>
        <v>1.3104000000000001E-2</v>
      </c>
      <c r="P49" s="167" t="str">
        <f>VLOOKUP(N49,[2]Datos!$A$2:$O$2000,15,FALSE)</f>
        <v>CANALES</v>
      </c>
      <c r="Q49" s="8" t="s">
        <v>598</v>
      </c>
    </row>
    <row r="50" spans="1:17" ht="22.5" x14ac:dyDescent="0.2">
      <c r="A50" s="30">
        <v>31</v>
      </c>
      <c r="B50" s="219" t="str">
        <f>VLOOKUP(N50,[2]Datos!$A$2:$O$2000,2,FALSE)</f>
        <v>CANA-0101</v>
      </c>
      <c r="C50" s="220" t="str">
        <f>VLOOKUP(N50,[2]Datos!$A$2:$O$2000,3,FALSE)</f>
        <v>CANAL ALINEADOR 1100MM</v>
      </c>
      <c r="D50" s="221"/>
      <c r="E50" s="222">
        <v>2</v>
      </c>
      <c r="F50" s="32">
        <f>(VLOOKUP(N50,[2]Datos!$A$2:$O$2000,5,FALSE))*E50</f>
        <v>0</v>
      </c>
      <c r="G50" s="32">
        <f>(VLOOKUP(N50,[2]Datos!$A$2:$O$2000,4,FALSE))*E50</f>
        <v>22.12</v>
      </c>
      <c r="H50" s="33">
        <f>VLOOKUP(N50,[2]Datos!$A$2:$O$2000,9,FALSE)</f>
        <v>78870</v>
      </c>
      <c r="I50" s="33">
        <f>VLOOKUP(N50,[2]Datos!$A$2:$O$2000,12,FALSE)</f>
        <v>3154.8</v>
      </c>
      <c r="J50" s="33">
        <f>VLOOKUP(N50,[2]Datos!$A$2:$O$2000,13,FALSE)</f>
        <v>26027.100000000002</v>
      </c>
      <c r="K50" s="33">
        <f>ROUND((H50*Configurar!$D$6),0)</f>
        <v>1931</v>
      </c>
      <c r="L50" s="34">
        <f>K50*E50</f>
        <v>3862</v>
      </c>
      <c r="M50" s="58">
        <f>L50/$L$187</f>
        <v>5.213737591048031E-4</v>
      </c>
      <c r="N50" s="143" t="s">
        <v>556</v>
      </c>
      <c r="O50" s="110">
        <f>(VLOOKUP(N50,[2]Datos!$A$2:$O$2000,6,FALSE))*E50</f>
        <v>7.2072000000000004E-3</v>
      </c>
      <c r="P50" s="167" t="str">
        <f>VLOOKUP(N50,[2]Datos!$A$2:$O$2000,15,FALSE)</f>
        <v>CANALES</v>
      </c>
      <c r="Q50" s="8" t="s">
        <v>598</v>
      </c>
    </row>
    <row r="51" spans="1:17" ht="22.5" x14ac:dyDescent="0.2">
      <c r="A51" s="30">
        <v>30</v>
      </c>
      <c r="B51" s="219" t="str">
        <f>VLOOKUP(N51,[2]Datos!$A$2:$O$2000,2,FALSE)</f>
        <v>CANA-0027</v>
      </c>
      <c r="C51" s="220" t="str">
        <f>VLOOKUP(N51,[2]Datos!$A$2:$O$2000,3,FALSE)</f>
        <v>CANAL ALINEADOR 1500MM</v>
      </c>
      <c r="D51" s="221"/>
      <c r="E51" s="222">
        <v>23</v>
      </c>
      <c r="F51" s="32">
        <f>(VLOOKUP(N51,[2]Datos!$A$2:$O$2000,5,FALSE))*E51</f>
        <v>0</v>
      </c>
      <c r="G51" s="32">
        <f>(VLOOKUP(N51,[2]Datos!$A$2:$O$2000,4,FALSE))*E51</f>
        <v>347.07</v>
      </c>
      <c r="H51" s="33">
        <f>VLOOKUP(N51,[2]Datos!$A$2:$O$2000,9,FALSE)</f>
        <v>107550</v>
      </c>
      <c r="I51" s="33">
        <f>VLOOKUP(N51,[2]Datos!$A$2:$O$2000,12,FALSE)</f>
        <v>4302</v>
      </c>
      <c r="J51" s="33">
        <f>VLOOKUP(N51,[2]Datos!$A$2:$O$2000,13,FALSE)</f>
        <v>35491.5</v>
      </c>
      <c r="K51" s="33">
        <f>ROUND((H51*Configurar!$D$6),0)</f>
        <v>2634</v>
      </c>
      <c r="L51" s="34">
        <f>K51*E51</f>
        <v>60582</v>
      </c>
      <c r="M51" s="58">
        <f>L51/$L$187</f>
        <v>8.1786289679148579E-3</v>
      </c>
      <c r="N51" s="143" t="s">
        <v>555</v>
      </c>
      <c r="O51" s="110">
        <f>(VLOOKUP(N51,[2]Datos!$A$2:$O$2000,6,FALSE))*E51</f>
        <v>0.11302200000000003</v>
      </c>
      <c r="P51" s="167" t="str">
        <f>VLOOKUP(N51,[2]Datos!$A$2:$O$2000,15,FALSE)</f>
        <v>CANALES</v>
      </c>
      <c r="Q51" s="8" t="s">
        <v>598</v>
      </c>
    </row>
    <row r="52" spans="1:17" ht="22.5" x14ac:dyDescent="0.2">
      <c r="A52" s="30">
        <v>17</v>
      </c>
      <c r="B52" s="219" t="str">
        <f>VLOOKUP(N52,[2]Datos!$A$2:$O$2000,2,FALSE)</f>
        <v>CANA-0027</v>
      </c>
      <c r="C52" s="220" t="str">
        <f>VLOOKUP(N52,[2]Datos!$A$2:$O$2000,3,FALSE)</f>
        <v>CANAL ALINEADOR 1500MM</v>
      </c>
      <c r="D52" s="221"/>
      <c r="E52" s="237">
        <v>2</v>
      </c>
      <c r="F52" s="32">
        <f>(VLOOKUP(N52,[2]Datos!$A$2:$O$2000,5,FALSE))*E52</f>
        <v>0</v>
      </c>
      <c r="G52" s="32">
        <f>(VLOOKUP(N52,[2]Datos!$A$2:$O$2000,4,FALSE))*E52</f>
        <v>30.18</v>
      </c>
      <c r="H52" s="33">
        <f>VLOOKUP(N52,[2]Datos!$A$2:$O$2000,9,FALSE)</f>
        <v>107550</v>
      </c>
      <c r="I52" s="33">
        <f>VLOOKUP(N52,[2]Datos!$A$2:$O$2000,12,FALSE)</f>
        <v>4302</v>
      </c>
      <c r="J52" s="33">
        <f>VLOOKUP(N52,[2]Datos!$A$2:$O$2000,13,FALSE)</f>
        <v>35491.5</v>
      </c>
      <c r="K52" s="33">
        <f>ROUND((H52*Configurar!$D$6),0)</f>
        <v>2634</v>
      </c>
      <c r="L52" s="34">
        <f>K52*E52</f>
        <v>5268</v>
      </c>
      <c r="M52" s="58">
        <f>L52/$L$187</f>
        <v>7.1118512764477033E-4</v>
      </c>
      <c r="N52" s="236" t="s">
        <v>555</v>
      </c>
      <c r="O52" s="110">
        <f>(VLOOKUP(N52,[2]Datos!$A$2:$O$2000,6,FALSE))*E52</f>
        <v>9.8280000000000017E-3</v>
      </c>
      <c r="P52" s="167" t="str">
        <f>VLOOKUP(N52,[2]Datos!$A$2:$O$2000,15,FALSE)</f>
        <v>CANALES</v>
      </c>
      <c r="Q52" s="8" t="s">
        <v>598</v>
      </c>
    </row>
    <row r="53" spans="1:17" ht="22.5" x14ac:dyDescent="0.2">
      <c r="A53" s="30">
        <v>45</v>
      </c>
      <c r="B53" s="219" t="str">
        <f>VLOOKUP(N53,[2]Datos!$A$2:$O$2000,2,FALSE)</f>
        <v>CANA-0026</v>
      </c>
      <c r="C53" s="220" t="str">
        <f>VLOOKUP(N53,[2]Datos!$A$2:$O$2000,3,FALSE)</f>
        <v>CANAL ALINEADOR 1700MM</v>
      </c>
      <c r="D53" s="221"/>
      <c r="E53" s="222">
        <v>2</v>
      </c>
      <c r="F53" s="32">
        <f>(VLOOKUP(N53,[2]Datos!$A$2:$O$2000,5,FALSE))*E53</f>
        <v>0</v>
      </c>
      <c r="G53" s="32">
        <f>(VLOOKUP(N53,[2]Datos!$A$2:$O$2000,4,FALSE))*E53</f>
        <v>34.200000000000003</v>
      </c>
      <c r="H53" s="33">
        <f>VLOOKUP(N53,[2]Datos!$A$2:$O$2000,9,FALSE)</f>
        <v>121890</v>
      </c>
      <c r="I53" s="33">
        <f>VLOOKUP(N53,[2]Datos!$A$2:$O$2000,12,FALSE)</f>
        <v>4875.6000000000004</v>
      </c>
      <c r="J53" s="33">
        <f>VLOOKUP(N53,[2]Datos!$A$2:$O$2000,13,FALSE)</f>
        <v>40223.700000000004</v>
      </c>
      <c r="K53" s="33">
        <f>ROUND((H53*Configurar!$D$6),0)</f>
        <v>2985</v>
      </c>
      <c r="L53" s="34">
        <f>K53*E53</f>
        <v>5970</v>
      </c>
      <c r="M53" s="58">
        <f>L53/$L$187</f>
        <v>8.0595581094139684E-4</v>
      </c>
      <c r="N53" s="236" t="s">
        <v>580</v>
      </c>
      <c r="O53" s="110">
        <f>(VLOOKUP(N53,[2]Datos!$A$2:$O$2000,6,FALSE))*E53</f>
        <v>1.11384E-2</v>
      </c>
      <c r="P53" s="167" t="str">
        <f>VLOOKUP(N53,[2]Datos!$A$2:$O$2000,15,FALSE)</f>
        <v>CANALES</v>
      </c>
      <c r="Q53" s="8" t="s">
        <v>598</v>
      </c>
    </row>
    <row r="54" spans="1:17" ht="22.5" x14ac:dyDescent="0.2">
      <c r="A54" s="30">
        <v>29</v>
      </c>
      <c r="B54" s="219" t="str">
        <f>VLOOKUP(N54,[2]Datos!$A$2:$O$2000,2,FALSE)</f>
        <v>CANA-0024</v>
      </c>
      <c r="C54" s="220" t="str">
        <f>VLOOKUP(N54,[2]Datos!$A$2:$O$2000,3,FALSE)</f>
        <v>CANAL ALINEADOR 1800MM</v>
      </c>
      <c r="D54" s="221"/>
      <c r="E54" s="222">
        <v>10</v>
      </c>
      <c r="F54" s="32">
        <f>(VLOOKUP(N54,[2]Datos!$A$2:$O$2000,5,FALSE))*E54</f>
        <v>0</v>
      </c>
      <c r="G54" s="32">
        <f>(VLOOKUP(N54,[2]Datos!$A$2:$O$2000,4,FALSE))*E54</f>
        <v>181</v>
      </c>
      <c r="H54" s="33">
        <f>VLOOKUP(N54,[2]Datos!$A$2:$O$2000,9,FALSE)</f>
        <v>129060</v>
      </c>
      <c r="I54" s="33">
        <f>VLOOKUP(N54,[2]Datos!$A$2:$O$2000,12,FALSE)</f>
        <v>5162.4000000000005</v>
      </c>
      <c r="J54" s="33">
        <f>VLOOKUP(N54,[2]Datos!$A$2:$O$2000,13,FALSE)</f>
        <v>42589.8</v>
      </c>
      <c r="K54" s="33">
        <f>ROUND((H54*Configurar!$D$6),0)</f>
        <v>3160</v>
      </c>
      <c r="L54" s="34">
        <f>K54*E54</f>
        <v>31600</v>
      </c>
      <c r="M54" s="58">
        <f>L54/$L$187</f>
        <v>4.2660307580817654E-3</v>
      </c>
      <c r="N54" s="143" t="s">
        <v>554</v>
      </c>
      <c r="O54" s="110">
        <f>(VLOOKUP(N54,[2]Datos!$A$2:$O$2000,6,FALSE))*E54</f>
        <v>5.8968000000000007E-2</v>
      </c>
      <c r="P54" s="167" t="str">
        <f>VLOOKUP(N54,[2]Datos!$A$2:$O$2000,15,FALSE)</f>
        <v>CANALES</v>
      </c>
      <c r="Q54" s="8" t="s">
        <v>598</v>
      </c>
    </row>
    <row r="55" spans="1:17" ht="22.5" x14ac:dyDescent="0.2">
      <c r="A55" s="30">
        <v>18</v>
      </c>
      <c r="B55" s="219" t="str">
        <f>VLOOKUP(N55,[2]Datos!$A$2:$O$2000,2,FALSE)</f>
        <v>CANA-0024</v>
      </c>
      <c r="C55" s="220" t="str">
        <f>VLOOKUP(N55,[2]Datos!$A$2:$O$2000,3,FALSE)</f>
        <v>CANAL ALINEADOR 1800MM</v>
      </c>
      <c r="D55" s="221"/>
      <c r="E55" s="237">
        <v>1</v>
      </c>
      <c r="F55" s="32">
        <f>(VLOOKUP(N55,[2]Datos!$A$2:$O$2000,5,FALSE))*E55</f>
        <v>0</v>
      </c>
      <c r="G55" s="32">
        <f>(VLOOKUP(N55,[2]Datos!$A$2:$O$2000,4,FALSE))*E55</f>
        <v>18.100000000000001</v>
      </c>
      <c r="H55" s="33">
        <f>VLOOKUP(N55,[2]Datos!$A$2:$O$2000,9,FALSE)</f>
        <v>129060</v>
      </c>
      <c r="I55" s="33">
        <f>VLOOKUP(N55,[2]Datos!$A$2:$O$2000,12,FALSE)</f>
        <v>5162.4000000000005</v>
      </c>
      <c r="J55" s="33">
        <f>VLOOKUP(N55,[2]Datos!$A$2:$O$2000,13,FALSE)</f>
        <v>42589.8</v>
      </c>
      <c r="K55" s="33">
        <f>ROUND((H55*Configurar!$D$6),0)</f>
        <v>3160</v>
      </c>
      <c r="L55" s="34">
        <f>K55*E55</f>
        <v>3160</v>
      </c>
      <c r="M55" s="58">
        <f>L55/$L$187</f>
        <v>4.2660307580817658E-4</v>
      </c>
      <c r="N55" s="236" t="s">
        <v>554</v>
      </c>
      <c r="O55" s="110">
        <f>(VLOOKUP(N55,[2]Datos!$A$2:$O$2000,6,FALSE))*E55</f>
        <v>5.8968000000000007E-3</v>
      </c>
      <c r="P55" s="167" t="str">
        <f>VLOOKUP(N55,[2]Datos!$A$2:$O$2000,15,FALSE)</f>
        <v>CANALES</v>
      </c>
      <c r="Q55" s="8" t="s">
        <v>598</v>
      </c>
    </row>
    <row r="56" spans="1:17" ht="22.5" x14ac:dyDescent="0.2">
      <c r="A56" s="30">
        <v>25</v>
      </c>
      <c r="B56" s="219" t="str">
        <f>VLOOKUP(N56,[2]Datos!$A$2:$O$2000,2,FALSE)</f>
        <v>CANA-0024</v>
      </c>
      <c r="C56" s="220" t="str">
        <f>VLOOKUP(N56,[2]Datos!$A$2:$O$2000,3,FALSE)</f>
        <v>CANAL ALINEADOR 1800MM</v>
      </c>
      <c r="D56" s="221"/>
      <c r="E56" s="237">
        <v>4</v>
      </c>
      <c r="F56" s="32">
        <f>(VLOOKUP(N56,[2]Datos!$A$2:$O$2000,5,FALSE))*E56</f>
        <v>0</v>
      </c>
      <c r="G56" s="32">
        <f>(VLOOKUP(N56,[2]Datos!$A$2:$O$2000,4,FALSE))*E56</f>
        <v>72.400000000000006</v>
      </c>
      <c r="H56" s="33">
        <f>VLOOKUP(N56,[2]Datos!$A$2:$O$2000,9,FALSE)</f>
        <v>129060</v>
      </c>
      <c r="I56" s="33">
        <f>VLOOKUP(N56,[2]Datos!$A$2:$O$2000,12,FALSE)</f>
        <v>5162.4000000000005</v>
      </c>
      <c r="J56" s="33">
        <f>VLOOKUP(N56,[2]Datos!$A$2:$O$2000,13,FALSE)</f>
        <v>42589.8</v>
      </c>
      <c r="K56" s="33">
        <f>ROUND((H56*Configurar!$D$6),0)</f>
        <v>3160</v>
      </c>
      <c r="L56" s="34">
        <f>K56*E56</f>
        <v>12640</v>
      </c>
      <c r="M56" s="58">
        <f>L56/$L$187</f>
        <v>1.7064123032327063E-3</v>
      </c>
      <c r="N56" s="236" t="s">
        <v>554</v>
      </c>
      <c r="O56" s="110">
        <f>(VLOOKUP(N56,[2]Datos!$A$2:$O$2000,6,FALSE))*E56</f>
        <v>2.3587200000000003E-2</v>
      </c>
      <c r="P56" s="167" t="str">
        <f>VLOOKUP(N56,[2]Datos!$A$2:$O$2000,15,FALSE)</f>
        <v>CANALES</v>
      </c>
      <c r="Q56" s="8" t="s">
        <v>598</v>
      </c>
    </row>
    <row r="57" spans="1:17" ht="22.5" x14ac:dyDescent="0.2">
      <c r="A57" s="30">
        <v>28</v>
      </c>
      <c r="B57" s="219" t="str">
        <f>VLOOKUP(N57,[2]Datos!$A$2:$O$2000,2,FALSE)</f>
        <v>CANA-0023</v>
      </c>
      <c r="C57" s="220" t="str">
        <f>VLOOKUP(N57,[2]Datos!$A$2:$O$2000,3,FALSE)</f>
        <v>CANAL ALINEADOR 2000MM</v>
      </c>
      <c r="D57" s="221"/>
      <c r="E57" s="222">
        <v>4</v>
      </c>
      <c r="F57" s="32">
        <f>(VLOOKUP(N57,[2]Datos!$A$2:$O$2000,5,FALSE))*E57</f>
        <v>0</v>
      </c>
      <c r="G57" s="32">
        <f>(VLOOKUP(N57,[2]Datos!$A$2:$O$2000,4,FALSE))*E57</f>
        <v>80.48</v>
      </c>
      <c r="H57" s="33">
        <f>VLOOKUP(N57,[2]Datos!$A$2:$O$2000,9,FALSE)</f>
        <v>143400</v>
      </c>
      <c r="I57" s="33">
        <f>VLOOKUP(N57,[2]Datos!$A$2:$O$2000,12,FALSE)</f>
        <v>5736</v>
      </c>
      <c r="J57" s="33">
        <f>VLOOKUP(N57,[2]Datos!$A$2:$O$2000,13,FALSE)</f>
        <v>47322</v>
      </c>
      <c r="K57" s="33">
        <f>ROUND((H57*Configurar!$D$6),0)</f>
        <v>3512</v>
      </c>
      <c r="L57" s="34">
        <f>K57*E57</f>
        <v>14048</v>
      </c>
      <c r="M57" s="58">
        <f>L57/$L$187</f>
        <v>1.8964936737193875E-3</v>
      </c>
      <c r="N57" s="143" t="s">
        <v>553</v>
      </c>
      <c r="O57" s="110">
        <f>(VLOOKUP(N57,[2]Datos!$A$2:$O$2000,6,FALSE))*E57</f>
        <v>2.6208000000000002E-2</v>
      </c>
      <c r="P57" s="167" t="str">
        <f>VLOOKUP(N57,[2]Datos!$A$2:$O$2000,15,FALSE)</f>
        <v>CANALES</v>
      </c>
      <c r="Q57" s="8" t="s">
        <v>598</v>
      </c>
    </row>
    <row r="58" spans="1:17" ht="22.5" x14ac:dyDescent="0.2">
      <c r="A58" s="30">
        <v>46</v>
      </c>
      <c r="B58" s="219" t="str">
        <f>VLOOKUP(N58,[2]Datos!$A$2:$O$2000,2,FALSE)</f>
        <v>CANA-0095</v>
      </c>
      <c r="C58" s="220" t="str">
        <f>VLOOKUP(N58,[2]Datos!$A$2:$O$2000,3,FALSE)</f>
        <v>CANAL ALINEADOR 2100MM</v>
      </c>
      <c r="D58" s="221"/>
      <c r="E58" s="222">
        <v>2</v>
      </c>
      <c r="F58" s="32">
        <f>(VLOOKUP(N58,[2]Datos!$A$2:$O$2000,5,FALSE))*E58</f>
        <v>0</v>
      </c>
      <c r="G58" s="32">
        <f>(VLOOKUP(N58,[2]Datos!$A$2:$O$2000,4,FALSE))*E58</f>
        <v>42.24</v>
      </c>
      <c r="H58" s="33">
        <f>VLOOKUP(N58,[2]Datos!$A$2:$O$2000,9,FALSE)</f>
        <v>150570</v>
      </c>
      <c r="I58" s="33">
        <f>VLOOKUP(N58,[2]Datos!$A$2:$O$2000,12,FALSE)</f>
        <v>6022.8</v>
      </c>
      <c r="J58" s="33">
        <f>VLOOKUP(N58,[2]Datos!$A$2:$O$2000,13,FALSE)</f>
        <v>49688.100000000006</v>
      </c>
      <c r="K58" s="33">
        <f>ROUND((H58*Configurar!$D$6),0)</f>
        <v>3687</v>
      </c>
      <c r="L58" s="34">
        <f>K58*E58</f>
        <v>7374</v>
      </c>
      <c r="M58" s="58">
        <f>L58/$L$187</f>
        <v>9.9549717753465009E-4</v>
      </c>
      <c r="N58" s="236" t="s">
        <v>581</v>
      </c>
      <c r="O58" s="110">
        <f>(VLOOKUP(N58,[2]Datos!$A$2:$O$2000,6,FALSE))*E58</f>
        <v>1.3759200000000003E-2</v>
      </c>
      <c r="P58" s="167" t="str">
        <f>VLOOKUP(N58,[2]Datos!$A$2:$O$2000,15,FALSE)</f>
        <v>CANALES</v>
      </c>
      <c r="Q58" s="8" t="s">
        <v>598</v>
      </c>
    </row>
    <row r="59" spans="1:17" ht="22.5" x14ac:dyDescent="0.2">
      <c r="A59" s="30">
        <v>47</v>
      </c>
      <c r="B59" s="219" t="str">
        <f>VLOOKUP(N59,[2]Datos!$A$2:$O$2000,2,FALSE)</f>
        <v>CANA-0021</v>
      </c>
      <c r="C59" s="220" t="str">
        <f>VLOOKUP(N59,[2]Datos!$A$2:$O$2000,3,FALSE)</f>
        <v>CANAL ALINEADOR 2400MM</v>
      </c>
      <c r="D59" s="221"/>
      <c r="E59" s="222">
        <v>10</v>
      </c>
      <c r="F59" s="32">
        <f>(VLOOKUP(N59,[2]Datos!$A$2:$O$2000,5,FALSE))*E59</f>
        <v>0</v>
      </c>
      <c r="G59" s="32">
        <f>(VLOOKUP(N59,[2]Datos!$A$2:$O$2000,4,FALSE))*E59</f>
        <v>241.4</v>
      </c>
      <c r="H59" s="33">
        <f>VLOOKUP(N59,[2]Datos!$A$2:$O$2000,9,FALSE)</f>
        <v>172080</v>
      </c>
      <c r="I59" s="33">
        <f>VLOOKUP(N59,[2]Datos!$A$2:$O$2000,12,FALSE)</f>
        <v>6883.2</v>
      </c>
      <c r="J59" s="33">
        <f>VLOOKUP(N59,[2]Datos!$A$2:$O$2000,13,FALSE)</f>
        <v>56786.400000000001</v>
      </c>
      <c r="K59" s="33">
        <f>ROUND((H59*Configurar!$D$6),0)</f>
        <v>4214</v>
      </c>
      <c r="L59" s="34">
        <f>K59*E59</f>
        <v>42140</v>
      </c>
      <c r="M59" s="58">
        <f>L59/$L$187</f>
        <v>5.6889410172647342E-3</v>
      </c>
      <c r="N59" s="236" t="s">
        <v>582</v>
      </c>
      <c r="O59" s="110">
        <f>(VLOOKUP(N59,[2]Datos!$A$2:$O$2000,6,FALSE))*E59</f>
        <v>7.8623999999999999E-2</v>
      </c>
      <c r="P59" s="167" t="str">
        <f>VLOOKUP(N59,[2]Datos!$A$2:$O$2000,15,FALSE)</f>
        <v>CANALES</v>
      </c>
      <c r="Q59" s="8" t="s">
        <v>598</v>
      </c>
    </row>
    <row r="60" spans="1:17" ht="22.5" x14ac:dyDescent="0.2">
      <c r="A60" s="30">
        <v>27</v>
      </c>
      <c r="B60" s="219" t="str">
        <f>VLOOKUP(N60,[2]Datos!$A$2:$O$2000,2,FALSE)</f>
        <v>CANA-0020</v>
      </c>
      <c r="C60" s="220" t="str">
        <f>VLOOKUP(N60,[2]Datos!$A$2:$O$2000,3,FALSE)</f>
        <v>CANAL ALINEADOR 2500MM</v>
      </c>
      <c r="D60" s="221"/>
      <c r="E60" s="222">
        <v>12</v>
      </c>
      <c r="F60" s="32">
        <f>(VLOOKUP(N60,[2]Datos!$A$2:$O$2000,5,FALSE))*E60</f>
        <v>0</v>
      </c>
      <c r="G60" s="32">
        <f>(VLOOKUP(N60,[2]Datos!$A$2:$O$2000,4,FALSE))*E60</f>
        <v>301.79999999999995</v>
      </c>
      <c r="H60" s="33">
        <f>VLOOKUP(N60,[2]Datos!$A$2:$O$2000,9,FALSE)</f>
        <v>179250</v>
      </c>
      <c r="I60" s="33">
        <f>VLOOKUP(N60,[2]Datos!$A$2:$O$2000,12,FALSE)</f>
        <v>7170</v>
      </c>
      <c r="J60" s="33">
        <f>VLOOKUP(N60,[2]Datos!$A$2:$O$2000,13,FALSE)</f>
        <v>59152.5</v>
      </c>
      <c r="K60" s="33">
        <f>ROUND((H60*Configurar!$D$6),0)</f>
        <v>4389</v>
      </c>
      <c r="L60" s="34">
        <f>K60*E60</f>
        <v>52668</v>
      </c>
      <c r="M60" s="58">
        <f>L60/$L$187</f>
        <v>7.1102312647674188E-3</v>
      </c>
      <c r="N60" s="143" t="s">
        <v>552</v>
      </c>
      <c r="O60" s="110">
        <f>(VLOOKUP(N60,[2]Datos!$A$2:$O$2000,6,FALSE))*E60</f>
        <v>9.8280000000000006E-2</v>
      </c>
      <c r="P60" s="167" t="str">
        <f>VLOOKUP(N60,[2]Datos!$A$2:$O$2000,15,FALSE)</f>
        <v>CANALES</v>
      </c>
      <c r="Q60" s="8" t="s">
        <v>598</v>
      </c>
    </row>
    <row r="61" spans="1:17" ht="22.5" x14ac:dyDescent="0.2">
      <c r="A61" s="30">
        <v>26</v>
      </c>
      <c r="B61" s="219" t="str">
        <f>VLOOKUP(N61,[2]Datos!$A$2:$O$2000,2,FALSE)</f>
        <v>CANA-0020</v>
      </c>
      <c r="C61" s="220" t="str">
        <f>VLOOKUP(N61,[2]Datos!$A$2:$O$2000,3,FALSE)</f>
        <v>CANAL ALINEADOR 2500MM</v>
      </c>
      <c r="D61" s="221"/>
      <c r="E61" s="237">
        <v>2</v>
      </c>
      <c r="F61" s="32">
        <f>(VLOOKUP(N61,[2]Datos!$A$2:$O$2000,5,FALSE))*E61</f>
        <v>0</v>
      </c>
      <c r="G61" s="32">
        <f>(VLOOKUP(N61,[2]Datos!$A$2:$O$2000,4,FALSE))*E61</f>
        <v>50.3</v>
      </c>
      <c r="H61" s="33">
        <f>VLOOKUP(N61,[2]Datos!$A$2:$O$2000,9,FALSE)</f>
        <v>179250</v>
      </c>
      <c r="I61" s="33">
        <f>VLOOKUP(N61,[2]Datos!$A$2:$O$2000,12,FALSE)</f>
        <v>7170</v>
      </c>
      <c r="J61" s="33">
        <f>VLOOKUP(N61,[2]Datos!$A$2:$O$2000,13,FALSE)</f>
        <v>59152.5</v>
      </c>
      <c r="K61" s="33">
        <f>ROUND((H61*Configurar!$D$6),0)</f>
        <v>4389</v>
      </c>
      <c r="L61" s="34">
        <f>K61*E61</f>
        <v>8778</v>
      </c>
      <c r="M61" s="58">
        <f>L61/$L$187</f>
        <v>1.1850385441279031E-3</v>
      </c>
      <c r="N61" s="236" t="s">
        <v>552</v>
      </c>
      <c r="O61" s="110">
        <f>(VLOOKUP(N61,[2]Datos!$A$2:$O$2000,6,FALSE))*E61</f>
        <v>1.6380000000000002E-2</v>
      </c>
      <c r="P61" s="167" t="str">
        <f>VLOOKUP(N61,[2]Datos!$A$2:$O$2000,15,FALSE)</f>
        <v>CANALES</v>
      </c>
      <c r="Q61" s="8" t="s">
        <v>598</v>
      </c>
    </row>
    <row r="62" spans="1:17" ht="22.5" x14ac:dyDescent="0.2">
      <c r="A62" s="30">
        <v>26</v>
      </c>
      <c r="B62" s="219" t="str">
        <f>VLOOKUP(N62,[2]Datos!$A$2:$O$2000,2,FALSE)</f>
        <v>CANA-0019</v>
      </c>
      <c r="C62" s="220" t="str">
        <f>VLOOKUP(N62,[2]Datos!$A$2:$O$2000,3,FALSE)</f>
        <v>CANAL ALINEADOR 2600MM</v>
      </c>
      <c r="D62" s="221"/>
      <c r="E62" s="222">
        <v>12</v>
      </c>
      <c r="F62" s="32">
        <f>(VLOOKUP(N62,[2]Datos!$A$2:$O$2000,5,FALSE))*E62</f>
        <v>0</v>
      </c>
      <c r="G62" s="32">
        <f>(VLOOKUP(N62,[2]Datos!$A$2:$O$2000,4,FALSE))*E62</f>
        <v>313.79999999999995</v>
      </c>
      <c r="H62" s="33">
        <f>VLOOKUP(N62,[2]Datos!$A$2:$O$2000,9,FALSE)</f>
        <v>186420</v>
      </c>
      <c r="I62" s="33">
        <f>VLOOKUP(N62,[2]Datos!$A$2:$O$2000,12,FALSE)</f>
        <v>7456.8</v>
      </c>
      <c r="J62" s="33">
        <f>VLOOKUP(N62,[2]Datos!$A$2:$O$2000,13,FALSE)</f>
        <v>61518.600000000006</v>
      </c>
      <c r="K62" s="33">
        <f>ROUND((H62*Configurar!$D$6),0)</f>
        <v>4565</v>
      </c>
      <c r="L62" s="34">
        <f>K62*E62</f>
        <v>54780</v>
      </c>
      <c r="M62" s="58">
        <f>L62/$L$187</f>
        <v>7.3953533204974406E-3</v>
      </c>
      <c r="N62" s="143" t="s">
        <v>551</v>
      </c>
      <c r="O62" s="110">
        <f>(VLOOKUP(N62,[2]Datos!$A$2:$O$2000,6,FALSE))*E62</f>
        <v>0.1022112</v>
      </c>
      <c r="P62" s="167" t="str">
        <f>VLOOKUP(N62,[2]Datos!$A$2:$O$2000,15,FALSE)</f>
        <v>CANALES</v>
      </c>
      <c r="Q62" s="8" t="s">
        <v>598</v>
      </c>
    </row>
    <row r="63" spans="1:17" ht="22.5" x14ac:dyDescent="0.2">
      <c r="A63" s="30">
        <v>25</v>
      </c>
      <c r="B63" s="219" t="str">
        <f>VLOOKUP(N63,[2]Datos!$A$2:$O$2000,2,FALSE)</f>
        <v>CANA-0016</v>
      </c>
      <c r="C63" s="220" t="str">
        <f>VLOOKUP(N63,[2]Datos!$A$2:$O$2000,3,FALSE)</f>
        <v>CANAL ALINEADOR 3000MM</v>
      </c>
      <c r="D63" s="221"/>
      <c r="E63" s="222">
        <v>8</v>
      </c>
      <c r="F63" s="32">
        <f>(VLOOKUP(N63,[2]Datos!$A$2:$O$2000,5,FALSE))*E63</f>
        <v>0</v>
      </c>
      <c r="G63" s="32">
        <f>(VLOOKUP(N63,[2]Datos!$A$2:$O$2000,4,FALSE))*E63</f>
        <v>241.44</v>
      </c>
      <c r="H63" s="33">
        <f>VLOOKUP(N63,[2]Datos!$A$2:$O$2000,9,FALSE)</f>
        <v>215100</v>
      </c>
      <c r="I63" s="33">
        <f>VLOOKUP(N63,[2]Datos!$A$2:$O$2000,12,FALSE)</f>
        <v>8604</v>
      </c>
      <c r="J63" s="33">
        <f>VLOOKUP(N63,[2]Datos!$A$2:$O$2000,13,FALSE)</f>
        <v>70983</v>
      </c>
      <c r="K63" s="33">
        <f>ROUND((H63*Configurar!$D$6),0)</f>
        <v>5267</v>
      </c>
      <c r="L63" s="34">
        <f>K63*E63</f>
        <v>42136</v>
      </c>
      <c r="M63" s="58">
        <f>L63/$L$187</f>
        <v>5.6884010133713067E-3</v>
      </c>
      <c r="N63" s="143" t="s">
        <v>550</v>
      </c>
      <c r="O63" s="110">
        <f>(VLOOKUP(N63,[2]Datos!$A$2:$O$2000,6,FALSE))*E63</f>
        <v>7.8624000000000013E-2</v>
      </c>
      <c r="P63" s="167" t="str">
        <f>VLOOKUP(N63,[2]Datos!$A$2:$O$2000,15,FALSE)</f>
        <v>CANALES</v>
      </c>
      <c r="Q63" s="8" t="s">
        <v>598</v>
      </c>
    </row>
    <row r="64" spans="1:17" ht="22.5" x14ac:dyDescent="0.2">
      <c r="A64" s="30">
        <v>48</v>
      </c>
      <c r="B64" s="219" t="str">
        <f>VLOOKUP(N64,[2]Datos!$A$2:$O$2000,2,FALSE)</f>
        <v>CANA-0016</v>
      </c>
      <c r="C64" s="220" t="str">
        <f>VLOOKUP(N64,[2]Datos!$A$2:$O$2000,3,FALSE)</f>
        <v>CANAL ALINEADOR 3000MM</v>
      </c>
      <c r="D64" s="221"/>
      <c r="E64" s="222">
        <v>2</v>
      </c>
      <c r="F64" s="32">
        <f>(VLOOKUP(N64,[2]Datos!$A$2:$O$2000,5,FALSE))*E64</f>
        <v>0</v>
      </c>
      <c r="G64" s="32">
        <f>(VLOOKUP(N64,[2]Datos!$A$2:$O$2000,4,FALSE))*E64</f>
        <v>60.36</v>
      </c>
      <c r="H64" s="33">
        <f>VLOOKUP(N64,[2]Datos!$A$2:$O$2000,9,FALSE)</f>
        <v>215100</v>
      </c>
      <c r="I64" s="33">
        <f>VLOOKUP(N64,[2]Datos!$A$2:$O$2000,12,FALSE)</f>
        <v>8604</v>
      </c>
      <c r="J64" s="33">
        <f>VLOOKUP(N64,[2]Datos!$A$2:$O$2000,13,FALSE)</f>
        <v>70983</v>
      </c>
      <c r="K64" s="33">
        <f>ROUND((H64*Configurar!$D$6),0)</f>
        <v>5267</v>
      </c>
      <c r="L64" s="34">
        <f>K64*E64</f>
        <v>10534</v>
      </c>
      <c r="M64" s="58">
        <f>L64/$L$187</f>
        <v>1.4221002533428267E-3</v>
      </c>
      <c r="N64" s="236" t="s">
        <v>550</v>
      </c>
      <c r="O64" s="110">
        <f>(VLOOKUP(N64,[2]Datos!$A$2:$O$2000,6,FALSE))*E64</f>
        <v>1.9656000000000003E-2</v>
      </c>
      <c r="P64" s="167" t="str">
        <f>VLOOKUP(N64,[2]Datos!$A$2:$O$2000,15,FALSE)</f>
        <v>CANALES</v>
      </c>
      <c r="Q64" s="8" t="s">
        <v>598</v>
      </c>
    </row>
    <row r="65" spans="1:17" ht="22.5" x14ac:dyDescent="0.2">
      <c r="A65" s="30">
        <v>24</v>
      </c>
      <c r="B65" s="219" t="str">
        <f>VLOOKUP(N65,[2]Datos!$A$2:$O$2000,2,FALSE)</f>
        <v>CANA-0013</v>
      </c>
      <c r="C65" s="220" t="str">
        <f>VLOOKUP(N65,[2]Datos!$A$2:$O$2000,3,FALSE)</f>
        <v>CANAL ALINEADOR 3500MM</v>
      </c>
      <c r="D65" s="221"/>
      <c r="E65" s="222">
        <v>12</v>
      </c>
      <c r="F65" s="32">
        <f>(VLOOKUP(N65,[2]Datos!$A$2:$O$2000,5,FALSE))*E65</f>
        <v>0</v>
      </c>
      <c r="G65" s="32">
        <f>(VLOOKUP(N65,[2]Datos!$A$2:$O$2000,4,FALSE))*E65</f>
        <v>422.52</v>
      </c>
      <c r="H65" s="33">
        <f>VLOOKUP(N65,[2]Datos!$A$2:$O$2000,9,FALSE)</f>
        <v>250950</v>
      </c>
      <c r="I65" s="33">
        <f>VLOOKUP(N65,[2]Datos!$A$2:$O$2000,12,FALSE)</f>
        <v>10038</v>
      </c>
      <c r="J65" s="33">
        <f>VLOOKUP(N65,[2]Datos!$A$2:$O$2000,13,FALSE)</f>
        <v>82813.5</v>
      </c>
      <c r="K65" s="33">
        <f>ROUND((H65*Configurar!$D$6),0)</f>
        <v>6145</v>
      </c>
      <c r="L65" s="34">
        <f>K65*E65</f>
        <v>73740</v>
      </c>
      <c r="M65" s="58">
        <f>L65/$L$187</f>
        <v>9.9549717753465005E-3</v>
      </c>
      <c r="N65" s="143" t="s">
        <v>549</v>
      </c>
      <c r="O65" s="110">
        <f>(VLOOKUP(N65,[2]Datos!$A$2:$O$2000,6,FALSE))*E65</f>
        <v>0.13759199999999999</v>
      </c>
      <c r="P65" s="167" t="str">
        <f>VLOOKUP(N65,[2]Datos!$A$2:$O$2000,15,FALSE)</f>
        <v>CANALES</v>
      </c>
      <c r="Q65" s="8" t="s">
        <v>598</v>
      </c>
    </row>
    <row r="66" spans="1:17" ht="22.5" x14ac:dyDescent="0.2">
      <c r="A66" s="30">
        <v>23</v>
      </c>
      <c r="B66" s="219" t="str">
        <f>VLOOKUP(N66,[2]Datos!$A$2:$O$2000,2,FALSE)</f>
        <v>CANA-0011</v>
      </c>
      <c r="C66" s="220" t="str">
        <f>VLOOKUP(N66,[2]Datos!$A$2:$O$2000,3,FALSE)</f>
        <v>CANAL ALINEADOR 4000MM</v>
      </c>
      <c r="D66" s="221"/>
      <c r="E66" s="222">
        <v>4</v>
      </c>
      <c r="F66" s="32">
        <f>(VLOOKUP(N66,[2]Datos!$A$2:$O$2000,5,FALSE))*E66</f>
        <v>0</v>
      </c>
      <c r="G66" s="32">
        <f>(VLOOKUP(N66,[2]Datos!$A$2:$O$2000,4,FALSE))*E66</f>
        <v>160.96</v>
      </c>
      <c r="H66" s="33">
        <f>VLOOKUP(N66,[2]Datos!$A$2:$O$2000,9,FALSE)</f>
        <v>286800</v>
      </c>
      <c r="I66" s="33">
        <f>VLOOKUP(N66,[2]Datos!$A$2:$O$2000,12,FALSE)</f>
        <v>11472</v>
      </c>
      <c r="J66" s="33">
        <f>VLOOKUP(N66,[2]Datos!$A$2:$O$2000,13,FALSE)</f>
        <v>94644</v>
      </c>
      <c r="K66" s="33">
        <f>ROUND((H66*Configurar!$D$6),0)</f>
        <v>7023</v>
      </c>
      <c r="L66" s="34">
        <f>K66*E66</f>
        <v>28092</v>
      </c>
      <c r="M66" s="58">
        <f>L66/$L$187</f>
        <v>3.7924473435453471E-3</v>
      </c>
      <c r="N66" s="143" t="s">
        <v>548</v>
      </c>
      <c r="O66" s="110">
        <f>(VLOOKUP(N66,[2]Datos!$A$2:$O$2000,6,FALSE))*E66</f>
        <v>5.2416000000000004E-2</v>
      </c>
      <c r="P66" s="167" t="str">
        <f>VLOOKUP(N66,[2]Datos!$A$2:$O$2000,15,FALSE)</f>
        <v>CANALES</v>
      </c>
      <c r="Q66" s="8" t="s">
        <v>598</v>
      </c>
    </row>
    <row r="67" spans="1:17" ht="22.5" x14ac:dyDescent="0.2">
      <c r="A67" s="30">
        <v>49</v>
      </c>
      <c r="B67" s="219" t="str">
        <f>VLOOKUP(N67,[2]Datos!$A$2:$O$2000,2,FALSE)</f>
        <v>CANA-0037</v>
      </c>
      <c r="C67" s="220" t="str">
        <f>VLOOKUP(N67,[2]Datos!$A$2:$O$2000,3,FALSE)</f>
        <v>CANAL ALINEADOR 4100MM</v>
      </c>
      <c r="D67" s="221"/>
      <c r="E67" s="222">
        <v>2</v>
      </c>
      <c r="F67" s="32">
        <f>(VLOOKUP(N67,[2]Datos!$A$2:$O$2000,5,FALSE))*E67</f>
        <v>0</v>
      </c>
      <c r="G67" s="32">
        <f>(VLOOKUP(N67,[2]Datos!$A$2:$O$2000,4,FALSE))*E67</f>
        <v>82.5</v>
      </c>
      <c r="H67" s="33">
        <f>VLOOKUP(N67,[2]Datos!$A$2:$O$2000,9,FALSE)</f>
        <v>293970</v>
      </c>
      <c r="I67" s="33">
        <f>VLOOKUP(N67,[2]Datos!$A$2:$O$2000,12,FALSE)</f>
        <v>11758.800000000001</v>
      </c>
      <c r="J67" s="33">
        <f>VLOOKUP(N67,[2]Datos!$A$2:$O$2000,13,FALSE)</f>
        <v>97010.1</v>
      </c>
      <c r="K67" s="33">
        <f>ROUND((H67*Configurar!$D$6),0)</f>
        <v>7199</v>
      </c>
      <c r="L67" s="34">
        <f>K67*E67</f>
        <v>14398</v>
      </c>
      <c r="M67" s="58">
        <f>L67/$L$187</f>
        <v>1.9437440143943439E-3</v>
      </c>
      <c r="N67" s="236" t="s">
        <v>583</v>
      </c>
      <c r="O67" s="110">
        <f>(VLOOKUP(N67,[2]Datos!$A$2:$O$2000,6,FALSE))*E67</f>
        <v>2.6863199999999997E-2</v>
      </c>
      <c r="P67" s="167" t="str">
        <f>VLOOKUP(N67,[2]Datos!$A$2:$O$2000,15,FALSE)</f>
        <v>CANALES</v>
      </c>
      <c r="Q67" s="8" t="s">
        <v>598</v>
      </c>
    </row>
    <row r="68" spans="1:17" ht="22.5" x14ac:dyDescent="0.2">
      <c r="A68" s="30">
        <v>22</v>
      </c>
      <c r="B68" s="219" t="str">
        <f>VLOOKUP(N68,[2]Datos!$A$2:$O$2000,2,FALSE)</f>
        <v>CANA-0010</v>
      </c>
      <c r="C68" s="220" t="str">
        <f>VLOOKUP(N68,[2]Datos!$A$2:$O$2000,3,FALSE)</f>
        <v>CANAL ALINEADOR 4200MM</v>
      </c>
      <c r="D68" s="221"/>
      <c r="E68" s="222">
        <v>8</v>
      </c>
      <c r="F68" s="32">
        <f>(VLOOKUP(N68,[2]Datos!$A$2:$O$2000,5,FALSE))*E68</f>
        <v>0</v>
      </c>
      <c r="G68" s="32">
        <f>(VLOOKUP(N68,[2]Datos!$A$2:$O$2000,4,FALSE))*E68</f>
        <v>338</v>
      </c>
      <c r="H68" s="33">
        <f>VLOOKUP(N68,[2]Datos!$A$2:$O$2000,9,FALSE)</f>
        <v>301140</v>
      </c>
      <c r="I68" s="33">
        <f>VLOOKUP(N68,[2]Datos!$A$2:$O$2000,12,FALSE)</f>
        <v>12045.6</v>
      </c>
      <c r="J68" s="33">
        <f>VLOOKUP(N68,[2]Datos!$A$2:$O$2000,13,FALSE)</f>
        <v>99376.200000000012</v>
      </c>
      <c r="K68" s="33">
        <f>ROUND((H68*Configurar!$D$6),0)</f>
        <v>7374</v>
      </c>
      <c r="L68" s="34">
        <f>K68*E68</f>
        <v>58992</v>
      </c>
      <c r="M68" s="58">
        <f>L68/$L$187</f>
        <v>7.9639774202772007E-3</v>
      </c>
      <c r="N68" s="143" t="s">
        <v>547</v>
      </c>
      <c r="O68" s="110">
        <f>(VLOOKUP(N68,[2]Datos!$A$2:$O$2000,6,FALSE))*E68</f>
        <v>0.11007360000000002</v>
      </c>
      <c r="P68" s="167" t="str">
        <f>VLOOKUP(N68,[2]Datos!$A$2:$O$2000,15,FALSE)</f>
        <v>CANALES</v>
      </c>
      <c r="Q68" s="8" t="s">
        <v>598</v>
      </c>
    </row>
    <row r="69" spans="1:17" ht="22.5" x14ac:dyDescent="0.2">
      <c r="A69" s="30">
        <v>19</v>
      </c>
      <c r="B69" s="219" t="str">
        <f>VLOOKUP(N69,[2]Datos!$A$2:$O$2000,2,FALSE)</f>
        <v>CANA-0119</v>
      </c>
      <c r="C69" s="220" t="str">
        <f>VLOOKUP(N69,[2]Datos!$A$2:$O$2000,3,FALSE)</f>
        <v>CANAL ALINEADOR 5100MM</v>
      </c>
      <c r="D69" s="221"/>
      <c r="E69" s="237">
        <v>2</v>
      </c>
      <c r="F69" s="32">
        <f>(VLOOKUP(N69,[2]Datos!$A$2:$O$2000,5,FALSE))*E69</f>
        <v>0</v>
      </c>
      <c r="G69" s="32">
        <f>(VLOOKUP(N69,[2]Datos!$A$2:$O$2000,4,FALSE))*E69</f>
        <v>102.62</v>
      </c>
      <c r="H69" s="33">
        <f>VLOOKUP(N69,[2]Datos!$A$2:$O$2000,9,FALSE)</f>
        <v>365670</v>
      </c>
      <c r="I69" s="33">
        <f>VLOOKUP(N69,[2]Datos!$A$2:$O$2000,12,FALSE)</f>
        <v>14626.800000000001</v>
      </c>
      <c r="J69" s="33">
        <f>VLOOKUP(N69,[2]Datos!$A$2:$O$2000,13,FALSE)</f>
        <v>120671.1</v>
      </c>
      <c r="K69" s="33">
        <f>ROUND((H69*Configurar!$D$6),0)</f>
        <v>8955</v>
      </c>
      <c r="L69" s="34">
        <f>K69*E69</f>
        <v>17910</v>
      </c>
      <c r="M69" s="58">
        <f>L69/$L$187</f>
        <v>2.4178674328241907E-3</v>
      </c>
      <c r="N69" s="236" t="s">
        <v>574</v>
      </c>
      <c r="O69" s="110">
        <f>(VLOOKUP(N69,[2]Datos!$A$2:$O$2000,6,FALSE))*E69</f>
        <v>3.3415199999999999E-2</v>
      </c>
      <c r="P69" s="167" t="str">
        <f>VLOOKUP(N69,[2]Datos!$A$2:$O$2000,15,FALSE)</f>
        <v>CANALES</v>
      </c>
      <c r="Q69" s="8" t="s">
        <v>598</v>
      </c>
    </row>
    <row r="70" spans="1:17" ht="22.5" x14ac:dyDescent="0.2">
      <c r="A70" s="30">
        <v>50</v>
      </c>
      <c r="B70" s="219" t="str">
        <f>VLOOKUP(N70,[2]Datos!$A$2:$O$2000,2,FALSE)</f>
        <v>CANA-0119</v>
      </c>
      <c r="C70" s="220" t="str">
        <f>VLOOKUP(N70,[2]Datos!$A$2:$O$2000,3,FALSE)</f>
        <v>CANAL ALINEADOR 5100MM</v>
      </c>
      <c r="D70" s="221"/>
      <c r="E70" s="222">
        <v>2</v>
      </c>
      <c r="F70" s="32">
        <f>(VLOOKUP(N70,[2]Datos!$A$2:$O$2000,5,FALSE))*E70</f>
        <v>0</v>
      </c>
      <c r="G70" s="32">
        <f>(VLOOKUP(N70,[2]Datos!$A$2:$O$2000,4,FALSE))*E70</f>
        <v>102.62</v>
      </c>
      <c r="H70" s="33">
        <f>VLOOKUP(N70,[2]Datos!$A$2:$O$2000,9,FALSE)</f>
        <v>365670</v>
      </c>
      <c r="I70" s="33">
        <f>VLOOKUP(N70,[2]Datos!$A$2:$O$2000,12,FALSE)</f>
        <v>14626.800000000001</v>
      </c>
      <c r="J70" s="33">
        <f>VLOOKUP(N70,[2]Datos!$A$2:$O$2000,13,FALSE)</f>
        <v>120671.1</v>
      </c>
      <c r="K70" s="33">
        <f>ROUND((H70*Configurar!$D$6),0)</f>
        <v>8955</v>
      </c>
      <c r="L70" s="34">
        <f>K70*E70</f>
        <v>17910</v>
      </c>
      <c r="M70" s="58">
        <f>L70/$L$187</f>
        <v>2.4178674328241907E-3</v>
      </c>
      <c r="N70" s="236" t="s">
        <v>574</v>
      </c>
      <c r="O70" s="110">
        <f>(VLOOKUP(N70,[2]Datos!$A$2:$O$2000,6,FALSE))*E70</f>
        <v>3.3415199999999999E-2</v>
      </c>
      <c r="P70" s="167" t="str">
        <f>VLOOKUP(N70,[2]Datos!$A$2:$O$2000,15,FALSE)</f>
        <v>CANALES</v>
      </c>
      <c r="Q70" s="8" t="s">
        <v>598</v>
      </c>
    </row>
    <row r="71" spans="1:17" ht="22.5" x14ac:dyDescent="0.2">
      <c r="A71" s="30">
        <v>20</v>
      </c>
      <c r="B71" s="219" t="str">
        <f>VLOOKUP(N71,[2]Datos!$A$2:$O$2000,2,FALSE)</f>
        <v>CANA-0001</v>
      </c>
      <c r="C71" s="220" t="str">
        <f>VLOOKUP(N71,[2]Datos!$A$2:$O$2000,3,FALSE)</f>
        <v>CANAL ALINEADOR 6000MM (M/L)</v>
      </c>
      <c r="D71" s="221"/>
      <c r="E71" s="237">
        <v>5</v>
      </c>
      <c r="F71" s="32">
        <f>(VLOOKUP(N71,[2]Datos!$A$2:$O$2000,5,FALSE))*E71</f>
        <v>0</v>
      </c>
      <c r="G71" s="32">
        <f>(VLOOKUP(N71,[2]Datos!$A$2:$O$2000,4,FALSE))*E71</f>
        <v>301.8</v>
      </c>
      <c r="H71" s="33">
        <f>VLOOKUP(N71,[2]Datos!$A$2:$O$2000,9,FALSE)</f>
        <v>430200</v>
      </c>
      <c r="I71" s="33">
        <f>VLOOKUP(N71,[2]Datos!$A$2:$O$2000,12,FALSE)</f>
        <v>17208</v>
      </c>
      <c r="J71" s="33">
        <f>VLOOKUP(N71,[2]Datos!$A$2:$O$2000,13,FALSE)</f>
        <v>141966</v>
      </c>
      <c r="K71" s="33">
        <f>ROUND((H71*Configurar!$D$6),0)</f>
        <v>10535</v>
      </c>
      <c r="L71" s="34">
        <f>K71*E71</f>
        <v>52675</v>
      </c>
      <c r="M71" s="58">
        <f>L71/$L$187</f>
        <v>7.1111762715809178E-3</v>
      </c>
      <c r="N71" s="236" t="s">
        <v>575</v>
      </c>
      <c r="O71" s="110">
        <f>(VLOOKUP(N71,[2]Datos!$A$2:$O$2000,6,FALSE))*E71</f>
        <v>9.828000000000002E-2</v>
      </c>
      <c r="P71" s="167" t="str">
        <f>VLOOKUP(N71,[2]Datos!$A$2:$O$2000,15,FALSE)</f>
        <v>CANALES</v>
      </c>
      <c r="Q71" s="8" t="s">
        <v>598</v>
      </c>
    </row>
    <row r="72" spans="1:17" ht="22.5" x14ac:dyDescent="0.2">
      <c r="A72" s="30">
        <v>21</v>
      </c>
      <c r="B72" s="219" t="str">
        <f>VLOOKUP(N72,[2]Datos!$A$2:$O$2000,2,FALSE)</f>
        <v>CANA-0163</v>
      </c>
      <c r="C72" s="220" t="str">
        <f>VLOOKUP(N72,[2]Datos!$A$2:$O$2000,3,FALSE)</f>
        <v>CANAL ESQUINERA ALINEADORA 1000x1000</v>
      </c>
      <c r="D72" s="221"/>
      <c r="E72" s="222">
        <v>10</v>
      </c>
      <c r="F72" s="32">
        <f>(VLOOKUP(N72,[2]Datos!$A$2:$O$2000,5,FALSE))*E72</f>
        <v>0</v>
      </c>
      <c r="G72" s="32">
        <f>(VLOOKUP(N72,[2]Datos!$A$2:$O$2000,4,FALSE))*E72</f>
        <v>191.14000000000001</v>
      </c>
      <c r="H72" s="33">
        <f>VLOOKUP(N72,[2]Datos!$A$2:$O$2000,9,FALSE)</f>
        <v>143280</v>
      </c>
      <c r="I72" s="33">
        <f>VLOOKUP(N72,[2]Datos!$A$2:$O$2000,12,FALSE)</f>
        <v>5731.2</v>
      </c>
      <c r="J72" s="33">
        <f>VLOOKUP(N72,[2]Datos!$A$2:$O$2000,13,FALSE)</f>
        <v>47282.400000000001</v>
      </c>
      <c r="K72" s="33">
        <f>ROUND((H72*Configurar!$D$6),0)</f>
        <v>3509</v>
      </c>
      <c r="L72" s="34">
        <f>K72*E72</f>
        <v>35090</v>
      </c>
      <c r="M72" s="58">
        <f>L72/$L$187</f>
        <v>4.7371841550977586E-3</v>
      </c>
      <c r="N72" s="143" t="s">
        <v>546</v>
      </c>
      <c r="O72" s="110">
        <f>(VLOOKUP(N72,[2]Datos!$A$2:$O$2000,6,FALSE))*E72</f>
        <v>0.28999999999999998</v>
      </c>
      <c r="P72" s="167" t="str">
        <f>VLOOKUP(N72,[2]Datos!$A$2:$O$2000,15,FALSE)</f>
        <v>CANALES</v>
      </c>
      <c r="Q72" s="8" t="s">
        <v>598</v>
      </c>
    </row>
    <row r="73" spans="1:17" ht="22.5" x14ac:dyDescent="0.2">
      <c r="A73" s="30">
        <v>21</v>
      </c>
      <c r="B73" s="219" t="str">
        <f>VLOOKUP(N73,[2]Datos!$A$2:$O$2000,2,FALSE)</f>
        <v>CANA-0163</v>
      </c>
      <c r="C73" s="220" t="str">
        <f>VLOOKUP(N73,[2]Datos!$A$2:$O$2000,3,FALSE)</f>
        <v>CANAL ESQUINERA ALINEADORA 1000x1000</v>
      </c>
      <c r="D73" s="221"/>
      <c r="E73" s="237">
        <v>4</v>
      </c>
      <c r="F73" s="32">
        <f>(VLOOKUP(N73,[2]Datos!$A$2:$O$2000,5,FALSE))*E73</f>
        <v>0</v>
      </c>
      <c r="G73" s="32">
        <f>(VLOOKUP(N73,[2]Datos!$A$2:$O$2000,4,FALSE))*E73</f>
        <v>76.456000000000003</v>
      </c>
      <c r="H73" s="33">
        <f>VLOOKUP(N73,[2]Datos!$A$2:$O$2000,9,FALSE)</f>
        <v>143280</v>
      </c>
      <c r="I73" s="33">
        <f>VLOOKUP(N73,[2]Datos!$A$2:$O$2000,12,FALSE)</f>
        <v>5731.2</v>
      </c>
      <c r="J73" s="33">
        <f>VLOOKUP(N73,[2]Datos!$A$2:$O$2000,13,FALSE)</f>
        <v>47282.400000000001</v>
      </c>
      <c r="K73" s="33">
        <f>ROUND((H73*Configurar!$D$6),0)</f>
        <v>3509</v>
      </c>
      <c r="L73" s="34">
        <f>K73*E73</f>
        <v>14036</v>
      </c>
      <c r="M73" s="58">
        <f>L73/$L$187</f>
        <v>1.8948736620391033E-3</v>
      </c>
      <c r="N73" s="236" t="s">
        <v>546</v>
      </c>
      <c r="O73" s="110">
        <f>(VLOOKUP(N73,[2]Datos!$A$2:$O$2000,6,FALSE))*E73</f>
        <v>0.11599999999999999</v>
      </c>
      <c r="P73" s="167" t="str">
        <f>VLOOKUP(N73,[2]Datos!$A$2:$O$2000,15,FALSE)</f>
        <v>CANALES</v>
      </c>
      <c r="Q73" s="8" t="s">
        <v>598</v>
      </c>
    </row>
    <row r="74" spans="1:17" ht="22.5" x14ac:dyDescent="0.2">
      <c r="A74" s="30">
        <v>51</v>
      </c>
      <c r="B74" s="219" t="str">
        <f>VLOOKUP(N74,[2]Datos!$A$2:$O$2000,2,FALSE)</f>
        <v>CANA-0163</v>
      </c>
      <c r="C74" s="220" t="str">
        <f>VLOOKUP(N74,[2]Datos!$A$2:$O$2000,3,FALSE)</f>
        <v>CANAL ESQUINERA ALINEADORA 1000x1000</v>
      </c>
      <c r="D74" s="221"/>
      <c r="E74" s="222">
        <v>4</v>
      </c>
      <c r="F74" s="32">
        <f>(VLOOKUP(N74,[2]Datos!$A$2:$O$2000,5,FALSE))*E74</f>
        <v>0</v>
      </c>
      <c r="G74" s="32">
        <f>(VLOOKUP(N74,[2]Datos!$A$2:$O$2000,4,FALSE))*E74</f>
        <v>76.456000000000003</v>
      </c>
      <c r="H74" s="33">
        <f>VLOOKUP(N74,[2]Datos!$A$2:$O$2000,9,FALSE)</f>
        <v>143280</v>
      </c>
      <c r="I74" s="33">
        <f>VLOOKUP(N74,[2]Datos!$A$2:$O$2000,12,FALSE)</f>
        <v>5731.2</v>
      </c>
      <c r="J74" s="33">
        <f>VLOOKUP(N74,[2]Datos!$A$2:$O$2000,13,FALSE)</f>
        <v>47282.400000000001</v>
      </c>
      <c r="K74" s="33">
        <f>ROUND((H74*Configurar!$D$6),0)</f>
        <v>3509</v>
      </c>
      <c r="L74" s="34">
        <f>K74*E74</f>
        <v>14036</v>
      </c>
      <c r="M74" s="58">
        <f>L74/$L$187</f>
        <v>1.8948736620391033E-3</v>
      </c>
      <c r="N74" s="236" t="s">
        <v>546</v>
      </c>
      <c r="O74" s="110">
        <f>(VLOOKUP(N74,[2]Datos!$A$2:$O$2000,6,FALSE))*E74</f>
        <v>0.11599999999999999</v>
      </c>
      <c r="P74" s="167" t="str">
        <f>VLOOKUP(N74,[2]Datos!$A$2:$O$2000,15,FALSE)</f>
        <v>CANALES</v>
      </c>
      <c r="Q74" s="8" t="s">
        <v>598</v>
      </c>
    </row>
    <row r="75" spans="1:17" ht="22.5" x14ac:dyDescent="0.2">
      <c r="A75" s="30">
        <v>2</v>
      </c>
      <c r="B75" s="219" t="str">
        <f>VLOOKUP(N75,[2]Datos!$A$2:$O$2000,2,FALSE)</f>
        <v>CANA-0163</v>
      </c>
      <c r="C75" s="220" t="str">
        <f>VLOOKUP(N75,[2]Datos!$A$2:$O$2000,3,FALSE)</f>
        <v>CANAL ESQUINERA ALINEADORA 1000x1000</v>
      </c>
      <c r="D75" s="221"/>
      <c r="E75" s="237">
        <v>4</v>
      </c>
      <c r="F75" s="32">
        <f>(VLOOKUP(N75,[2]Datos!$A$2:$O$2000,5,FALSE))*E75</f>
        <v>0</v>
      </c>
      <c r="G75" s="32">
        <f>(VLOOKUP(N75,[2]Datos!$A$2:$O$2000,4,FALSE))*E75</f>
        <v>76.456000000000003</v>
      </c>
      <c r="H75" s="33">
        <f>VLOOKUP(N75,[2]Datos!$A$2:$O$2000,9,FALSE)</f>
        <v>143280</v>
      </c>
      <c r="I75" s="33">
        <f>VLOOKUP(N75,[2]Datos!$A$2:$O$2000,12,FALSE)</f>
        <v>5731.2</v>
      </c>
      <c r="J75" s="33">
        <f>VLOOKUP(N75,[2]Datos!$A$2:$O$2000,13,FALSE)</f>
        <v>47282.400000000001</v>
      </c>
      <c r="K75" s="33">
        <f>ROUND((H75*Configurar!$D$6),0)</f>
        <v>3509</v>
      </c>
      <c r="L75" s="34">
        <f>K75*E75</f>
        <v>14036</v>
      </c>
      <c r="M75" s="58">
        <f>L75/$L$187</f>
        <v>1.8948736620391033E-3</v>
      </c>
      <c r="N75" s="236" t="s">
        <v>546</v>
      </c>
      <c r="O75" s="110">
        <f>(VLOOKUP(N75,[2]Datos!$A$2:$O$2000,6,FALSE))*E75</f>
        <v>0.11599999999999999</v>
      </c>
      <c r="P75" s="167" t="str">
        <f>VLOOKUP(N75,[2]Datos!$A$2:$O$2000,15,FALSE)</f>
        <v>CANALES</v>
      </c>
      <c r="Q75" s="8" t="s">
        <v>598</v>
      </c>
    </row>
    <row r="76" spans="1:17" ht="22.5" x14ac:dyDescent="0.2">
      <c r="A76" s="30">
        <v>20</v>
      </c>
      <c r="B76" s="219" t="str">
        <f>VLOOKUP(N76,[2]Datos!$A$2:$O$2000,2,FALSE)</f>
        <v>CANA-0169</v>
      </c>
      <c r="C76" s="220" t="str">
        <f>VLOOKUP(N76,[2]Datos!$A$2:$O$2000,3,FALSE)</f>
        <v>CANAL ESQUINERA ALINEADORA 850x650</v>
      </c>
      <c r="D76" s="221"/>
      <c r="E76" s="222">
        <v>26</v>
      </c>
      <c r="F76" s="32">
        <f>(VLOOKUP(N76,[2]Datos!$A$2:$O$2000,5,FALSE))*E76</f>
        <v>0</v>
      </c>
      <c r="G76" s="32">
        <f>(VLOOKUP(N76,[2]Datos!$A$2:$O$2000,4,FALSE))*E76</f>
        <v>366.18399999999997</v>
      </c>
      <c r="H76" s="33">
        <f>VLOOKUP(N76,[2]Datos!$A$2:$O$2000,9,FALSE)</f>
        <v>107000</v>
      </c>
      <c r="I76" s="33">
        <f>VLOOKUP(N76,[2]Datos!$A$2:$O$2000,12,FALSE)</f>
        <v>4280</v>
      </c>
      <c r="J76" s="33">
        <f>VLOOKUP(N76,[2]Datos!$A$2:$O$2000,13,FALSE)</f>
        <v>35310</v>
      </c>
      <c r="K76" s="33">
        <f>ROUND((H76*Configurar!$D$6),0)</f>
        <v>2620</v>
      </c>
      <c r="L76" s="34">
        <f>K76*E76</f>
        <v>68120</v>
      </c>
      <c r="M76" s="58">
        <f>L76/$L$187</f>
        <v>9.19626630508006E-3</v>
      </c>
      <c r="N76" s="143" t="s">
        <v>545</v>
      </c>
      <c r="O76" s="110">
        <f>(VLOOKUP(N76,[2]Datos!$A$2:$O$2000,6,FALSE))*E76</f>
        <v>0.44752500000000006</v>
      </c>
      <c r="P76" s="167" t="str">
        <f>VLOOKUP(N76,[2]Datos!$A$2:$O$2000,15,FALSE)</f>
        <v>CANALES</v>
      </c>
      <c r="Q76" s="8" t="s">
        <v>598</v>
      </c>
    </row>
    <row r="77" spans="1:17" ht="22.5" x14ac:dyDescent="0.2">
      <c r="A77" s="30">
        <v>22</v>
      </c>
      <c r="B77" s="219" t="str">
        <f>VLOOKUP(N77,[2]Datos!$A$2:$O$2000,2,FALSE)</f>
        <v>CANA-0169</v>
      </c>
      <c r="C77" s="220" t="str">
        <f>VLOOKUP(N77,[2]Datos!$A$2:$O$2000,3,FALSE)</f>
        <v>CANAL ESQUINERA ALINEADORA 850x650</v>
      </c>
      <c r="D77" s="221"/>
      <c r="E77" s="237">
        <v>42</v>
      </c>
      <c r="F77" s="32">
        <f>(VLOOKUP(N77,[2]Datos!$A$2:$O$2000,5,FALSE))*E77</f>
        <v>0</v>
      </c>
      <c r="G77" s="32">
        <f>(VLOOKUP(N77,[2]Datos!$A$2:$O$2000,4,FALSE))*E77</f>
        <v>591.52800000000002</v>
      </c>
      <c r="H77" s="33">
        <f>VLOOKUP(N77,[2]Datos!$A$2:$O$2000,9,FALSE)</f>
        <v>107000</v>
      </c>
      <c r="I77" s="33">
        <f>VLOOKUP(N77,[2]Datos!$A$2:$O$2000,12,FALSE)</f>
        <v>4280</v>
      </c>
      <c r="J77" s="33">
        <f>VLOOKUP(N77,[2]Datos!$A$2:$O$2000,13,FALSE)</f>
        <v>35310</v>
      </c>
      <c r="K77" s="33">
        <f>ROUND((H77*Configurar!$D$6),0)</f>
        <v>2620</v>
      </c>
      <c r="L77" s="34">
        <f>K77*E77</f>
        <v>110040</v>
      </c>
      <c r="M77" s="58">
        <f>L77/$L$187</f>
        <v>1.485550710820625E-2</v>
      </c>
      <c r="N77" s="236" t="s">
        <v>545</v>
      </c>
      <c r="O77" s="110">
        <f>(VLOOKUP(N77,[2]Datos!$A$2:$O$2000,6,FALSE))*E77</f>
        <v>0.72292500000000004</v>
      </c>
      <c r="P77" s="167" t="str">
        <f>VLOOKUP(N77,[2]Datos!$A$2:$O$2000,15,FALSE)</f>
        <v>CANALES</v>
      </c>
      <c r="Q77" s="8" t="s">
        <v>598</v>
      </c>
    </row>
    <row r="78" spans="1:17" ht="22.5" x14ac:dyDescent="0.2">
      <c r="A78" s="30">
        <v>18</v>
      </c>
      <c r="B78" s="219" t="str">
        <f>VLOOKUP(N78,[2]Datos!$A$2:$O$2000,2,FALSE)</f>
        <v>COMP-0498</v>
      </c>
      <c r="C78" s="220" t="str">
        <f>VLOOKUP(N78,[2]Datos!$A$2:$O$2000,3,FALSE)</f>
        <v>COPLA FIJA 50X50</v>
      </c>
      <c r="D78" s="221"/>
      <c r="E78" s="222">
        <v>8</v>
      </c>
      <c r="F78" s="32">
        <f>(VLOOKUP(N78,[2]Datos!$A$2:$O$2000,5,FALSE))*E78</f>
        <v>0</v>
      </c>
      <c r="G78" s="32">
        <f>(VLOOKUP(N78,[2]Datos!$A$2:$O$2000,4,FALSE))*E78</f>
        <v>10</v>
      </c>
      <c r="H78" s="33">
        <f>VLOOKUP(N78,[2]Datos!$A$2:$O$2000,9,FALSE)</f>
        <v>55300</v>
      </c>
      <c r="I78" s="33">
        <f>VLOOKUP(N78,[2]Datos!$A$2:$O$2000,12,FALSE)</f>
        <v>2212</v>
      </c>
      <c r="J78" s="33">
        <f>VLOOKUP(N78,[2]Datos!$A$2:$O$2000,13,FALSE)</f>
        <v>18249</v>
      </c>
      <c r="K78" s="33">
        <f>ROUND((H78*Configurar!$D$6),0)</f>
        <v>1354</v>
      </c>
      <c r="L78" s="34">
        <f>K78*E78</f>
        <v>10832</v>
      </c>
      <c r="M78" s="58">
        <f>L78/$L$187</f>
        <v>1.462330543403218E-3</v>
      </c>
      <c r="N78" s="248" t="s">
        <v>605</v>
      </c>
      <c r="O78" s="110">
        <f>(VLOOKUP(N78,[2]Datos!$A$2:$O$2000,6,FALSE))*E78</f>
        <v>1.3500000000000002E-2</v>
      </c>
      <c r="P78" s="167" t="str">
        <f>VLOOKUP(N78,[2]Datos!$A$2:$O$2000,15,FALSE)</f>
        <v>ACCESORIOS</v>
      </c>
      <c r="Q78" s="8" t="s">
        <v>606</v>
      </c>
    </row>
    <row r="79" spans="1:17" ht="22.5" x14ac:dyDescent="0.2">
      <c r="A79" s="30">
        <v>18</v>
      </c>
      <c r="B79" s="219" t="str">
        <f>VLOOKUP(N79,[2]Datos!$A$2:$O$2000,2,FALSE)</f>
        <v>COMP-0013</v>
      </c>
      <c r="C79" s="220" t="str">
        <f>VLOOKUP(N79,[2]Datos!$A$2:$O$2000,3,FALSE)</f>
        <v>COPLA GIRATORIA 50X50</v>
      </c>
      <c r="D79" s="221"/>
      <c r="E79" s="222">
        <v>22</v>
      </c>
      <c r="F79" s="32">
        <f>(VLOOKUP(N79,[2]Datos!$A$2:$O$2000,5,FALSE))*E79</f>
        <v>0</v>
      </c>
      <c r="G79" s="32">
        <f>(VLOOKUP(N79,[2]Datos!$A$2:$O$2000,4,FALSE))*E79</f>
        <v>28.6</v>
      </c>
      <c r="H79" s="33">
        <f>VLOOKUP(N79,[2]Datos!$A$2:$O$2000,9,FALSE)</f>
        <v>50059</v>
      </c>
      <c r="I79" s="33">
        <f>VLOOKUP(N79,[2]Datos!$A$2:$O$2000,12,FALSE)</f>
        <v>2002.3600000000001</v>
      </c>
      <c r="J79" s="33">
        <f>VLOOKUP(N79,[2]Datos!$A$2:$O$2000,13,FALSE)</f>
        <v>16519.47</v>
      </c>
      <c r="K79" s="33">
        <f>ROUND((H79*Configurar!$D$6),0)</f>
        <v>1226</v>
      </c>
      <c r="L79" s="34">
        <f>K79*E79</f>
        <v>26972</v>
      </c>
      <c r="M79" s="58">
        <f>L79/$L$187</f>
        <v>3.641246253385487E-3</v>
      </c>
      <c r="N79" s="236" t="s">
        <v>611</v>
      </c>
      <c r="O79" s="110">
        <f>(VLOOKUP(N79,[2]Datos!$A$2:$O$2000,6,FALSE))*E79</f>
        <v>3.7125000000000005E-2</v>
      </c>
      <c r="P79" s="167" t="str">
        <f>VLOOKUP(N79,[2]Datos!$A$2:$O$2000,15,FALSE)</f>
        <v>ACCESORIOS</v>
      </c>
      <c r="Q79" s="8" t="s">
        <v>614</v>
      </c>
    </row>
    <row r="80" spans="1:17" ht="22.5" x14ac:dyDescent="0.2">
      <c r="A80" s="30">
        <v>40</v>
      </c>
      <c r="B80" s="219" t="str">
        <f>VLOOKUP(N80,[2]Datos!$A$2:$O$2000,2,FALSE)</f>
        <v>EEXT-0061</v>
      </c>
      <c r="C80" s="220" t="str">
        <f>VLOOKUP(N80,[2]Datos!$A$2:$O$2000,3,FALSE)</f>
        <v>ESQ. EXT. BRIDA CIEGA 1000x50x50</v>
      </c>
      <c r="D80" s="221"/>
      <c r="E80" s="237">
        <v>12</v>
      </c>
      <c r="F80" s="32">
        <f>(VLOOKUP(N80,[2]Datos!$A$2:$O$2000,5,FALSE))*E80</f>
        <v>0.60000000000000009</v>
      </c>
      <c r="G80" s="32">
        <f>(VLOOKUP(N80,[2]Datos!$A$2:$O$2000,4,FALSE))*E80</f>
        <v>45.24</v>
      </c>
      <c r="H80" s="33">
        <f>VLOOKUP(N80,[2]Datos!$A$2:$O$2000,9,FALSE)</f>
        <v>55089</v>
      </c>
      <c r="I80" s="33">
        <f>VLOOKUP(N80,[2]Datos!$A$2:$O$2000,12,FALSE)</f>
        <v>2203.56</v>
      </c>
      <c r="J80" s="33">
        <f>VLOOKUP(N80,[2]Datos!$A$2:$O$2000,13,FALSE)</f>
        <v>18179.370000000003</v>
      </c>
      <c r="K80" s="33">
        <f>ROUND((H80*Configurar!$D$6),0)</f>
        <v>1349</v>
      </c>
      <c r="L80" s="34">
        <f>K80*E80</f>
        <v>16188</v>
      </c>
      <c r="M80" s="58">
        <f>L80/$L$187</f>
        <v>2.1853957567034058E-3</v>
      </c>
      <c r="N80" s="236" t="s">
        <v>518</v>
      </c>
      <c r="O80" s="110">
        <f>(VLOOKUP(N80,[2]Datos!$A$2:$O$2000,6,FALSE))*E80</f>
        <v>8.6399999999999984E-3</v>
      </c>
      <c r="P80" s="167" t="str">
        <f>VLOOKUP(N80,[2]Datos!$A$2:$O$2000,15,FALSE)</f>
        <v>ESQ. EXT.</v>
      </c>
      <c r="Q80" s="8" t="s">
        <v>598</v>
      </c>
    </row>
    <row r="81" spans="1:17" ht="22.5" x14ac:dyDescent="0.2">
      <c r="A81" s="30">
        <v>2</v>
      </c>
      <c r="B81" s="219" t="str">
        <f>VLOOKUP(N81,[2]Datos!$A$2:$O$2000,2,FALSE)</f>
        <v>EEXT-0070</v>
      </c>
      <c r="C81" s="220" t="str">
        <f>VLOOKUP(N81,[2]Datos!$A$2:$O$2000,3,FALSE)</f>
        <v>ESQ. EXT. BRIDA CIEGA 100x50x50</v>
      </c>
      <c r="D81" s="221"/>
      <c r="E81" s="237">
        <v>8</v>
      </c>
      <c r="F81" s="32">
        <f>(VLOOKUP(N81,[2]Datos!$A$2:$O$2000,5,FALSE))*E81</f>
        <v>4.0000000000000008E-2</v>
      </c>
      <c r="G81" s="32">
        <f>(VLOOKUP(N81,[2]Datos!$A$2:$O$2000,4,FALSE))*E81</f>
        <v>3.04</v>
      </c>
      <c r="H81" s="33">
        <f>VLOOKUP(N81,[2]Datos!$A$2:$O$2000,9,FALSE)</f>
        <v>5509</v>
      </c>
      <c r="I81" s="33">
        <f>VLOOKUP(N81,[2]Datos!$A$2:$O$2000,12,FALSE)</f>
        <v>220.36</v>
      </c>
      <c r="J81" s="33">
        <f>VLOOKUP(N81,[2]Datos!$A$2:$O$2000,13,FALSE)</f>
        <v>1817.97</v>
      </c>
      <c r="K81" s="33">
        <f>ROUND((H81*Configurar!$D$6),0)</f>
        <v>135</v>
      </c>
      <c r="L81" s="34">
        <f>K81*E81</f>
        <v>1080</v>
      </c>
      <c r="M81" s="58">
        <f>L81/$L$187</f>
        <v>1.4580105122557934E-4</v>
      </c>
      <c r="N81" s="236" t="s">
        <v>509</v>
      </c>
      <c r="O81" s="110">
        <f>(VLOOKUP(N81,[2]Datos!$A$2:$O$2000,6,FALSE))*E81</f>
        <v>5.7600000000000001E-4</v>
      </c>
      <c r="P81" s="167" t="str">
        <f>VLOOKUP(N81,[2]Datos!$A$2:$O$2000,15,FALSE)</f>
        <v>ESQ. EXT.</v>
      </c>
      <c r="Q81" s="8" t="s">
        <v>598</v>
      </c>
    </row>
    <row r="82" spans="1:17" ht="22.5" x14ac:dyDescent="0.2">
      <c r="A82" s="30">
        <v>3</v>
      </c>
      <c r="B82" s="219" t="str">
        <f>VLOOKUP(N82,[2]Datos!$A$2:$O$2000,2,FALSE)</f>
        <v>EEXT-0060</v>
      </c>
      <c r="C82" s="220" t="str">
        <f>VLOOKUP(N82,[2]Datos!$A$2:$O$2000,3,FALSE)</f>
        <v>ESQ. EXT. BRIDA CIEGA 1200x50x50</v>
      </c>
      <c r="D82" s="221"/>
      <c r="E82" s="237">
        <v>8</v>
      </c>
      <c r="F82" s="32">
        <f>(VLOOKUP(N82,[2]Datos!$A$2:$O$2000,5,FALSE))*E82</f>
        <v>0.48</v>
      </c>
      <c r="G82" s="32">
        <f>(VLOOKUP(N82,[2]Datos!$A$2:$O$2000,4,FALSE))*E82</f>
        <v>36.159999999999997</v>
      </c>
      <c r="H82" s="33">
        <f>VLOOKUP(N82,[2]Datos!$A$2:$O$2000,9,FALSE)</f>
        <v>66107</v>
      </c>
      <c r="I82" s="33">
        <f>VLOOKUP(N82,[2]Datos!$A$2:$O$2000,12,FALSE)</f>
        <v>2644.28</v>
      </c>
      <c r="J82" s="33">
        <f>VLOOKUP(N82,[2]Datos!$A$2:$O$2000,13,FALSE)</f>
        <v>21815.31</v>
      </c>
      <c r="K82" s="33">
        <f>ROUND((H82*Configurar!$D$6),0)</f>
        <v>1619</v>
      </c>
      <c r="L82" s="34">
        <f>K82*E82</f>
        <v>12952</v>
      </c>
      <c r="M82" s="58">
        <f>L82/$L$187</f>
        <v>1.7485326069200959E-3</v>
      </c>
      <c r="N82" s="236" t="s">
        <v>519</v>
      </c>
      <c r="O82" s="110">
        <f>(VLOOKUP(N82,[2]Datos!$A$2:$O$2000,6,FALSE))*E82</f>
        <v>6.9119999999999989E-3</v>
      </c>
      <c r="P82" s="167" t="str">
        <f>VLOOKUP(N82,[2]Datos!$A$2:$O$2000,15,FALSE)</f>
        <v>ESQ. EXT.</v>
      </c>
      <c r="Q82" s="8" t="s">
        <v>598</v>
      </c>
    </row>
    <row r="83" spans="1:17" ht="22.5" x14ac:dyDescent="0.2">
      <c r="A83" s="30">
        <v>4</v>
      </c>
      <c r="B83" s="219" t="str">
        <f>VLOOKUP(N83,[2]Datos!$A$2:$O$2000,2,FALSE)</f>
        <v>EEXT-0069</v>
      </c>
      <c r="C83" s="220" t="str">
        <f>VLOOKUP(N83,[2]Datos!$A$2:$O$2000,3,FALSE)</f>
        <v>ESQ. EXT. BRIDA CIEGA 150x50x50</v>
      </c>
      <c r="D83" s="221"/>
      <c r="E83" s="237">
        <v>20</v>
      </c>
      <c r="F83" s="32">
        <f>(VLOOKUP(N83,[2]Datos!$A$2:$O$2000,5,FALSE))*E83</f>
        <v>0.15</v>
      </c>
      <c r="G83" s="32">
        <f>(VLOOKUP(N83,[2]Datos!$A$2:$O$2000,4,FALSE))*E83</f>
        <v>11.399999999999999</v>
      </c>
      <c r="H83" s="33">
        <f>VLOOKUP(N83,[2]Datos!$A$2:$O$2000,9,FALSE)</f>
        <v>8264</v>
      </c>
      <c r="I83" s="33">
        <f>VLOOKUP(N83,[2]Datos!$A$2:$O$2000,12,FALSE)</f>
        <v>330.56</v>
      </c>
      <c r="J83" s="33">
        <f>VLOOKUP(N83,[2]Datos!$A$2:$O$2000,13,FALSE)</f>
        <v>2727.1200000000003</v>
      </c>
      <c r="K83" s="33">
        <f>ROUND((H83*Configurar!$D$6),0)</f>
        <v>202</v>
      </c>
      <c r="L83" s="34">
        <f>K83*E83</f>
        <v>4040</v>
      </c>
      <c r="M83" s="58">
        <f>L83/$L$187</f>
        <v>5.4540393236235233E-4</v>
      </c>
      <c r="N83" s="236" t="s">
        <v>510</v>
      </c>
      <c r="O83" s="110">
        <f>(VLOOKUP(N83,[2]Datos!$A$2:$O$2000,6,FALSE))*E83</f>
        <v>2.1599999999999996E-3</v>
      </c>
      <c r="P83" s="167" t="str">
        <f>VLOOKUP(N83,[2]Datos!$A$2:$O$2000,15,FALSE)</f>
        <v>ESQ. EXT.</v>
      </c>
      <c r="Q83" s="8" t="s">
        <v>598</v>
      </c>
    </row>
    <row r="84" spans="1:17" ht="22.5" x14ac:dyDescent="0.2">
      <c r="A84" s="30">
        <v>5</v>
      </c>
      <c r="B84" s="219" t="str">
        <f>VLOOKUP(N84,[2]Datos!$A$2:$O$2000,2,FALSE)</f>
        <v>EEXT-0059</v>
      </c>
      <c r="C84" s="220" t="str">
        <f>VLOOKUP(N84,[2]Datos!$A$2:$O$2000,3,FALSE)</f>
        <v>ESQ. EXT. BRIDA CIEGA 2400x50x50</v>
      </c>
      <c r="D84" s="221"/>
      <c r="E84" s="237">
        <v>18</v>
      </c>
      <c r="F84" s="32">
        <f>(VLOOKUP(N84,[2]Datos!$A$2:$O$2000,5,FALSE))*E84</f>
        <v>2.16</v>
      </c>
      <c r="G84" s="32">
        <f>(VLOOKUP(N84,[2]Datos!$A$2:$O$2000,4,FALSE))*E84</f>
        <v>162.9</v>
      </c>
      <c r="H84" s="33">
        <f>VLOOKUP(N84,[2]Datos!$A$2:$O$2000,9,FALSE)</f>
        <v>132214</v>
      </c>
      <c r="I84" s="33">
        <f>VLOOKUP(N84,[2]Datos!$A$2:$O$2000,12,FALSE)</f>
        <v>5288.56</v>
      </c>
      <c r="J84" s="33">
        <f>VLOOKUP(N84,[2]Datos!$A$2:$O$2000,13,FALSE)</f>
        <v>43630.62</v>
      </c>
      <c r="K84" s="33">
        <f>ROUND((H84*Configurar!$D$6),0)</f>
        <v>3238</v>
      </c>
      <c r="L84" s="34">
        <f>K84*E84</f>
        <v>58284</v>
      </c>
      <c r="M84" s="58">
        <f>L84/$L$187</f>
        <v>7.8683967311404309E-3</v>
      </c>
      <c r="N84" s="236" t="s">
        <v>520</v>
      </c>
      <c r="O84" s="110">
        <f>(VLOOKUP(N84,[2]Datos!$A$2:$O$2000,6,FALSE))*E84</f>
        <v>3.1103999999999996E-2</v>
      </c>
      <c r="P84" s="167" t="str">
        <f>VLOOKUP(N84,[2]Datos!$A$2:$O$2000,15,FALSE)</f>
        <v>ESQ. EXT.</v>
      </c>
      <c r="Q84" s="8" t="s">
        <v>598</v>
      </c>
    </row>
    <row r="85" spans="1:17" ht="22.5" x14ac:dyDescent="0.2">
      <c r="A85" s="30">
        <v>6</v>
      </c>
      <c r="B85" s="219" t="str">
        <f>VLOOKUP(N85,[2]Datos!$A$2:$O$2000,2,FALSE)</f>
        <v>EEXT-0084</v>
      </c>
      <c r="C85" s="220" t="str">
        <f>VLOOKUP(N85,[2]Datos!$A$2:$O$2000,3,FALSE)</f>
        <v>ESQ. EXT. BRIDA CIEGA 250x50x50</v>
      </c>
      <c r="D85" s="221"/>
      <c r="E85" s="237">
        <v>8</v>
      </c>
      <c r="F85" s="32">
        <f>(VLOOKUP(N85,[2]Datos!$A$2:$O$2000,5,FALSE))*E85</f>
        <v>0.1</v>
      </c>
      <c r="G85" s="32">
        <f>(VLOOKUP(N85,[2]Datos!$A$2:$O$2000,4,FALSE))*E85</f>
        <v>7.6</v>
      </c>
      <c r="H85" s="33">
        <f>VLOOKUP(N85,[2]Datos!$A$2:$O$2000,9,FALSE)</f>
        <v>13773</v>
      </c>
      <c r="I85" s="33">
        <f>VLOOKUP(N85,[2]Datos!$A$2:$O$2000,12,FALSE)</f>
        <v>550.91999999999996</v>
      </c>
      <c r="J85" s="33">
        <f>VLOOKUP(N85,[2]Datos!$A$2:$O$2000,13,FALSE)</f>
        <v>4545.09</v>
      </c>
      <c r="K85" s="33">
        <f>ROUND((H85*Configurar!$D$6),0)</f>
        <v>337</v>
      </c>
      <c r="L85" s="34">
        <f>K85*E85</f>
        <v>2696</v>
      </c>
      <c r="M85" s="58">
        <f>L85/$L$187</f>
        <v>3.6396262417052029E-4</v>
      </c>
      <c r="N85" s="236" t="s">
        <v>569</v>
      </c>
      <c r="O85" s="110">
        <f>(VLOOKUP(N85,[2]Datos!$A$2:$O$2000,6,FALSE))*E85</f>
        <v>1.4399999999999999E-3</v>
      </c>
      <c r="P85" s="167" t="str">
        <f>VLOOKUP(N85,[2]Datos!$A$2:$O$2000,15,FALSE)</f>
        <v>ESQ. EXT.</v>
      </c>
      <c r="Q85" s="8" t="s">
        <v>598</v>
      </c>
    </row>
    <row r="86" spans="1:17" ht="22.5" x14ac:dyDescent="0.2">
      <c r="A86" s="30">
        <v>7</v>
      </c>
      <c r="B86" s="219" t="str">
        <f>VLOOKUP(N86,[2]Datos!$A$2:$O$2000,2,FALSE)</f>
        <v>EEXT-0067</v>
      </c>
      <c r="C86" s="220" t="str">
        <f>VLOOKUP(N86,[2]Datos!$A$2:$O$2000,3,FALSE)</f>
        <v>ESQ. EXT. BRIDA CIEGA 300x50x50</v>
      </c>
      <c r="D86" s="221"/>
      <c r="E86" s="237">
        <v>2</v>
      </c>
      <c r="F86" s="32">
        <f>(VLOOKUP(N86,[2]Datos!$A$2:$O$2000,5,FALSE))*E86</f>
        <v>0.03</v>
      </c>
      <c r="G86" s="32">
        <f>(VLOOKUP(N86,[2]Datos!$A$2:$O$2000,4,FALSE))*E86</f>
        <v>2.4</v>
      </c>
      <c r="H86" s="33">
        <f>VLOOKUP(N86,[2]Datos!$A$2:$O$2000,9,FALSE)</f>
        <v>16527</v>
      </c>
      <c r="I86" s="33">
        <f>VLOOKUP(N86,[2]Datos!$A$2:$O$2000,12,FALSE)</f>
        <v>661.08</v>
      </c>
      <c r="J86" s="33">
        <f>VLOOKUP(N86,[2]Datos!$A$2:$O$2000,13,FALSE)</f>
        <v>5453.91</v>
      </c>
      <c r="K86" s="33">
        <f>ROUND((H86*Configurar!$D$6),0)</f>
        <v>405</v>
      </c>
      <c r="L86" s="34">
        <f>K86*E86</f>
        <v>810</v>
      </c>
      <c r="M86" s="58">
        <f>L86/$L$187</f>
        <v>1.093507884191845E-4</v>
      </c>
      <c r="N86" s="236" t="s">
        <v>512</v>
      </c>
      <c r="O86" s="110">
        <f>(VLOOKUP(N86,[2]Datos!$A$2:$O$2000,6,FALSE))*E86</f>
        <v>4.3199999999999993E-4</v>
      </c>
      <c r="P86" s="167" t="str">
        <f>VLOOKUP(N86,[2]Datos!$A$2:$O$2000,15,FALSE)</f>
        <v>ESQ. EXT.</v>
      </c>
      <c r="Q86" s="8" t="s">
        <v>598</v>
      </c>
    </row>
    <row r="87" spans="1:17" ht="22.5" x14ac:dyDescent="0.2">
      <c r="A87" s="30">
        <v>8</v>
      </c>
      <c r="B87" s="219" t="str">
        <f>VLOOKUP(N87,[2]Datos!$A$2:$O$2000,2,FALSE)</f>
        <v>EEXT-0083</v>
      </c>
      <c r="C87" s="220" t="str">
        <f>VLOOKUP(N87,[2]Datos!$A$2:$O$2000,3,FALSE)</f>
        <v>ESQ. EXT. BRIDA CIEGA 350x50x50</v>
      </c>
      <c r="D87" s="221"/>
      <c r="E87" s="237">
        <v>4</v>
      </c>
      <c r="F87" s="32">
        <f>(VLOOKUP(N87,[2]Datos!$A$2:$O$2000,5,FALSE))*E87</f>
        <v>6.9999999999999993E-2</v>
      </c>
      <c r="G87" s="32">
        <f>(VLOOKUP(N87,[2]Datos!$A$2:$O$2000,4,FALSE))*E87</f>
        <v>5.28</v>
      </c>
      <c r="H87" s="33">
        <f>VLOOKUP(N87,[2]Datos!$A$2:$O$2000,9,FALSE)</f>
        <v>19282</v>
      </c>
      <c r="I87" s="33">
        <f>VLOOKUP(N87,[2]Datos!$A$2:$O$2000,12,FALSE)</f>
        <v>771.28</v>
      </c>
      <c r="J87" s="33">
        <f>VLOOKUP(N87,[2]Datos!$A$2:$O$2000,13,FALSE)</f>
        <v>6363.06</v>
      </c>
      <c r="K87" s="33">
        <f>ROUND((H87*Configurar!$D$6),0)</f>
        <v>472</v>
      </c>
      <c r="L87" s="34">
        <f>K87*E87</f>
        <v>1888</v>
      </c>
      <c r="M87" s="58">
        <f>L87/$L$187</f>
        <v>2.548818376980498E-4</v>
      </c>
      <c r="N87" s="236" t="s">
        <v>570</v>
      </c>
      <c r="O87" s="110">
        <f>(VLOOKUP(N87,[2]Datos!$A$2:$O$2000,6,FALSE))*E87</f>
        <v>1.0079999999999998E-3</v>
      </c>
      <c r="P87" s="167" t="str">
        <f>VLOOKUP(N87,[2]Datos!$A$2:$O$2000,15,FALSE)</f>
        <v>ESQ. EXT.</v>
      </c>
      <c r="Q87" s="8" t="s">
        <v>598</v>
      </c>
    </row>
    <row r="88" spans="1:17" ht="22.5" x14ac:dyDescent="0.2">
      <c r="A88" s="30">
        <v>9</v>
      </c>
      <c r="B88" s="219" t="str">
        <f>VLOOKUP(N88,[2]Datos!$A$2:$O$2000,2,FALSE)</f>
        <v>EEXT-0082</v>
      </c>
      <c r="C88" s="220" t="str">
        <f>VLOOKUP(N88,[2]Datos!$A$2:$O$2000,3,FALSE)</f>
        <v>ESQ. EXT. BRIDA CIEGA 380x50x50</v>
      </c>
      <c r="D88" s="221"/>
      <c r="E88" s="237">
        <v>10</v>
      </c>
      <c r="F88" s="32">
        <f>(VLOOKUP(N88,[2]Datos!$A$2:$O$2000,5,FALSE))*E88</f>
        <v>0.19000000000000003</v>
      </c>
      <c r="G88" s="32">
        <f>(VLOOKUP(N88,[2]Datos!$A$2:$O$2000,4,FALSE))*E88</f>
        <v>14.299999999999999</v>
      </c>
      <c r="H88" s="33">
        <f>VLOOKUP(N88,[2]Datos!$A$2:$O$2000,9,FALSE)</f>
        <v>20934</v>
      </c>
      <c r="I88" s="33">
        <f>VLOOKUP(N88,[2]Datos!$A$2:$O$2000,12,FALSE)</f>
        <v>837.36</v>
      </c>
      <c r="J88" s="33">
        <f>VLOOKUP(N88,[2]Datos!$A$2:$O$2000,13,FALSE)</f>
        <v>6908.22</v>
      </c>
      <c r="K88" s="33">
        <f>ROUND((H88*Configurar!$D$6),0)</f>
        <v>513</v>
      </c>
      <c r="L88" s="34">
        <f>K88*E88</f>
        <v>5130</v>
      </c>
      <c r="M88" s="58">
        <f>L88/$L$187</f>
        <v>6.9255499332150183E-4</v>
      </c>
      <c r="N88" s="236" t="s">
        <v>571</v>
      </c>
      <c r="O88" s="110">
        <f>(VLOOKUP(N88,[2]Datos!$A$2:$O$2000,6,FALSE))*E88</f>
        <v>2.7360000000000006E-3</v>
      </c>
      <c r="P88" s="167" t="str">
        <f>VLOOKUP(N88,[2]Datos!$A$2:$O$2000,15,FALSE)</f>
        <v>ESQ. EXT.</v>
      </c>
      <c r="Q88" s="8" t="s">
        <v>598</v>
      </c>
    </row>
    <row r="89" spans="1:17" ht="22.5" x14ac:dyDescent="0.2">
      <c r="A89" s="30">
        <v>10</v>
      </c>
      <c r="B89" s="219" t="str">
        <f>VLOOKUP(N89,[2]Datos!$A$2:$O$2000,2,FALSE)</f>
        <v>EEXT-0066</v>
      </c>
      <c r="C89" s="220" t="str">
        <f>VLOOKUP(N89,[2]Datos!$A$2:$O$2000,3,FALSE)</f>
        <v>ESQ. EXT. BRIDA CIEGA 400x50x50</v>
      </c>
      <c r="D89" s="221"/>
      <c r="E89" s="237">
        <v>9</v>
      </c>
      <c r="F89" s="32">
        <f>(VLOOKUP(N89,[2]Datos!$A$2:$O$2000,5,FALSE))*E89</f>
        <v>0.18000000000000005</v>
      </c>
      <c r="G89" s="32">
        <f>(VLOOKUP(N89,[2]Datos!$A$2:$O$2000,4,FALSE))*E89</f>
        <v>14.4</v>
      </c>
      <c r="H89" s="33">
        <f>VLOOKUP(N89,[2]Datos!$A$2:$O$2000,9,FALSE)</f>
        <v>22036</v>
      </c>
      <c r="I89" s="33">
        <f>VLOOKUP(N89,[2]Datos!$A$2:$O$2000,12,FALSE)</f>
        <v>881.44</v>
      </c>
      <c r="J89" s="33">
        <f>VLOOKUP(N89,[2]Datos!$A$2:$O$2000,13,FALSE)</f>
        <v>7271.88</v>
      </c>
      <c r="K89" s="33">
        <f>ROUND((H89*Configurar!$D$6),0)</f>
        <v>540</v>
      </c>
      <c r="L89" s="34">
        <f>K89*E89</f>
        <v>4860</v>
      </c>
      <c r="M89" s="58">
        <f>L89/$L$187</f>
        <v>6.5610473051510698E-4</v>
      </c>
      <c r="N89" s="236" t="s">
        <v>513</v>
      </c>
      <c r="O89" s="110">
        <f>(VLOOKUP(N89,[2]Datos!$A$2:$O$2000,6,FALSE))*E89</f>
        <v>2.5920000000000001E-3</v>
      </c>
      <c r="P89" s="167" t="str">
        <f>VLOOKUP(N89,[2]Datos!$A$2:$O$2000,15,FALSE)</f>
        <v>ESQ. EXT.</v>
      </c>
      <c r="Q89" s="8" t="s">
        <v>598</v>
      </c>
    </row>
    <row r="90" spans="1:17" ht="22.5" x14ac:dyDescent="0.2">
      <c r="A90" s="30">
        <v>11</v>
      </c>
      <c r="B90" s="219" t="str">
        <f>VLOOKUP(N90,[2]Datos!$A$2:$O$2000,2,FALSE)</f>
        <v>EEXT-0081</v>
      </c>
      <c r="C90" s="220" t="str">
        <f>VLOOKUP(N90,[2]Datos!$A$2:$O$2000,3,FALSE)</f>
        <v>ESQ. EXT. BRIDA CIEGA 420x50x50</v>
      </c>
      <c r="D90" s="221"/>
      <c r="E90" s="237">
        <v>6</v>
      </c>
      <c r="F90" s="32">
        <f>(VLOOKUP(N90,[2]Datos!$A$2:$O$2000,5,FALSE))*E90</f>
        <v>0.126</v>
      </c>
      <c r="G90" s="32">
        <f>(VLOOKUP(N90,[2]Datos!$A$2:$O$2000,4,FALSE))*E90</f>
        <v>9.48</v>
      </c>
      <c r="H90" s="33">
        <f>VLOOKUP(N90,[2]Datos!$A$2:$O$2000,9,FALSE)</f>
        <v>23138</v>
      </c>
      <c r="I90" s="33">
        <f>VLOOKUP(N90,[2]Datos!$A$2:$O$2000,12,FALSE)</f>
        <v>925.52</v>
      </c>
      <c r="J90" s="33">
        <f>VLOOKUP(N90,[2]Datos!$A$2:$O$2000,13,FALSE)</f>
        <v>7635.54</v>
      </c>
      <c r="K90" s="33">
        <f>ROUND((H90*Configurar!$D$6),0)</f>
        <v>567</v>
      </c>
      <c r="L90" s="34">
        <f>K90*E90</f>
        <v>3402</v>
      </c>
      <c r="M90" s="58">
        <f>L90/$L$187</f>
        <v>4.5927331136057492E-4</v>
      </c>
      <c r="N90" s="236" t="s">
        <v>572</v>
      </c>
      <c r="O90" s="110">
        <f>(VLOOKUP(N90,[2]Datos!$A$2:$O$2000,6,FALSE))*E90</f>
        <v>1.8143999999999999E-3</v>
      </c>
      <c r="P90" s="167" t="str">
        <f>VLOOKUP(N90,[2]Datos!$A$2:$O$2000,15,FALSE)</f>
        <v>ESQ. EXT.</v>
      </c>
      <c r="Q90" s="8" t="s">
        <v>598</v>
      </c>
    </row>
    <row r="91" spans="1:17" ht="22.5" x14ac:dyDescent="0.2">
      <c r="A91" s="30">
        <v>12</v>
      </c>
      <c r="B91" s="219" t="str">
        <f>VLOOKUP(N91,[2]Datos!$A$2:$O$2000,2,FALSE)</f>
        <v>EEXT-0080</v>
      </c>
      <c r="C91" s="220" t="str">
        <f>VLOOKUP(N91,[2]Datos!$A$2:$O$2000,3,FALSE)</f>
        <v>ESQ. EXT. BRIDA CIEGA 450x50x50</v>
      </c>
      <c r="D91" s="221"/>
      <c r="E91" s="237">
        <v>5</v>
      </c>
      <c r="F91" s="32">
        <f>(VLOOKUP(N91,[2]Datos!$A$2:$O$2000,5,FALSE))*E91</f>
        <v>0.11250000000000002</v>
      </c>
      <c r="G91" s="32">
        <f>(VLOOKUP(N91,[2]Datos!$A$2:$O$2000,4,FALSE))*E91</f>
        <v>8.5</v>
      </c>
      <c r="H91" s="33">
        <f>VLOOKUP(N91,[2]Datos!$A$2:$O$2000,9,FALSE)</f>
        <v>24791</v>
      </c>
      <c r="I91" s="33">
        <f>VLOOKUP(N91,[2]Datos!$A$2:$O$2000,12,FALSE)</f>
        <v>991.64</v>
      </c>
      <c r="J91" s="33">
        <f>VLOOKUP(N91,[2]Datos!$A$2:$O$2000,13,FALSE)</f>
        <v>8181.0300000000007</v>
      </c>
      <c r="K91" s="33">
        <f>ROUND((H91*Configurar!$D$6),0)</f>
        <v>607</v>
      </c>
      <c r="L91" s="34">
        <f>K91*E91</f>
        <v>3035</v>
      </c>
      <c r="M91" s="58">
        <f>L91/$L$187</f>
        <v>4.0972795413854934E-4</v>
      </c>
      <c r="N91" s="236" t="s">
        <v>573</v>
      </c>
      <c r="O91" s="110">
        <f>(VLOOKUP(N91,[2]Datos!$A$2:$O$2000,6,FALSE))*E91</f>
        <v>1.6200000000000001E-3</v>
      </c>
      <c r="P91" s="167" t="str">
        <f>VLOOKUP(N91,[2]Datos!$A$2:$O$2000,15,FALSE)</f>
        <v>ESQ. EXT.</v>
      </c>
      <c r="Q91" s="8" t="s">
        <v>598</v>
      </c>
    </row>
    <row r="92" spans="1:17" ht="22.5" x14ac:dyDescent="0.2">
      <c r="A92" s="30">
        <v>13</v>
      </c>
      <c r="B92" s="219" t="str">
        <f>VLOOKUP(N92,[2]Datos!$A$2:$O$2000,2,FALSE)</f>
        <v>EEXT-0065</v>
      </c>
      <c r="C92" s="220" t="str">
        <f>VLOOKUP(N92,[2]Datos!$A$2:$O$2000,3,FALSE)</f>
        <v>ESQ. EXT. BRIDA CIEGA 500x50x50</v>
      </c>
      <c r="D92" s="221"/>
      <c r="E92" s="237">
        <v>14</v>
      </c>
      <c r="F92" s="32">
        <f>(VLOOKUP(N92,[2]Datos!$A$2:$O$2000,5,FALSE))*E92</f>
        <v>0.35000000000000003</v>
      </c>
      <c r="G92" s="32">
        <f>(VLOOKUP(N92,[2]Datos!$A$2:$O$2000,4,FALSE))*E92</f>
        <v>26.599999999999998</v>
      </c>
      <c r="H92" s="33">
        <f>VLOOKUP(N92,[2]Datos!$A$2:$O$2000,9,FALSE)</f>
        <v>27545</v>
      </c>
      <c r="I92" s="33">
        <f>VLOOKUP(N92,[2]Datos!$A$2:$O$2000,12,FALSE)</f>
        <v>1101.8</v>
      </c>
      <c r="J92" s="33">
        <f>VLOOKUP(N92,[2]Datos!$A$2:$O$2000,13,FALSE)</f>
        <v>9089.85</v>
      </c>
      <c r="K92" s="33">
        <f>ROUND((H92*Configurar!$D$6),0)</f>
        <v>675</v>
      </c>
      <c r="L92" s="34">
        <f>K92*E92</f>
        <v>9450</v>
      </c>
      <c r="M92" s="58">
        <f>L92/$L$187</f>
        <v>1.2757591982238191E-3</v>
      </c>
      <c r="N92" s="236" t="s">
        <v>514</v>
      </c>
      <c r="O92" s="110">
        <f>(VLOOKUP(N92,[2]Datos!$A$2:$O$2000,6,FALSE))*E92</f>
        <v>5.0399999999999993E-3</v>
      </c>
      <c r="P92" s="167" t="str">
        <f>VLOOKUP(N92,[2]Datos!$A$2:$O$2000,15,FALSE)</f>
        <v>ESQ. EXT.</v>
      </c>
      <c r="Q92" s="8" t="s">
        <v>598</v>
      </c>
    </row>
    <row r="93" spans="1:17" ht="22.5" x14ac:dyDescent="0.2">
      <c r="A93" s="30">
        <v>14</v>
      </c>
      <c r="B93" s="219" t="str">
        <f>VLOOKUP(N93,[2]Datos!$A$2:$O$2000,2,FALSE)</f>
        <v>EEXT-0064</v>
      </c>
      <c r="C93" s="220" t="str">
        <f>VLOOKUP(N93,[2]Datos!$A$2:$O$2000,3,FALSE)</f>
        <v>ESQ. EXT. BRIDA CIEGA 600x50x50</v>
      </c>
      <c r="D93" s="221"/>
      <c r="E93" s="237">
        <v>5</v>
      </c>
      <c r="F93" s="32">
        <f>(VLOOKUP(N93,[2]Datos!$A$2:$O$2000,5,FALSE))*E93</f>
        <v>0.15</v>
      </c>
      <c r="G93" s="32">
        <f>(VLOOKUP(N93,[2]Datos!$A$2:$O$2000,4,FALSE))*E93</f>
        <v>11.299999999999999</v>
      </c>
      <c r="H93" s="33">
        <f>VLOOKUP(N93,[2]Datos!$A$2:$O$2000,9,FALSE)</f>
        <v>33054</v>
      </c>
      <c r="I93" s="33">
        <f>VLOOKUP(N93,[2]Datos!$A$2:$O$2000,12,FALSE)</f>
        <v>1322.16</v>
      </c>
      <c r="J93" s="33">
        <f>VLOOKUP(N93,[2]Datos!$A$2:$O$2000,13,FALSE)</f>
        <v>10907.82</v>
      </c>
      <c r="K93" s="33">
        <f>ROUND((H93*Configurar!$D$6),0)</f>
        <v>809</v>
      </c>
      <c r="L93" s="34">
        <f>K93*E93</f>
        <v>4045</v>
      </c>
      <c r="M93" s="58">
        <f>L93/$L$187</f>
        <v>5.4607893722913737E-4</v>
      </c>
      <c r="N93" s="236" t="s">
        <v>515</v>
      </c>
      <c r="O93" s="110">
        <f>(VLOOKUP(N93,[2]Datos!$A$2:$O$2000,6,FALSE))*E93</f>
        <v>2.1599999999999996E-3</v>
      </c>
      <c r="P93" s="167" t="str">
        <f>VLOOKUP(N93,[2]Datos!$A$2:$O$2000,15,FALSE)</f>
        <v>ESQ. EXT.</v>
      </c>
      <c r="Q93" s="8" t="s">
        <v>598</v>
      </c>
    </row>
    <row r="94" spans="1:17" ht="22.5" x14ac:dyDescent="0.2">
      <c r="A94" s="30">
        <v>15</v>
      </c>
      <c r="B94" s="219" t="str">
        <f>VLOOKUP(N94,[2]Datos!$A$2:$O$2000,2,FALSE)</f>
        <v>EEXT-0063</v>
      </c>
      <c r="C94" s="220" t="str">
        <f>VLOOKUP(N94,[2]Datos!$A$2:$O$2000,3,FALSE)</f>
        <v>ESQ. EXT. BRIDA CIEGA 800x50x50</v>
      </c>
      <c r="D94" s="221"/>
      <c r="E94" s="237">
        <v>39</v>
      </c>
      <c r="F94" s="32">
        <f>(VLOOKUP(N94,[2]Datos!$A$2:$O$2000,5,FALSE))*E94</f>
        <v>1.5600000000000003</v>
      </c>
      <c r="G94" s="32">
        <f>(VLOOKUP(N94,[2]Datos!$A$2:$O$2000,4,FALSE))*E94</f>
        <v>117.38999999999999</v>
      </c>
      <c r="H94" s="33">
        <f>VLOOKUP(N94,[2]Datos!$A$2:$O$2000,9,FALSE)</f>
        <v>44072</v>
      </c>
      <c r="I94" s="33">
        <f>VLOOKUP(N94,[2]Datos!$A$2:$O$2000,12,FALSE)</f>
        <v>1762.88</v>
      </c>
      <c r="J94" s="33">
        <f>VLOOKUP(N94,[2]Datos!$A$2:$O$2000,13,FALSE)</f>
        <v>14543.76</v>
      </c>
      <c r="K94" s="33">
        <f>ROUND((H94*Configurar!$D$6),0)</f>
        <v>1079</v>
      </c>
      <c r="L94" s="34">
        <f>K94*E94</f>
        <v>42081</v>
      </c>
      <c r="M94" s="58">
        <f>L94/$L$187</f>
        <v>5.6809759598366706E-3</v>
      </c>
      <c r="N94" s="236" t="s">
        <v>516</v>
      </c>
      <c r="O94" s="110">
        <f>(VLOOKUP(N94,[2]Datos!$A$2:$O$2000,6,FALSE))*E94</f>
        <v>2.2464000000000001E-2</v>
      </c>
      <c r="P94" s="167" t="str">
        <f>VLOOKUP(N94,[2]Datos!$A$2:$O$2000,15,FALSE)</f>
        <v>ESQ. EXT.</v>
      </c>
      <c r="Q94" s="8" t="s">
        <v>598</v>
      </c>
    </row>
    <row r="95" spans="1:17" ht="22.5" x14ac:dyDescent="0.2">
      <c r="A95" s="30">
        <v>41</v>
      </c>
      <c r="B95" s="219" t="str">
        <f>VLOOKUP(N95,[2]Datos!$A$2:$O$2000,2,FALSE)</f>
        <v>EEXT-0062</v>
      </c>
      <c r="C95" s="220" t="str">
        <f>VLOOKUP(N95,[2]Datos!$A$2:$O$2000,3,FALSE)</f>
        <v>ESQ. EXT. BRIDA CIEGA 900x50x50</v>
      </c>
      <c r="D95" s="221"/>
      <c r="E95" s="237">
        <v>8</v>
      </c>
      <c r="F95" s="32">
        <f>(VLOOKUP(N95,[2]Datos!$A$2:$O$2000,5,FALSE))*E95</f>
        <v>0.36000000000000004</v>
      </c>
      <c r="G95" s="32">
        <f>(VLOOKUP(N95,[2]Datos!$A$2:$O$2000,4,FALSE))*E95</f>
        <v>27.12</v>
      </c>
      <c r="H95" s="33">
        <f>VLOOKUP(N95,[2]Datos!$A$2:$O$2000,9,FALSE)</f>
        <v>49581</v>
      </c>
      <c r="I95" s="33">
        <f>VLOOKUP(N95,[2]Datos!$A$2:$O$2000,12,FALSE)</f>
        <v>1983.24</v>
      </c>
      <c r="J95" s="33">
        <f>VLOOKUP(N95,[2]Datos!$A$2:$O$2000,13,FALSE)</f>
        <v>16361.730000000001</v>
      </c>
      <c r="K95" s="33">
        <f>ROUND((H95*Configurar!$D$6),0)</f>
        <v>1214</v>
      </c>
      <c r="L95" s="34">
        <f>K95*E95</f>
        <v>9712</v>
      </c>
      <c r="M95" s="58">
        <f>L95/$L$187</f>
        <v>1.3111294532433578E-3</v>
      </c>
      <c r="N95" s="236" t="s">
        <v>517</v>
      </c>
      <c r="O95" s="110">
        <f>(VLOOKUP(N95,[2]Datos!$A$2:$O$2000,6,FALSE))*E95</f>
        <v>5.1840000000000002E-3</v>
      </c>
      <c r="P95" s="167" t="str">
        <f>VLOOKUP(N95,[2]Datos!$A$2:$O$2000,15,FALSE)</f>
        <v>ESQ. EXT.</v>
      </c>
      <c r="Q95" s="8" t="s">
        <v>598</v>
      </c>
    </row>
    <row r="96" spans="1:17" ht="22.5" x14ac:dyDescent="0.2">
      <c r="A96" s="30">
        <v>3</v>
      </c>
      <c r="B96" s="219" t="str">
        <f>VLOOKUP(N96,[2]Datos!$A$2:$O$2000,2,FALSE)</f>
        <v>EEXS-0001</v>
      </c>
      <c r="C96" s="220" t="str">
        <f>VLOOKUP(N96,[2]Datos!$A$2:$O$2000,3,FALSE)</f>
        <v xml:space="preserve">ESQ. EXT. ESPECIAL 1000x50x50  </v>
      </c>
      <c r="D96" s="221"/>
      <c r="E96" s="237">
        <v>6</v>
      </c>
      <c r="F96" s="32">
        <f>(VLOOKUP(N96,[2]Datos!$A$2:$O$2000,5,FALSE))*E96</f>
        <v>0</v>
      </c>
      <c r="G96" s="32">
        <f>(VLOOKUP(N96,[2]Datos!$A$2:$O$2000,4,FALSE))*E96</f>
        <v>19.200000000000003</v>
      </c>
      <c r="H96" s="33">
        <f>VLOOKUP(N96,[2]Datos!$A$2:$O$2000,9,FALSE)</f>
        <v>67781</v>
      </c>
      <c r="I96" s="33">
        <f>VLOOKUP(N96,[2]Datos!$A$2:$O$2000,12,FALSE)</f>
        <v>2711.2400000000002</v>
      </c>
      <c r="J96" s="33">
        <f>VLOOKUP(N96,[2]Datos!$A$2:$O$2000,13,FALSE)</f>
        <v>22367.73</v>
      </c>
      <c r="K96" s="33">
        <f>ROUND((H96*Configurar!$D$6),0)</f>
        <v>1660</v>
      </c>
      <c r="L96" s="34">
        <f>K96*E96</f>
        <v>9960</v>
      </c>
      <c r="M96" s="58">
        <f>L96/$L$187</f>
        <v>1.3446096946358984E-3</v>
      </c>
      <c r="N96" s="236" t="s">
        <v>502</v>
      </c>
      <c r="O96" s="110">
        <f>(VLOOKUP(N96,[2]Datos!$A$2:$O$2000,6,FALSE))*E96</f>
        <v>4.3199999999999992E-3</v>
      </c>
      <c r="P96" s="167" t="str">
        <f>VLOOKUP(N96,[2]Datos!$A$2:$O$2000,15,FALSE)</f>
        <v>ESQ. EXT.</v>
      </c>
      <c r="Q96" s="8" t="s">
        <v>598</v>
      </c>
    </row>
    <row r="97" spans="1:17" ht="22.5" x14ac:dyDescent="0.2">
      <c r="A97" s="30">
        <v>18</v>
      </c>
      <c r="B97" s="219" t="str">
        <f>VLOOKUP(N97,[2]Datos!$A$2:$O$2000,2,FALSE)</f>
        <v>EEXS-0001</v>
      </c>
      <c r="C97" s="220" t="str">
        <f>VLOOKUP(N97,[2]Datos!$A$2:$O$2000,3,FALSE)</f>
        <v xml:space="preserve">ESQ. EXT. ESPECIAL 1000x50x50  </v>
      </c>
      <c r="D97" s="221"/>
      <c r="E97" s="222">
        <v>1</v>
      </c>
      <c r="F97" s="32">
        <f>(VLOOKUP(N97,[2]Datos!$A$2:$O$2000,5,FALSE))*E97</f>
        <v>0</v>
      </c>
      <c r="G97" s="32">
        <f>(VLOOKUP(N97,[2]Datos!$A$2:$O$2000,4,FALSE))*E97</f>
        <v>3.2</v>
      </c>
      <c r="H97" s="33">
        <f>VLOOKUP(N97,[2]Datos!$A$2:$O$2000,9,FALSE)</f>
        <v>67781</v>
      </c>
      <c r="I97" s="33">
        <f>VLOOKUP(N97,[2]Datos!$A$2:$O$2000,12,FALSE)</f>
        <v>2711.2400000000002</v>
      </c>
      <c r="J97" s="33">
        <f>VLOOKUP(N97,[2]Datos!$A$2:$O$2000,13,FALSE)</f>
        <v>22367.73</v>
      </c>
      <c r="K97" s="33">
        <f>ROUND((H97*Configurar!$D$6),0)</f>
        <v>1660</v>
      </c>
      <c r="L97" s="34">
        <f>K97*E97</f>
        <v>1660</v>
      </c>
      <c r="M97" s="58">
        <f>L97/$L$187</f>
        <v>2.2410161577264971E-4</v>
      </c>
      <c r="N97" s="236" t="s">
        <v>502</v>
      </c>
      <c r="O97" s="110">
        <f>(VLOOKUP(N97,[2]Datos!$A$2:$O$2000,6,FALSE))*E97</f>
        <v>7.1999999999999994E-4</v>
      </c>
      <c r="P97" s="167" t="str">
        <f>VLOOKUP(N97,[2]Datos!$A$2:$O$2000,15,FALSE)</f>
        <v>ESQ. EXT.</v>
      </c>
      <c r="Q97" s="8" t="s">
        <v>602</v>
      </c>
    </row>
    <row r="98" spans="1:17" ht="22.5" x14ac:dyDescent="0.2">
      <c r="A98" s="30">
        <v>18</v>
      </c>
      <c r="B98" s="219" t="str">
        <f>VLOOKUP(N98,[2]Datos!$A$2:$O$2000,2,FALSE)</f>
        <v>EEXS-0001</v>
      </c>
      <c r="C98" s="220" t="str">
        <f>VLOOKUP(N98,[2]Datos!$A$2:$O$2000,3,FALSE)</f>
        <v xml:space="preserve">ESQ. EXT. ESPECIAL 1000x50x50  </v>
      </c>
      <c r="D98" s="221"/>
      <c r="E98" s="222">
        <v>6</v>
      </c>
      <c r="F98" s="32">
        <f>(VLOOKUP(N98,[2]Datos!$A$2:$O$2000,5,FALSE))*E98</f>
        <v>0</v>
      </c>
      <c r="G98" s="32">
        <f>(VLOOKUP(N98,[2]Datos!$A$2:$O$2000,4,FALSE))*E98</f>
        <v>19.200000000000003</v>
      </c>
      <c r="H98" s="33">
        <f>VLOOKUP(N98,[2]Datos!$A$2:$O$2000,9,FALSE)</f>
        <v>67781</v>
      </c>
      <c r="I98" s="33">
        <f>VLOOKUP(N98,[2]Datos!$A$2:$O$2000,12,FALSE)</f>
        <v>2711.2400000000002</v>
      </c>
      <c r="J98" s="33">
        <f>VLOOKUP(N98,[2]Datos!$A$2:$O$2000,13,FALSE)</f>
        <v>22367.73</v>
      </c>
      <c r="K98" s="33">
        <f>ROUND((H98*Configurar!$D$6),0)</f>
        <v>1660</v>
      </c>
      <c r="L98" s="34">
        <f>K98*E98</f>
        <v>9960</v>
      </c>
      <c r="M98" s="58">
        <f>L98/$L$187</f>
        <v>1.3446096946358984E-3</v>
      </c>
      <c r="N98" s="236" t="s">
        <v>502</v>
      </c>
      <c r="O98" s="110">
        <f>(VLOOKUP(N98,[2]Datos!$A$2:$O$2000,6,FALSE))*E98</f>
        <v>4.3199999999999992E-3</v>
      </c>
      <c r="P98" s="167" t="str">
        <f>VLOOKUP(N98,[2]Datos!$A$2:$O$2000,15,FALSE)</f>
        <v>ESQ. EXT.</v>
      </c>
      <c r="Q98" s="8" t="s">
        <v>602</v>
      </c>
    </row>
    <row r="99" spans="1:17" ht="22.5" x14ac:dyDescent="0.2">
      <c r="A99" s="30">
        <v>18</v>
      </c>
      <c r="B99" s="219" t="str">
        <f>VLOOKUP(N99,[2]Datos!$A$2:$O$2000,2,FALSE)</f>
        <v>EEXS-0012</v>
      </c>
      <c r="C99" s="220" t="str">
        <f>VLOOKUP(N99,[2]Datos!$A$2:$O$2000,3,FALSE)</f>
        <v xml:space="preserve">ESQ. EXT. ESPECIAL 100x50x50  </v>
      </c>
      <c r="D99" s="221"/>
      <c r="E99" s="222">
        <v>1</v>
      </c>
      <c r="F99" s="32">
        <f>(VLOOKUP(N99,[2]Datos!$A$2:$O$2000,5,FALSE))*E99</f>
        <v>0</v>
      </c>
      <c r="G99" s="32">
        <f>(VLOOKUP(N99,[2]Datos!$A$2:$O$2000,4,FALSE))*E99</f>
        <v>0.32000000000000006</v>
      </c>
      <c r="H99" s="33">
        <f>VLOOKUP(N99,[2]Datos!$A$2:$O$2000,9,FALSE)</f>
        <v>6779</v>
      </c>
      <c r="I99" s="33">
        <f>VLOOKUP(N99,[2]Datos!$A$2:$O$2000,12,FALSE)</f>
        <v>271.16000000000003</v>
      </c>
      <c r="J99" s="33">
        <f>VLOOKUP(N99,[2]Datos!$A$2:$O$2000,13,FALSE)</f>
        <v>2237.0700000000002</v>
      </c>
      <c r="K99" s="33">
        <f>ROUND((H99*Configurar!$D$6),0)</f>
        <v>166</v>
      </c>
      <c r="L99" s="34">
        <f>K99*E99</f>
        <v>166</v>
      </c>
      <c r="M99" s="58">
        <f>L99/$L$187</f>
        <v>2.2410161577264972E-5</v>
      </c>
      <c r="N99" s="236" t="s">
        <v>599</v>
      </c>
      <c r="O99" s="110">
        <f>(VLOOKUP(N99,[2]Datos!$A$2:$O$2000,6,FALSE))*E99</f>
        <v>7.2000000000000002E-5</v>
      </c>
      <c r="P99" s="167" t="str">
        <f>VLOOKUP(N99,[2]Datos!$A$2:$O$2000,15,FALSE)</f>
        <v>ESQ. EXT.</v>
      </c>
      <c r="Q99" s="8" t="s">
        <v>602</v>
      </c>
    </row>
    <row r="100" spans="1:17" ht="22.5" x14ac:dyDescent="0.2">
      <c r="A100" s="30">
        <v>18</v>
      </c>
      <c r="B100" s="219" t="str">
        <f>VLOOKUP(N100,[2]Datos!$A$2:$O$2000,2,FALSE)</f>
        <v>EEXS-0005</v>
      </c>
      <c r="C100" s="220" t="str">
        <f>VLOOKUP(N100,[2]Datos!$A$2:$O$2000,3,FALSE)</f>
        <v xml:space="preserve">ESQ. EXT. ESPECIAL 1200x50x50  </v>
      </c>
      <c r="D100" s="221"/>
      <c r="E100" s="222">
        <v>3</v>
      </c>
      <c r="F100" s="32">
        <f>(VLOOKUP(N100,[2]Datos!$A$2:$O$2000,5,FALSE))*E100</f>
        <v>0</v>
      </c>
      <c r="G100" s="32">
        <f>(VLOOKUP(N100,[2]Datos!$A$2:$O$2000,4,FALSE))*E100</f>
        <v>11.52</v>
      </c>
      <c r="H100" s="33">
        <f>VLOOKUP(N100,[2]Datos!$A$2:$O$2000,9,FALSE)</f>
        <v>81337</v>
      </c>
      <c r="I100" s="33">
        <f>VLOOKUP(N100,[2]Datos!$A$2:$O$2000,12,FALSE)</f>
        <v>3253.48</v>
      </c>
      <c r="J100" s="33">
        <f>VLOOKUP(N100,[2]Datos!$A$2:$O$2000,13,FALSE)</f>
        <v>26841.210000000003</v>
      </c>
      <c r="K100" s="33">
        <f>ROUND((H100*Configurar!$D$6),0)</f>
        <v>1992</v>
      </c>
      <c r="L100" s="34">
        <f>K100*E100</f>
        <v>5976</v>
      </c>
      <c r="M100" s="58">
        <f>L100/$L$187</f>
        <v>8.0676581678153897E-4</v>
      </c>
      <c r="N100" s="236" t="s">
        <v>503</v>
      </c>
      <c r="O100" s="110">
        <f>(VLOOKUP(N100,[2]Datos!$A$2:$O$2000,6,FALSE))*E100</f>
        <v>2.5919999999999997E-3</v>
      </c>
      <c r="P100" s="167" t="str">
        <f>VLOOKUP(N100,[2]Datos!$A$2:$O$2000,15,FALSE)</f>
        <v>ESQ. EXT.</v>
      </c>
      <c r="Q100" s="8" t="s">
        <v>602</v>
      </c>
    </row>
    <row r="101" spans="1:17" ht="22.5" x14ac:dyDescent="0.2">
      <c r="A101" s="30">
        <v>18</v>
      </c>
      <c r="B101" s="219" t="str">
        <f>VLOOKUP(N101,[2]Datos!$A$2:$O$2000,2,FALSE)</f>
        <v>EEXS-0005</v>
      </c>
      <c r="C101" s="220" t="str">
        <f>VLOOKUP(N101,[2]Datos!$A$2:$O$2000,3,FALSE)</f>
        <v xml:space="preserve">ESQ. EXT. ESPECIAL 1200x50x50  </v>
      </c>
      <c r="D101" s="221"/>
      <c r="E101" s="222">
        <v>2</v>
      </c>
      <c r="F101" s="32">
        <f>(VLOOKUP(N101,[2]Datos!$A$2:$O$2000,5,FALSE))*E101</f>
        <v>0</v>
      </c>
      <c r="G101" s="32">
        <f>(VLOOKUP(N101,[2]Datos!$A$2:$O$2000,4,FALSE))*E101</f>
        <v>7.68</v>
      </c>
      <c r="H101" s="33">
        <f>VLOOKUP(N101,[2]Datos!$A$2:$O$2000,9,FALSE)</f>
        <v>81337</v>
      </c>
      <c r="I101" s="33">
        <f>VLOOKUP(N101,[2]Datos!$A$2:$O$2000,12,FALSE)</f>
        <v>3253.48</v>
      </c>
      <c r="J101" s="33">
        <f>VLOOKUP(N101,[2]Datos!$A$2:$O$2000,13,FALSE)</f>
        <v>26841.210000000003</v>
      </c>
      <c r="K101" s="33">
        <f>ROUND((H101*Configurar!$D$6),0)</f>
        <v>1992</v>
      </c>
      <c r="L101" s="34">
        <f>K101*E101</f>
        <v>3984</v>
      </c>
      <c r="M101" s="58">
        <f>L101/$L$187</f>
        <v>5.3784387785435928E-4</v>
      </c>
      <c r="N101" s="236" t="s">
        <v>503</v>
      </c>
      <c r="O101" s="110">
        <f>(VLOOKUP(N101,[2]Datos!$A$2:$O$2000,6,FALSE))*E101</f>
        <v>1.7279999999999997E-3</v>
      </c>
      <c r="P101" s="167" t="str">
        <f>VLOOKUP(N101,[2]Datos!$A$2:$O$2000,15,FALSE)</f>
        <v>ESQ. EXT.</v>
      </c>
      <c r="Q101" s="8" t="s">
        <v>602</v>
      </c>
    </row>
    <row r="102" spans="1:17" ht="22.5" x14ac:dyDescent="0.2">
      <c r="A102" s="30">
        <v>18</v>
      </c>
      <c r="B102" s="219" t="str">
        <f>VLOOKUP(N102,[2]Datos!$A$2:$O$2000,2,FALSE)</f>
        <v>EEXS-0003</v>
      </c>
      <c r="C102" s="220" t="str">
        <f>VLOOKUP(N102,[2]Datos!$A$2:$O$2000,3,FALSE)</f>
        <v xml:space="preserve">ESQ. EXT. ESPECIAL 2400x50x50  </v>
      </c>
      <c r="D102" s="221"/>
      <c r="E102" s="222">
        <v>3</v>
      </c>
      <c r="F102" s="32">
        <f>(VLOOKUP(N102,[2]Datos!$A$2:$O$2000,5,FALSE))*E102</f>
        <v>0</v>
      </c>
      <c r="G102" s="32">
        <f>(VLOOKUP(N102,[2]Datos!$A$2:$O$2000,4,FALSE))*E102</f>
        <v>23.04</v>
      </c>
      <c r="H102" s="33">
        <f>VLOOKUP(N102,[2]Datos!$A$2:$O$2000,9,FALSE)</f>
        <v>162673</v>
      </c>
      <c r="I102" s="33">
        <f>VLOOKUP(N102,[2]Datos!$A$2:$O$2000,12,FALSE)</f>
        <v>6506.92</v>
      </c>
      <c r="J102" s="33">
        <f>VLOOKUP(N102,[2]Datos!$A$2:$O$2000,13,FALSE)</f>
        <v>53682.090000000004</v>
      </c>
      <c r="K102" s="33">
        <f>ROUND((H102*Configurar!$D$6),0)</f>
        <v>3984</v>
      </c>
      <c r="L102" s="34">
        <f>K102*E102</f>
        <v>11952</v>
      </c>
      <c r="M102" s="58">
        <f>L102/$L$187</f>
        <v>1.6135316335630779E-3</v>
      </c>
      <c r="N102" s="236" t="s">
        <v>504</v>
      </c>
      <c r="O102" s="110">
        <f>(VLOOKUP(N102,[2]Datos!$A$2:$O$2000,6,FALSE))*E102</f>
        <v>5.1839999999999994E-3</v>
      </c>
      <c r="P102" s="167" t="str">
        <f>VLOOKUP(N102,[2]Datos!$A$2:$O$2000,15,FALSE)</f>
        <v>ESQ. EXT.</v>
      </c>
      <c r="Q102" s="8" t="s">
        <v>602</v>
      </c>
    </row>
    <row r="103" spans="1:17" ht="22.5" x14ac:dyDescent="0.2">
      <c r="A103" s="30">
        <v>18</v>
      </c>
      <c r="B103" s="219" t="str">
        <f>VLOOKUP(N103,[2]Datos!$A$2:$O$2000,2,FALSE)</f>
        <v>EEXS-0003</v>
      </c>
      <c r="C103" s="220" t="str">
        <f>VLOOKUP(N103,[2]Datos!$A$2:$O$2000,3,FALSE)</f>
        <v xml:space="preserve">ESQ. EXT. ESPECIAL 2400x50x50  </v>
      </c>
      <c r="D103" s="221"/>
      <c r="E103" s="222">
        <v>1</v>
      </c>
      <c r="F103" s="32">
        <f>(VLOOKUP(N103,[2]Datos!$A$2:$O$2000,5,FALSE))*E103</f>
        <v>0</v>
      </c>
      <c r="G103" s="32">
        <f>(VLOOKUP(N103,[2]Datos!$A$2:$O$2000,4,FALSE))*E103</f>
        <v>7.68</v>
      </c>
      <c r="H103" s="33">
        <f>VLOOKUP(N103,[2]Datos!$A$2:$O$2000,9,FALSE)</f>
        <v>162673</v>
      </c>
      <c r="I103" s="33">
        <f>VLOOKUP(N103,[2]Datos!$A$2:$O$2000,12,FALSE)</f>
        <v>6506.92</v>
      </c>
      <c r="J103" s="33">
        <f>VLOOKUP(N103,[2]Datos!$A$2:$O$2000,13,FALSE)</f>
        <v>53682.090000000004</v>
      </c>
      <c r="K103" s="33">
        <f>ROUND((H103*Configurar!$D$6),0)</f>
        <v>3984</v>
      </c>
      <c r="L103" s="34">
        <f>K103*E103</f>
        <v>3984</v>
      </c>
      <c r="M103" s="58">
        <f>L103/$L$187</f>
        <v>5.3784387785435928E-4</v>
      </c>
      <c r="N103" s="236" t="s">
        <v>504</v>
      </c>
      <c r="O103" s="110">
        <f>(VLOOKUP(N103,[2]Datos!$A$2:$O$2000,6,FALSE))*E103</f>
        <v>1.7279999999999997E-3</v>
      </c>
      <c r="P103" s="167" t="str">
        <f>VLOOKUP(N103,[2]Datos!$A$2:$O$2000,15,FALSE)</f>
        <v>ESQ. EXT.</v>
      </c>
      <c r="Q103" s="8" t="s">
        <v>602</v>
      </c>
    </row>
    <row r="104" spans="1:17" ht="22.5" x14ac:dyDescent="0.2">
      <c r="A104" s="30">
        <v>4</v>
      </c>
      <c r="B104" s="219" t="str">
        <f>VLOOKUP(N104,[2]Datos!$A$2:$O$2000,2,FALSE)</f>
        <v>EEXS-0007</v>
      </c>
      <c r="C104" s="220" t="str">
        <f>VLOOKUP(N104,[2]Datos!$A$2:$O$2000,3,FALSE)</f>
        <v xml:space="preserve">ESQ. EXT. ESPECIAL 600x50x50  </v>
      </c>
      <c r="D104" s="221"/>
      <c r="E104" s="237">
        <v>2</v>
      </c>
      <c r="F104" s="32">
        <f>(VLOOKUP(N104,[2]Datos!$A$2:$O$2000,5,FALSE))*E104</f>
        <v>0</v>
      </c>
      <c r="G104" s="32">
        <f>(VLOOKUP(N104,[2]Datos!$A$2:$O$2000,4,FALSE))*E104</f>
        <v>3.84</v>
      </c>
      <c r="H104" s="33">
        <f>VLOOKUP(N104,[2]Datos!$A$2:$O$2000,9,FALSE)</f>
        <v>40669</v>
      </c>
      <c r="I104" s="33">
        <f>VLOOKUP(N104,[2]Datos!$A$2:$O$2000,12,FALSE)</f>
        <v>1626.76</v>
      </c>
      <c r="J104" s="33">
        <f>VLOOKUP(N104,[2]Datos!$A$2:$O$2000,13,FALSE)</f>
        <v>13420.77</v>
      </c>
      <c r="K104" s="33">
        <f>ROUND((H104*Configurar!$D$6),0)</f>
        <v>996</v>
      </c>
      <c r="L104" s="34">
        <f>K104*E104</f>
        <v>1992</v>
      </c>
      <c r="M104" s="58">
        <f>L104/$L$187</f>
        <v>2.6892193892717964E-4</v>
      </c>
      <c r="N104" s="236" t="s">
        <v>499</v>
      </c>
      <c r="O104" s="110">
        <f>(VLOOKUP(N104,[2]Datos!$A$2:$O$2000,6,FALSE))*E104</f>
        <v>8.6399999999999986E-4</v>
      </c>
      <c r="P104" s="167" t="str">
        <f>VLOOKUP(N104,[2]Datos!$A$2:$O$2000,15,FALSE)</f>
        <v>ESQ. EXT.</v>
      </c>
      <c r="Q104" s="8" t="s">
        <v>598</v>
      </c>
    </row>
    <row r="105" spans="1:17" ht="22.5" x14ac:dyDescent="0.2">
      <c r="A105" s="30">
        <v>18</v>
      </c>
      <c r="B105" s="219" t="str">
        <f>VLOOKUP(N105,[2]Datos!$A$2:$O$2000,2,FALSE)</f>
        <v>EEXS-0007</v>
      </c>
      <c r="C105" s="220" t="str">
        <f>VLOOKUP(N105,[2]Datos!$A$2:$O$2000,3,FALSE)</f>
        <v xml:space="preserve">ESQ. EXT. ESPECIAL 600x50x50  </v>
      </c>
      <c r="D105" s="221"/>
      <c r="E105" s="222">
        <v>2</v>
      </c>
      <c r="F105" s="32">
        <f>(VLOOKUP(N105,[2]Datos!$A$2:$O$2000,5,FALSE))*E105</f>
        <v>0</v>
      </c>
      <c r="G105" s="32">
        <f>(VLOOKUP(N105,[2]Datos!$A$2:$O$2000,4,FALSE))*E105</f>
        <v>3.84</v>
      </c>
      <c r="H105" s="33">
        <f>VLOOKUP(N105,[2]Datos!$A$2:$O$2000,9,FALSE)</f>
        <v>40669</v>
      </c>
      <c r="I105" s="33">
        <f>VLOOKUP(N105,[2]Datos!$A$2:$O$2000,12,FALSE)</f>
        <v>1626.76</v>
      </c>
      <c r="J105" s="33">
        <f>VLOOKUP(N105,[2]Datos!$A$2:$O$2000,13,FALSE)</f>
        <v>13420.77</v>
      </c>
      <c r="K105" s="33">
        <f>ROUND((H105*Configurar!$D$6),0)</f>
        <v>996</v>
      </c>
      <c r="L105" s="34">
        <f>K105*E105</f>
        <v>1992</v>
      </c>
      <c r="M105" s="58">
        <f>L105/$L$187</f>
        <v>2.6892193892717964E-4</v>
      </c>
      <c r="N105" s="236" t="s">
        <v>499</v>
      </c>
      <c r="O105" s="110">
        <f>(VLOOKUP(N105,[2]Datos!$A$2:$O$2000,6,FALSE))*E105</f>
        <v>8.6399999999999986E-4</v>
      </c>
      <c r="P105" s="167" t="str">
        <f>VLOOKUP(N105,[2]Datos!$A$2:$O$2000,15,FALSE)</f>
        <v>ESQ. EXT.</v>
      </c>
      <c r="Q105" s="8" t="s">
        <v>602</v>
      </c>
    </row>
    <row r="106" spans="1:17" ht="22.5" x14ac:dyDescent="0.2">
      <c r="A106" s="30">
        <v>18</v>
      </c>
      <c r="B106" s="219" t="str">
        <f>VLOOKUP(N106,[2]Datos!$A$2:$O$2000,2,FALSE)</f>
        <v>EEXS-0007</v>
      </c>
      <c r="C106" s="220" t="str">
        <f>VLOOKUP(N106,[2]Datos!$A$2:$O$2000,3,FALSE)</f>
        <v xml:space="preserve">ESQ. EXT. ESPECIAL 600x50x50  </v>
      </c>
      <c r="D106" s="221"/>
      <c r="E106" s="222">
        <v>10</v>
      </c>
      <c r="F106" s="32">
        <f>(VLOOKUP(N106,[2]Datos!$A$2:$O$2000,5,FALSE))*E106</f>
        <v>0</v>
      </c>
      <c r="G106" s="32">
        <f>(VLOOKUP(N106,[2]Datos!$A$2:$O$2000,4,FALSE))*E106</f>
        <v>19.2</v>
      </c>
      <c r="H106" s="33">
        <f>VLOOKUP(N106,[2]Datos!$A$2:$O$2000,9,FALSE)</f>
        <v>40669</v>
      </c>
      <c r="I106" s="33">
        <f>VLOOKUP(N106,[2]Datos!$A$2:$O$2000,12,FALSE)</f>
        <v>1626.76</v>
      </c>
      <c r="J106" s="33">
        <f>VLOOKUP(N106,[2]Datos!$A$2:$O$2000,13,FALSE)</f>
        <v>13420.77</v>
      </c>
      <c r="K106" s="33">
        <f>ROUND((H106*Configurar!$D$6),0)</f>
        <v>996</v>
      </c>
      <c r="L106" s="34">
        <f>K106*E106</f>
        <v>9960</v>
      </c>
      <c r="M106" s="58">
        <f>L106/$L$187</f>
        <v>1.3446096946358984E-3</v>
      </c>
      <c r="N106" s="236" t="s">
        <v>499</v>
      </c>
      <c r="O106" s="110">
        <f>(VLOOKUP(N106,[2]Datos!$A$2:$O$2000,6,FALSE))*E106</f>
        <v>4.3199999999999992E-3</v>
      </c>
      <c r="P106" s="167" t="str">
        <f>VLOOKUP(N106,[2]Datos!$A$2:$O$2000,15,FALSE)</f>
        <v>ESQ. EXT.</v>
      </c>
      <c r="Q106" s="8" t="s">
        <v>602</v>
      </c>
    </row>
    <row r="107" spans="1:17" ht="22.5" x14ac:dyDescent="0.2">
      <c r="A107" s="30">
        <v>5</v>
      </c>
      <c r="B107" s="219" t="str">
        <f>VLOOKUP(N107,[2]Datos!$A$2:$O$2000,2,FALSE)</f>
        <v>EEXS-0004</v>
      </c>
      <c r="C107" s="220" t="str">
        <f>VLOOKUP(N107,[2]Datos!$A$2:$O$2000,3,FALSE)</f>
        <v xml:space="preserve">ESQ. EXT. ESPECIAL 800x50x50  </v>
      </c>
      <c r="D107" s="221"/>
      <c r="E107" s="237">
        <v>8</v>
      </c>
      <c r="F107" s="32">
        <f>(VLOOKUP(N107,[2]Datos!$A$2:$O$2000,5,FALSE))*E107</f>
        <v>0</v>
      </c>
      <c r="G107" s="32">
        <f>(VLOOKUP(N107,[2]Datos!$A$2:$O$2000,4,FALSE))*E107</f>
        <v>20.480000000000004</v>
      </c>
      <c r="H107" s="33">
        <f>VLOOKUP(N107,[2]Datos!$A$2:$O$2000,9,FALSE)</f>
        <v>54225</v>
      </c>
      <c r="I107" s="33">
        <f>VLOOKUP(N107,[2]Datos!$A$2:$O$2000,12,FALSE)</f>
        <v>2169</v>
      </c>
      <c r="J107" s="33">
        <f>VLOOKUP(N107,[2]Datos!$A$2:$O$2000,13,FALSE)</f>
        <v>17894.25</v>
      </c>
      <c r="K107" s="33">
        <f>ROUND((H107*Configurar!$D$6),0)</f>
        <v>1328</v>
      </c>
      <c r="L107" s="34">
        <f>K107*E107</f>
        <v>10624</v>
      </c>
      <c r="M107" s="58">
        <f>L107/$L$187</f>
        <v>1.4342503409449582E-3</v>
      </c>
      <c r="N107" s="236" t="s">
        <v>500</v>
      </c>
      <c r="O107" s="110">
        <f>(VLOOKUP(N107,[2]Datos!$A$2:$O$2000,6,FALSE))*E107</f>
        <v>4.6080000000000001E-3</v>
      </c>
      <c r="P107" s="167" t="str">
        <f>VLOOKUP(N107,[2]Datos!$A$2:$O$2000,15,FALSE)</f>
        <v>ESQ. EXT.</v>
      </c>
      <c r="Q107" s="8" t="s">
        <v>598</v>
      </c>
    </row>
    <row r="108" spans="1:17" ht="22.5" x14ac:dyDescent="0.2">
      <c r="A108" s="30">
        <v>18</v>
      </c>
      <c r="B108" s="219" t="str">
        <f>VLOOKUP(N108,[2]Datos!$A$2:$O$2000,2,FALSE)</f>
        <v>EEXS-0004</v>
      </c>
      <c r="C108" s="220" t="str">
        <f>VLOOKUP(N108,[2]Datos!$A$2:$O$2000,3,FALSE)</f>
        <v xml:space="preserve">ESQ. EXT. ESPECIAL 800x50x50  </v>
      </c>
      <c r="D108" s="221"/>
      <c r="E108" s="222">
        <v>2</v>
      </c>
      <c r="F108" s="32">
        <f>(VLOOKUP(N108,[2]Datos!$A$2:$O$2000,5,FALSE))*E108</f>
        <v>0</v>
      </c>
      <c r="G108" s="32">
        <f>(VLOOKUP(N108,[2]Datos!$A$2:$O$2000,4,FALSE))*E108</f>
        <v>5.120000000000001</v>
      </c>
      <c r="H108" s="33">
        <f>VLOOKUP(N108,[2]Datos!$A$2:$O$2000,9,FALSE)</f>
        <v>54225</v>
      </c>
      <c r="I108" s="33">
        <f>VLOOKUP(N108,[2]Datos!$A$2:$O$2000,12,FALSE)</f>
        <v>2169</v>
      </c>
      <c r="J108" s="33">
        <f>VLOOKUP(N108,[2]Datos!$A$2:$O$2000,13,FALSE)</f>
        <v>17894.25</v>
      </c>
      <c r="K108" s="33">
        <f>ROUND((H108*Configurar!$D$6),0)</f>
        <v>1328</v>
      </c>
      <c r="L108" s="34">
        <f>K108*E108</f>
        <v>2656</v>
      </c>
      <c r="M108" s="58">
        <f>L108/$L$187</f>
        <v>3.5856258523623956E-4</v>
      </c>
      <c r="N108" s="236" t="s">
        <v>500</v>
      </c>
      <c r="O108" s="110">
        <f>(VLOOKUP(N108,[2]Datos!$A$2:$O$2000,6,FALSE))*E108</f>
        <v>1.152E-3</v>
      </c>
      <c r="P108" s="167" t="str">
        <f>VLOOKUP(N108,[2]Datos!$A$2:$O$2000,15,FALSE)</f>
        <v>ESQ. EXT.</v>
      </c>
      <c r="Q108" s="8" t="s">
        <v>602</v>
      </c>
    </row>
    <row r="109" spans="1:17" ht="22.5" x14ac:dyDescent="0.2">
      <c r="A109" s="30">
        <v>18</v>
      </c>
      <c r="B109" s="219" t="str">
        <f>VLOOKUP(N109,[2]Datos!$A$2:$O$2000,2,FALSE)</f>
        <v>EEXS-0004</v>
      </c>
      <c r="C109" s="220" t="str">
        <f>VLOOKUP(N109,[2]Datos!$A$2:$O$2000,3,FALSE)</f>
        <v xml:space="preserve">ESQ. EXT. ESPECIAL 800x50x50  </v>
      </c>
      <c r="D109" s="221"/>
      <c r="E109" s="222">
        <v>2</v>
      </c>
      <c r="F109" s="32">
        <f>(VLOOKUP(N109,[2]Datos!$A$2:$O$2000,5,FALSE))*E109</f>
        <v>0</v>
      </c>
      <c r="G109" s="32">
        <f>(VLOOKUP(N109,[2]Datos!$A$2:$O$2000,4,FALSE))*E109</f>
        <v>5.120000000000001</v>
      </c>
      <c r="H109" s="33">
        <f>VLOOKUP(N109,[2]Datos!$A$2:$O$2000,9,FALSE)</f>
        <v>54225</v>
      </c>
      <c r="I109" s="33">
        <f>VLOOKUP(N109,[2]Datos!$A$2:$O$2000,12,FALSE)</f>
        <v>2169</v>
      </c>
      <c r="J109" s="33">
        <f>VLOOKUP(N109,[2]Datos!$A$2:$O$2000,13,FALSE)</f>
        <v>17894.25</v>
      </c>
      <c r="K109" s="33">
        <f>ROUND((H109*Configurar!$D$6),0)</f>
        <v>1328</v>
      </c>
      <c r="L109" s="34">
        <f>K109*E109</f>
        <v>2656</v>
      </c>
      <c r="M109" s="58">
        <f>L109/$L$187</f>
        <v>3.5856258523623956E-4</v>
      </c>
      <c r="N109" s="236" t="s">
        <v>500</v>
      </c>
      <c r="O109" s="110">
        <f>(VLOOKUP(N109,[2]Datos!$A$2:$O$2000,6,FALSE))*E109</f>
        <v>1.152E-3</v>
      </c>
      <c r="P109" s="167" t="str">
        <f>VLOOKUP(N109,[2]Datos!$A$2:$O$2000,15,FALSE)</f>
        <v>ESQ. EXT.</v>
      </c>
      <c r="Q109" s="8" t="s">
        <v>602</v>
      </c>
    </row>
    <row r="110" spans="1:17" ht="22.5" x14ac:dyDescent="0.2">
      <c r="A110" s="30">
        <v>18</v>
      </c>
      <c r="B110" s="219" t="str">
        <f>VLOOKUP(N110,[2]Datos!$A$2:$O$2000,2,FALSE)</f>
        <v>EEXS-0004</v>
      </c>
      <c r="C110" s="220" t="str">
        <f>VLOOKUP(N110,[2]Datos!$A$2:$O$2000,3,FALSE)</f>
        <v xml:space="preserve">ESQ. EXT. ESPECIAL 800x50x50  </v>
      </c>
      <c r="D110" s="221"/>
      <c r="E110" s="222">
        <v>10</v>
      </c>
      <c r="F110" s="32">
        <f>(VLOOKUP(N110,[2]Datos!$A$2:$O$2000,5,FALSE))*E110</f>
        <v>0</v>
      </c>
      <c r="G110" s="32">
        <f>(VLOOKUP(N110,[2]Datos!$A$2:$O$2000,4,FALSE))*E110</f>
        <v>25.600000000000005</v>
      </c>
      <c r="H110" s="33">
        <f>VLOOKUP(N110,[2]Datos!$A$2:$O$2000,9,FALSE)</f>
        <v>54225</v>
      </c>
      <c r="I110" s="33">
        <f>VLOOKUP(N110,[2]Datos!$A$2:$O$2000,12,FALSE)</f>
        <v>2169</v>
      </c>
      <c r="J110" s="33">
        <f>VLOOKUP(N110,[2]Datos!$A$2:$O$2000,13,FALSE)</f>
        <v>17894.25</v>
      </c>
      <c r="K110" s="33">
        <f>ROUND((H110*Configurar!$D$6),0)</f>
        <v>1328</v>
      </c>
      <c r="L110" s="34">
        <f>K110*E110</f>
        <v>13280</v>
      </c>
      <c r="M110" s="58">
        <f>L110/$L$187</f>
        <v>1.7928129261811977E-3</v>
      </c>
      <c r="N110" s="236" t="s">
        <v>500</v>
      </c>
      <c r="O110" s="110">
        <f>(VLOOKUP(N110,[2]Datos!$A$2:$O$2000,6,FALSE))*E110</f>
        <v>5.7600000000000004E-3</v>
      </c>
      <c r="P110" s="167" t="str">
        <f>VLOOKUP(N110,[2]Datos!$A$2:$O$2000,15,FALSE)</f>
        <v>ESQ. EXT.</v>
      </c>
      <c r="Q110" s="8" t="s">
        <v>602</v>
      </c>
    </row>
    <row r="111" spans="1:17" ht="22.5" x14ac:dyDescent="0.2">
      <c r="A111" s="30">
        <v>18</v>
      </c>
      <c r="B111" s="219" t="str">
        <f>VLOOKUP(N111,[2]Datos!$A$2:$O$2000,2,FALSE)</f>
        <v>EEXS-0006</v>
      </c>
      <c r="C111" s="220" t="str">
        <f>VLOOKUP(N111,[2]Datos!$A$2:$O$2000,3,FALSE)</f>
        <v xml:space="preserve">ESQ. EXT. ESPECIAL 900x50x50  </v>
      </c>
      <c r="D111" s="221"/>
      <c r="E111" s="222">
        <v>2</v>
      </c>
      <c r="F111" s="32">
        <f>(VLOOKUP(N111,[2]Datos!$A$2:$O$2000,5,FALSE))*E111</f>
        <v>0</v>
      </c>
      <c r="G111" s="32">
        <f>(VLOOKUP(N111,[2]Datos!$A$2:$O$2000,4,FALSE))*E111</f>
        <v>5.7600000000000007</v>
      </c>
      <c r="H111" s="33">
        <f>VLOOKUP(N111,[2]Datos!$A$2:$O$2000,9,FALSE)</f>
        <v>61003</v>
      </c>
      <c r="I111" s="33">
        <f>VLOOKUP(N111,[2]Datos!$A$2:$O$2000,12,FALSE)</f>
        <v>2440.12</v>
      </c>
      <c r="J111" s="33">
        <f>VLOOKUP(N111,[2]Datos!$A$2:$O$2000,13,FALSE)</f>
        <v>20130.990000000002</v>
      </c>
      <c r="K111" s="33">
        <f>ROUND((H111*Configurar!$D$6),0)</f>
        <v>1494</v>
      </c>
      <c r="L111" s="34">
        <f>K111*E111</f>
        <v>2988</v>
      </c>
      <c r="M111" s="58">
        <f>L111/$L$187</f>
        <v>4.0338290839076949E-4</v>
      </c>
      <c r="N111" s="236" t="s">
        <v>501</v>
      </c>
      <c r="O111" s="110">
        <f>(VLOOKUP(N111,[2]Datos!$A$2:$O$2000,6,FALSE))*E111</f>
        <v>1.2960000000000001E-3</v>
      </c>
      <c r="P111" s="167" t="str">
        <f>VLOOKUP(N111,[2]Datos!$A$2:$O$2000,15,FALSE)</f>
        <v>ESQ. EXT.</v>
      </c>
      <c r="Q111" s="8" t="s">
        <v>602</v>
      </c>
    </row>
    <row r="112" spans="1:17" ht="22.5" x14ac:dyDescent="0.2">
      <c r="A112" s="30">
        <v>18</v>
      </c>
      <c r="B112" s="219" t="str">
        <f>VLOOKUP(N112,[2]Datos!$A$2:$O$2000,2,FALSE)</f>
        <v>EEXS-0006</v>
      </c>
      <c r="C112" s="220" t="str">
        <f>VLOOKUP(N112,[2]Datos!$A$2:$O$2000,3,FALSE)</f>
        <v xml:space="preserve">ESQ. EXT. ESPECIAL 900x50x50  </v>
      </c>
      <c r="D112" s="221"/>
      <c r="E112" s="222">
        <v>8</v>
      </c>
      <c r="F112" s="32">
        <f>(VLOOKUP(N112,[2]Datos!$A$2:$O$2000,5,FALSE))*E112</f>
        <v>0</v>
      </c>
      <c r="G112" s="32">
        <f>(VLOOKUP(N112,[2]Datos!$A$2:$O$2000,4,FALSE))*E112</f>
        <v>23.040000000000003</v>
      </c>
      <c r="H112" s="33">
        <f>VLOOKUP(N112,[2]Datos!$A$2:$O$2000,9,FALSE)</f>
        <v>61003</v>
      </c>
      <c r="I112" s="33">
        <f>VLOOKUP(N112,[2]Datos!$A$2:$O$2000,12,FALSE)</f>
        <v>2440.12</v>
      </c>
      <c r="J112" s="33">
        <f>VLOOKUP(N112,[2]Datos!$A$2:$O$2000,13,FALSE)</f>
        <v>20130.990000000002</v>
      </c>
      <c r="K112" s="33">
        <f>ROUND((H112*Configurar!$D$6),0)</f>
        <v>1494</v>
      </c>
      <c r="L112" s="34">
        <f>K112*E112</f>
        <v>11952</v>
      </c>
      <c r="M112" s="58">
        <f>L112/$L$187</f>
        <v>1.6135316335630779E-3</v>
      </c>
      <c r="N112" s="236" t="s">
        <v>501</v>
      </c>
      <c r="O112" s="110">
        <f>(VLOOKUP(N112,[2]Datos!$A$2:$O$2000,6,FALSE))*E112</f>
        <v>5.1840000000000002E-3</v>
      </c>
      <c r="P112" s="167" t="str">
        <f>VLOOKUP(N112,[2]Datos!$A$2:$O$2000,15,FALSE)</f>
        <v>ESQ. EXT.</v>
      </c>
      <c r="Q112" s="8" t="s">
        <v>602</v>
      </c>
    </row>
    <row r="113" spans="1:17" ht="22.5" x14ac:dyDescent="0.2">
      <c r="A113" s="30">
        <v>6</v>
      </c>
      <c r="B113" s="219" t="str">
        <f>VLOOKUP(N113,[2]Datos!$A$2:$O$2000,2,FALSE)</f>
        <v>EEXT-0019</v>
      </c>
      <c r="C113" s="220" t="str">
        <f>VLOOKUP(N113,[2]Datos!$A$2:$O$2000,3,FALSE)</f>
        <v>ESQ. EXTERIOR 1000X50X50</v>
      </c>
      <c r="D113" s="221"/>
      <c r="E113" s="237">
        <v>9</v>
      </c>
      <c r="F113" s="32">
        <f>(VLOOKUP(N113,[2]Datos!$A$2:$O$2000,5,FALSE))*E113</f>
        <v>0</v>
      </c>
      <c r="G113" s="32">
        <f>(VLOOKUP(N113,[2]Datos!$A$2:$O$2000,4,FALSE))*E113</f>
        <v>33.93</v>
      </c>
      <c r="H113" s="33">
        <f>VLOOKUP(N113,[2]Datos!$A$2:$O$2000,9,FALSE)</f>
        <v>59500</v>
      </c>
      <c r="I113" s="33">
        <f>VLOOKUP(N113,[2]Datos!$A$2:$O$2000,12,FALSE)</f>
        <v>2380</v>
      </c>
      <c r="J113" s="33">
        <f>VLOOKUP(N113,[2]Datos!$A$2:$O$2000,13,FALSE)</f>
        <v>19635</v>
      </c>
      <c r="K113" s="33">
        <f>ROUND((H113*Configurar!$D$6),0)</f>
        <v>1457</v>
      </c>
      <c r="L113" s="34">
        <f>K113*E113</f>
        <v>13113</v>
      </c>
      <c r="M113" s="58">
        <f>L113/$L$187</f>
        <v>1.7702677636305757E-3</v>
      </c>
      <c r="N113" s="236" t="s">
        <v>592</v>
      </c>
      <c r="O113" s="110">
        <f>(VLOOKUP(N113,[2]Datos!$A$2:$O$2000,6,FALSE))*E113</f>
        <v>6.4799999999999996E-3</v>
      </c>
      <c r="P113" s="167" t="str">
        <f>VLOOKUP(N113,[2]Datos!$A$2:$O$2000,15,FALSE)</f>
        <v>ESQ. EXT.</v>
      </c>
      <c r="Q113" s="8" t="s">
        <v>598</v>
      </c>
    </row>
    <row r="114" spans="1:17" ht="22.5" x14ac:dyDescent="0.2">
      <c r="A114" s="30">
        <v>7</v>
      </c>
      <c r="B114" s="219" t="str">
        <f>VLOOKUP(N114,[2]Datos!$A$2:$O$2000,2,FALSE)</f>
        <v>EEXT-0017</v>
      </c>
      <c r="C114" s="220" t="str">
        <f>VLOOKUP(N114,[2]Datos!$A$2:$O$2000,3,FALSE)</f>
        <v>ESQ. EXTERIOR 1200X50X50</v>
      </c>
      <c r="D114" s="221"/>
      <c r="E114" s="237">
        <v>2</v>
      </c>
      <c r="F114" s="32">
        <f>(VLOOKUP(N114,[2]Datos!$A$2:$O$2000,5,FALSE))*E114</f>
        <v>0</v>
      </c>
      <c r="G114" s="32">
        <f>(VLOOKUP(N114,[2]Datos!$A$2:$O$2000,4,FALSE))*E114</f>
        <v>9.0399999999999991</v>
      </c>
      <c r="H114" s="33">
        <f>VLOOKUP(N114,[2]Datos!$A$2:$O$2000,9,FALSE)</f>
        <v>71400</v>
      </c>
      <c r="I114" s="33">
        <f>VLOOKUP(N114,[2]Datos!$A$2:$O$2000,12,FALSE)</f>
        <v>2856</v>
      </c>
      <c r="J114" s="33">
        <f>VLOOKUP(N114,[2]Datos!$A$2:$O$2000,13,FALSE)</f>
        <v>23562</v>
      </c>
      <c r="K114" s="33">
        <f>ROUND((H114*Configurar!$D$6),0)</f>
        <v>1748</v>
      </c>
      <c r="L114" s="34">
        <f>K114*E114</f>
        <v>3496</v>
      </c>
      <c r="M114" s="58">
        <f>L114/$L$187</f>
        <v>4.7196340285613457E-4</v>
      </c>
      <c r="N114" s="236" t="s">
        <v>596</v>
      </c>
      <c r="O114" s="110">
        <f>(VLOOKUP(N114,[2]Datos!$A$2:$O$2000,6,FALSE))*E114</f>
        <v>1.7279999999999997E-3</v>
      </c>
      <c r="P114" s="167" t="str">
        <f>VLOOKUP(N114,[2]Datos!$A$2:$O$2000,15,FALSE)</f>
        <v>ESQ. EXT.</v>
      </c>
      <c r="Q114" s="8" t="s">
        <v>598</v>
      </c>
    </row>
    <row r="115" spans="1:17" ht="22.5" x14ac:dyDescent="0.2">
      <c r="A115" s="30">
        <v>18</v>
      </c>
      <c r="B115" s="219" t="str">
        <f>VLOOKUP(N115,[2]Datos!$A$2:$O$2000,2,FALSE)</f>
        <v>EEXT-0005</v>
      </c>
      <c r="C115" s="220" t="str">
        <f>VLOOKUP(N115,[2]Datos!$A$2:$O$2000,3,FALSE)</f>
        <v>ESQ. EXTERIOR 2400X50X50 (M/L)</v>
      </c>
      <c r="D115" s="221"/>
      <c r="E115" s="222">
        <v>55</v>
      </c>
      <c r="F115" s="32">
        <f>(VLOOKUP(N115,[2]Datos!$A$2:$O$2000,5,FALSE))*E115</f>
        <v>0</v>
      </c>
      <c r="G115" s="32">
        <f>(VLOOKUP(N115,[2]Datos!$A$2:$O$2000,4,FALSE))*E115</f>
        <v>497.75000000000006</v>
      </c>
      <c r="H115" s="33">
        <f>VLOOKUP(N115,[2]Datos!$A$2:$O$2000,9,FALSE)</f>
        <v>142800</v>
      </c>
      <c r="I115" s="33">
        <f>VLOOKUP(N115,[2]Datos!$A$2:$O$2000,12,FALSE)</f>
        <v>5712</v>
      </c>
      <c r="J115" s="33">
        <f>VLOOKUP(N115,[2]Datos!$A$2:$O$2000,13,FALSE)</f>
        <v>47124</v>
      </c>
      <c r="K115" s="33">
        <f>ROUND((H115*Configurar!$D$6),0)</f>
        <v>3497</v>
      </c>
      <c r="L115" s="34">
        <f>K115*E115</f>
        <v>192335</v>
      </c>
      <c r="M115" s="58">
        <f>L115/$L$187</f>
        <v>2.5965412210622037E-2</v>
      </c>
      <c r="N115" s="143" t="s">
        <v>544</v>
      </c>
      <c r="O115" s="110">
        <f>(VLOOKUP(N115,[2]Datos!$A$2:$O$2000,6,FALSE))*E115</f>
        <v>9.5039999999999986E-2</v>
      </c>
      <c r="P115" s="167" t="str">
        <f>VLOOKUP(N115,[2]Datos!$A$2:$O$2000,15,FALSE)</f>
        <v>ESQ. EXT.</v>
      </c>
      <c r="Q115" s="8" t="s">
        <v>598</v>
      </c>
    </row>
    <row r="116" spans="1:17" ht="22.5" x14ac:dyDescent="0.2">
      <c r="A116" s="30">
        <v>24</v>
      </c>
      <c r="B116" s="219" t="str">
        <f>VLOOKUP(N116,[2]Datos!$A$2:$O$2000,2,FALSE)</f>
        <v>EEXT-0005</v>
      </c>
      <c r="C116" s="220" t="str">
        <f>VLOOKUP(N116,[2]Datos!$A$2:$O$2000,3,FALSE)</f>
        <v>ESQ. EXTERIOR 2400X50X50 (M/L)</v>
      </c>
      <c r="D116" s="221"/>
      <c r="E116" s="237">
        <v>18</v>
      </c>
      <c r="F116" s="32">
        <f>(VLOOKUP(N116,[2]Datos!$A$2:$O$2000,5,FALSE))*E116</f>
        <v>0</v>
      </c>
      <c r="G116" s="32">
        <f>(VLOOKUP(N116,[2]Datos!$A$2:$O$2000,4,FALSE))*E116</f>
        <v>162.9</v>
      </c>
      <c r="H116" s="33">
        <f>VLOOKUP(N116,[2]Datos!$A$2:$O$2000,9,FALSE)</f>
        <v>142800</v>
      </c>
      <c r="I116" s="33">
        <f>VLOOKUP(N116,[2]Datos!$A$2:$O$2000,12,FALSE)</f>
        <v>5712</v>
      </c>
      <c r="J116" s="33">
        <f>VLOOKUP(N116,[2]Datos!$A$2:$O$2000,13,FALSE)</f>
        <v>47124</v>
      </c>
      <c r="K116" s="33">
        <f>ROUND((H116*Configurar!$D$6),0)</f>
        <v>3497</v>
      </c>
      <c r="L116" s="34">
        <f>K116*E116</f>
        <v>62946</v>
      </c>
      <c r="M116" s="58">
        <f>L116/$L$187</f>
        <v>8.4977712689308493E-3</v>
      </c>
      <c r="N116" s="236" t="s">
        <v>544</v>
      </c>
      <c r="O116" s="110">
        <f>(VLOOKUP(N116,[2]Datos!$A$2:$O$2000,6,FALSE))*E116</f>
        <v>3.1103999999999996E-2</v>
      </c>
      <c r="P116" s="167" t="str">
        <f>VLOOKUP(N116,[2]Datos!$A$2:$O$2000,15,FALSE)</f>
        <v>ESQ. EXT.</v>
      </c>
      <c r="Q116" s="8" t="s">
        <v>598</v>
      </c>
    </row>
    <row r="117" spans="1:17" ht="22.5" x14ac:dyDescent="0.2">
      <c r="A117" s="30">
        <v>22</v>
      </c>
      <c r="B117" s="219" t="str">
        <f>VLOOKUP(N117,[2]Datos!$A$2:$O$2000,2,FALSE)</f>
        <v>EEXT-0005</v>
      </c>
      <c r="C117" s="220" t="str">
        <f>VLOOKUP(N117,[2]Datos!$A$2:$O$2000,3,FALSE)</f>
        <v>ESQ. EXTERIOR 2400X50X50 (M/L)</v>
      </c>
      <c r="D117" s="221"/>
      <c r="E117" s="222">
        <v>6</v>
      </c>
      <c r="F117" s="32">
        <f>(VLOOKUP(N117,[2]Datos!$A$2:$O$2000,5,FALSE))*E117</f>
        <v>0</v>
      </c>
      <c r="G117" s="32">
        <f>(VLOOKUP(N117,[2]Datos!$A$2:$O$2000,4,FALSE))*E117</f>
        <v>54.300000000000004</v>
      </c>
      <c r="H117" s="33">
        <f>VLOOKUP(N117,[2]Datos!$A$2:$O$2000,9,FALSE)</f>
        <v>142800</v>
      </c>
      <c r="I117" s="33">
        <f>VLOOKUP(N117,[2]Datos!$A$2:$O$2000,12,FALSE)</f>
        <v>5712</v>
      </c>
      <c r="J117" s="33">
        <f>VLOOKUP(N117,[2]Datos!$A$2:$O$2000,13,FALSE)</f>
        <v>47124</v>
      </c>
      <c r="K117" s="33">
        <f>ROUND((H117*Configurar!$D$6),0)</f>
        <v>3497</v>
      </c>
      <c r="L117" s="34">
        <f>K117*E117</f>
        <v>20982</v>
      </c>
      <c r="M117" s="58">
        <f>L117/$L$187</f>
        <v>2.8325904229769498E-3</v>
      </c>
      <c r="N117" s="236" t="s">
        <v>544</v>
      </c>
      <c r="O117" s="110">
        <f>(VLOOKUP(N117,[2]Datos!$A$2:$O$2000,6,FALSE))*E117</f>
        <v>1.0367999999999999E-2</v>
      </c>
      <c r="P117" s="167" t="str">
        <f>VLOOKUP(N117,[2]Datos!$A$2:$O$2000,15,FALSE)</f>
        <v>ESQ. EXT.</v>
      </c>
      <c r="Q117" s="8" t="s">
        <v>598</v>
      </c>
    </row>
    <row r="118" spans="1:17" ht="22.5" x14ac:dyDescent="0.2">
      <c r="A118" s="30">
        <v>8</v>
      </c>
      <c r="B118" s="219" t="str">
        <f>VLOOKUP(N118,[2]Datos!$A$2:$O$2000,2,FALSE)</f>
        <v>EEXT-0005</v>
      </c>
      <c r="C118" s="220" t="str">
        <f>VLOOKUP(N118,[2]Datos!$A$2:$O$2000,3,FALSE)</f>
        <v>ESQ. EXTERIOR 2400X50X50 (M/L)</v>
      </c>
      <c r="D118" s="221"/>
      <c r="E118" s="237">
        <v>2</v>
      </c>
      <c r="F118" s="32">
        <f>(VLOOKUP(N118,[2]Datos!$A$2:$O$2000,5,FALSE))*E118</f>
        <v>0</v>
      </c>
      <c r="G118" s="32">
        <f>(VLOOKUP(N118,[2]Datos!$A$2:$O$2000,4,FALSE))*E118</f>
        <v>18.100000000000001</v>
      </c>
      <c r="H118" s="33">
        <f>VLOOKUP(N118,[2]Datos!$A$2:$O$2000,9,FALSE)</f>
        <v>142800</v>
      </c>
      <c r="I118" s="33">
        <f>VLOOKUP(N118,[2]Datos!$A$2:$O$2000,12,FALSE)</f>
        <v>5712</v>
      </c>
      <c r="J118" s="33">
        <f>VLOOKUP(N118,[2]Datos!$A$2:$O$2000,13,FALSE)</f>
        <v>47124</v>
      </c>
      <c r="K118" s="33">
        <f>ROUND((H118*Configurar!$D$6),0)</f>
        <v>3497</v>
      </c>
      <c r="L118" s="34">
        <f>K118*E118</f>
        <v>6994</v>
      </c>
      <c r="M118" s="58">
        <f>L118/$L$187</f>
        <v>9.4419680765898322E-4</v>
      </c>
      <c r="N118" s="236" t="s">
        <v>544</v>
      </c>
      <c r="O118" s="110">
        <f>(VLOOKUP(N118,[2]Datos!$A$2:$O$2000,6,FALSE))*E118</f>
        <v>3.4559999999999994E-3</v>
      </c>
      <c r="P118" s="167" t="str">
        <f>VLOOKUP(N118,[2]Datos!$A$2:$O$2000,15,FALSE)</f>
        <v>ESQ. EXT.</v>
      </c>
      <c r="Q118" s="8" t="s">
        <v>598</v>
      </c>
    </row>
    <row r="119" spans="1:17" ht="22.5" x14ac:dyDescent="0.2">
      <c r="A119" s="30">
        <v>23</v>
      </c>
      <c r="B119" s="219" t="str">
        <f>VLOOKUP(N119,[2]Datos!$A$2:$O$2000,2,FALSE)</f>
        <v>EEXT-0072</v>
      </c>
      <c r="C119" s="220" t="str">
        <f>VLOOKUP(N119,[2]Datos!$A$2:$O$2000,3,FALSE)</f>
        <v>ESQ. EXTERIOR 300X50X50</v>
      </c>
      <c r="D119" s="221"/>
      <c r="E119" s="222">
        <v>6</v>
      </c>
      <c r="F119" s="32">
        <f>(VLOOKUP(N119,[2]Datos!$A$2:$O$2000,5,FALSE))*E119</f>
        <v>0</v>
      </c>
      <c r="G119" s="32">
        <f>(VLOOKUP(N119,[2]Datos!$A$2:$O$2000,4,FALSE))*E119</f>
        <v>6.84</v>
      </c>
      <c r="H119" s="33">
        <f>VLOOKUP(N119,[2]Datos!$A$2:$O$2000,9,FALSE)</f>
        <v>17850</v>
      </c>
      <c r="I119" s="33">
        <f>VLOOKUP(N119,[2]Datos!$A$2:$O$2000,12,FALSE)</f>
        <v>714</v>
      </c>
      <c r="J119" s="33">
        <f>VLOOKUP(N119,[2]Datos!$A$2:$O$2000,13,FALSE)</f>
        <v>5890.5</v>
      </c>
      <c r="K119" s="33">
        <f>ROUND((H119*Configurar!$D$6),0)</f>
        <v>437</v>
      </c>
      <c r="L119" s="34">
        <f>K119*E119</f>
        <v>2622</v>
      </c>
      <c r="M119" s="58">
        <f>L119/$L$187</f>
        <v>3.5397255214210095E-4</v>
      </c>
      <c r="N119" s="236" t="s">
        <v>584</v>
      </c>
      <c r="O119" s="110">
        <f>(VLOOKUP(N119,[2]Datos!$A$2:$O$2000,6,FALSE))*E119</f>
        <v>1.7279999999999999E-3</v>
      </c>
      <c r="P119" s="167" t="str">
        <f>VLOOKUP(N119,[2]Datos!$A$2:$O$2000,15,FALSE)</f>
        <v>ESQ. EXT.</v>
      </c>
      <c r="Q119" s="8" t="s">
        <v>598</v>
      </c>
    </row>
    <row r="120" spans="1:17" ht="22.5" x14ac:dyDescent="0.2">
      <c r="A120" s="30">
        <v>18</v>
      </c>
      <c r="B120" s="219" t="str">
        <f>VLOOKUP(N120,[2]Datos!$A$2:$O$2000,2,FALSE)</f>
        <v>EEXT-0072</v>
      </c>
      <c r="C120" s="220" t="str">
        <f>VLOOKUP(N120,[2]Datos!$A$2:$O$2000,3,FALSE)</f>
        <v>ESQ. EXTERIOR 300X50X50</v>
      </c>
      <c r="D120" s="221"/>
      <c r="E120" s="222">
        <v>11</v>
      </c>
      <c r="F120" s="32">
        <f>(VLOOKUP(N120,[2]Datos!$A$2:$O$2000,5,FALSE))*E120</f>
        <v>0</v>
      </c>
      <c r="G120" s="32">
        <f>(VLOOKUP(N120,[2]Datos!$A$2:$O$2000,4,FALSE))*E120</f>
        <v>12.54</v>
      </c>
      <c r="H120" s="33">
        <f>VLOOKUP(N120,[2]Datos!$A$2:$O$2000,9,FALSE)</f>
        <v>17850</v>
      </c>
      <c r="I120" s="33">
        <f>VLOOKUP(N120,[2]Datos!$A$2:$O$2000,12,FALSE)</f>
        <v>714</v>
      </c>
      <c r="J120" s="33">
        <f>VLOOKUP(N120,[2]Datos!$A$2:$O$2000,13,FALSE)</f>
        <v>5890.5</v>
      </c>
      <c r="K120" s="33">
        <f>ROUND((H120*Configurar!$D$6),0)</f>
        <v>437</v>
      </c>
      <c r="L120" s="34">
        <f>K120*E120</f>
        <v>4807</v>
      </c>
      <c r="M120" s="58">
        <f>L120/$L$187</f>
        <v>6.489496789271851E-4</v>
      </c>
      <c r="N120" s="236" t="s">
        <v>584</v>
      </c>
      <c r="O120" s="110">
        <f>(VLOOKUP(N120,[2]Datos!$A$2:$O$2000,6,FALSE))*E120</f>
        <v>3.1680000000000002E-3</v>
      </c>
      <c r="P120" s="167" t="str">
        <f>VLOOKUP(N120,[2]Datos!$A$2:$O$2000,15,FALSE)</f>
        <v>ESQ. EXT.</v>
      </c>
      <c r="Q120" s="8" t="s">
        <v>602</v>
      </c>
    </row>
    <row r="121" spans="1:17" ht="22.5" x14ac:dyDescent="0.2">
      <c r="A121" s="30">
        <v>9</v>
      </c>
      <c r="B121" s="219" t="str">
        <f>VLOOKUP(N121,[2]Datos!$A$2:$O$2000,2,FALSE)</f>
        <v>EEXT-0022</v>
      </c>
      <c r="C121" s="220" t="str">
        <f>VLOOKUP(N121,[2]Datos!$A$2:$O$2000,3,FALSE)</f>
        <v>ESQ. EXTERIOR 500X50X50</v>
      </c>
      <c r="D121" s="221"/>
      <c r="E121" s="237">
        <v>12</v>
      </c>
      <c r="F121" s="32">
        <f>(VLOOKUP(N121,[2]Datos!$A$2:$O$2000,5,FALSE))*E121</f>
        <v>0</v>
      </c>
      <c r="G121" s="32">
        <f>(VLOOKUP(N121,[2]Datos!$A$2:$O$2000,4,FALSE))*E121</f>
        <v>22.68</v>
      </c>
      <c r="H121" s="33">
        <f>VLOOKUP(N121,[2]Datos!$A$2:$O$2000,9,FALSE)</f>
        <v>29750</v>
      </c>
      <c r="I121" s="33">
        <f>VLOOKUP(N121,[2]Datos!$A$2:$O$2000,12,FALSE)</f>
        <v>1190</v>
      </c>
      <c r="J121" s="33">
        <f>VLOOKUP(N121,[2]Datos!$A$2:$O$2000,13,FALSE)</f>
        <v>9817.5</v>
      </c>
      <c r="K121" s="33">
        <f>ROUND((H121*Configurar!$D$6),0)</f>
        <v>729</v>
      </c>
      <c r="L121" s="34">
        <f>K121*E121</f>
        <v>8748</v>
      </c>
      <c r="M121" s="58">
        <f>L121/$L$187</f>
        <v>1.1809885149271927E-3</v>
      </c>
      <c r="N121" s="236" t="s">
        <v>593</v>
      </c>
      <c r="O121" s="110">
        <f>(VLOOKUP(N121,[2]Datos!$A$2:$O$2000,6,FALSE))*E121</f>
        <v>4.3199999999999992E-3</v>
      </c>
      <c r="P121" s="167" t="str">
        <f>VLOOKUP(N121,[2]Datos!$A$2:$O$2000,15,FALSE)</f>
        <v>ESQ. EXT.</v>
      </c>
      <c r="Q121" s="8" t="s">
        <v>598</v>
      </c>
    </row>
    <row r="122" spans="1:17" ht="22.5" x14ac:dyDescent="0.2">
      <c r="A122" s="30">
        <v>10</v>
      </c>
      <c r="B122" s="219" t="str">
        <f>VLOOKUP(N122,[2]Datos!$A$2:$O$2000,2,FALSE)</f>
        <v>EEXT-0024</v>
      </c>
      <c r="C122" s="220" t="str">
        <f>VLOOKUP(N122,[2]Datos!$A$2:$O$2000,3,FALSE)</f>
        <v>ESQ. EXTERIOR 600X50X50</v>
      </c>
      <c r="D122" s="221"/>
      <c r="E122" s="237">
        <v>4</v>
      </c>
      <c r="F122" s="32">
        <f>(VLOOKUP(N122,[2]Datos!$A$2:$O$2000,5,FALSE))*E122</f>
        <v>0</v>
      </c>
      <c r="G122" s="32">
        <f>(VLOOKUP(N122,[2]Datos!$A$2:$O$2000,4,FALSE))*E122</f>
        <v>9.0399999999999991</v>
      </c>
      <c r="H122" s="33">
        <f>VLOOKUP(N122,[2]Datos!$A$2:$O$2000,9,FALSE)</f>
        <v>35700</v>
      </c>
      <c r="I122" s="33">
        <f>VLOOKUP(N122,[2]Datos!$A$2:$O$2000,12,FALSE)</f>
        <v>1428</v>
      </c>
      <c r="J122" s="33">
        <f>VLOOKUP(N122,[2]Datos!$A$2:$O$2000,13,FALSE)</f>
        <v>11781</v>
      </c>
      <c r="K122" s="33">
        <f>ROUND((H122*Configurar!$D$6),0)</f>
        <v>874</v>
      </c>
      <c r="L122" s="34">
        <f>K122*E122</f>
        <v>3496</v>
      </c>
      <c r="M122" s="58">
        <f>L122/$L$187</f>
        <v>4.7196340285613457E-4</v>
      </c>
      <c r="N122" s="236" t="s">
        <v>594</v>
      </c>
      <c r="O122" s="110">
        <f>(VLOOKUP(N122,[2]Datos!$A$2:$O$2000,6,FALSE))*E122</f>
        <v>1.7279999999999997E-3</v>
      </c>
      <c r="P122" s="167" t="str">
        <f>VLOOKUP(N122,[2]Datos!$A$2:$O$2000,15,FALSE)</f>
        <v>ESQ. EXT.</v>
      </c>
      <c r="Q122" s="8" t="s">
        <v>598</v>
      </c>
    </row>
    <row r="123" spans="1:17" ht="22.5" x14ac:dyDescent="0.2">
      <c r="A123" s="30">
        <v>11</v>
      </c>
      <c r="B123" s="219" t="str">
        <f>VLOOKUP(N123,[2]Datos!$A$2:$O$2000,2,FALSE)</f>
        <v>EEXT-0021</v>
      </c>
      <c r="C123" s="220" t="str">
        <f>VLOOKUP(N123,[2]Datos!$A$2:$O$2000,3,FALSE)</f>
        <v>ESQ. EXTERIOR 800X50X50</v>
      </c>
      <c r="D123" s="221"/>
      <c r="E123" s="237">
        <v>12</v>
      </c>
      <c r="F123" s="32">
        <f>(VLOOKUP(N123,[2]Datos!$A$2:$O$2000,5,FALSE))*E123</f>
        <v>0</v>
      </c>
      <c r="G123" s="32">
        <f>(VLOOKUP(N123,[2]Datos!$A$2:$O$2000,4,FALSE))*E123</f>
        <v>36.119999999999997</v>
      </c>
      <c r="H123" s="33">
        <f>VLOOKUP(N123,[2]Datos!$A$2:$O$2000,9,FALSE)</f>
        <v>47600</v>
      </c>
      <c r="I123" s="33">
        <f>VLOOKUP(N123,[2]Datos!$A$2:$O$2000,12,FALSE)</f>
        <v>1904</v>
      </c>
      <c r="J123" s="33">
        <f>VLOOKUP(N123,[2]Datos!$A$2:$O$2000,13,FALSE)</f>
        <v>15708</v>
      </c>
      <c r="K123" s="33">
        <f>ROUND((H123*Configurar!$D$6),0)</f>
        <v>1166</v>
      </c>
      <c r="L123" s="34">
        <f>K123*E123</f>
        <v>13992</v>
      </c>
      <c r="M123" s="58">
        <f>L123/$L$187</f>
        <v>1.8889336192113946E-3</v>
      </c>
      <c r="N123" s="236" t="s">
        <v>595</v>
      </c>
      <c r="O123" s="110">
        <f>(VLOOKUP(N123,[2]Datos!$A$2:$O$2000,6,FALSE))*E123</f>
        <v>6.9119999999999997E-3</v>
      </c>
      <c r="P123" s="167" t="str">
        <f>VLOOKUP(N123,[2]Datos!$A$2:$O$2000,15,FALSE)</f>
        <v>ESQ. EXT.</v>
      </c>
      <c r="Q123" s="8" t="s">
        <v>598</v>
      </c>
    </row>
    <row r="124" spans="1:17" ht="22.5" x14ac:dyDescent="0.2">
      <c r="A124" s="30">
        <v>53</v>
      </c>
      <c r="B124" s="219" t="str">
        <f>VLOOKUP(N124,[2]Datos!$A$2:$O$2000,2,FALSE)</f>
        <v>EINT-0187</v>
      </c>
      <c r="C124" s="220" t="str">
        <f>VLOOKUP(N124,[2]Datos!$A$2:$O$2000,3,FALSE)</f>
        <v>ESQ. INTERIOR 100X150X150</v>
      </c>
      <c r="D124" s="221"/>
      <c r="E124" s="222">
        <v>3</v>
      </c>
      <c r="F124" s="32">
        <f>(VLOOKUP(N124,[2]Datos!$A$2:$O$2000,5,FALSE))*E124</f>
        <v>0.09</v>
      </c>
      <c r="G124" s="32">
        <f>(VLOOKUP(N124,[2]Datos!$A$2:$O$2000,4,FALSE))*E124</f>
        <v>4.5</v>
      </c>
      <c r="H124" s="33">
        <f>VLOOKUP(N124,[2]Datos!$A$2:$O$2000,9,FALSE)</f>
        <v>76000</v>
      </c>
      <c r="I124" s="33">
        <f>VLOOKUP(N124,[2]Datos!$A$2:$O$2000,12,FALSE)</f>
        <v>1800</v>
      </c>
      <c r="J124" s="33">
        <f>VLOOKUP(N124,[2]Datos!$A$2:$O$2000,13,FALSE)</f>
        <v>25080</v>
      </c>
      <c r="K124" s="33">
        <f>ROUND((H124*Configurar!$D$6),0)</f>
        <v>1861</v>
      </c>
      <c r="L124" s="34">
        <f>K124*E124</f>
        <v>5583</v>
      </c>
      <c r="M124" s="58">
        <f>L124/$L$187</f>
        <v>7.5371043425223095E-4</v>
      </c>
      <c r="N124" s="236" t="s">
        <v>576</v>
      </c>
      <c r="O124" s="110">
        <f>(VLOOKUP(N124,[2]Datos!$A$2:$O$2000,6,FALSE))*E124</f>
        <v>4.5000000000000005E-3</v>
      </c>
      <c r="P124" s="167" t="str">
        <f>VLOOKUP(N124,[2]Datos!$A$2:$O$2000,15,FALSE)</f>
        <v>ANDEN B</v>
      </c>
      <c r="Q124" s="8" t="s">
        <v>598</v>
      </c>
    </row>
    <row r="125" spans="1:17" ht="22.5" x14ac:dyDescent="0.2">
      <c r="A125" s="30">
        <v>18</v>
      </c>
      <c r="B125" s="219" t="str">
        <f>VLOOKUP(N125,[2]Datos!$A$2:$O$2000,2,FALSE)</f>
        <v>EINT-0187</v>
      </c>
      <c r="C125" s="220" t="str">
        <f>VLOOKUP(N125,[2]Datos!$A$2:$O$2000,3,FALSE)</f>
        <v>ESQ. INTERIOR 100X150X150</v>
      </c>
      <c r="D125" s="221"/>
      <c r="E125" s="222">
        <v>2</v>
      </c>
      <c r="F125" s="32">
        <f>(VLOOKUP(N125,[2]Datos!$A$2:$O$2000,5,FALSE))*E125</f>
        <v>0.06</v>
      </c>
      <c r="G125" s="32">
        <f>(VLOOKUP(N125,[2]Datos!$A$2:$O$2000,4,FALSE))*E125</f>
        <v>3</v>
      </c>
      <c r="H125" s="33">
        <f>VLOOKUP(N125,[2]Datos!$A$2:$O$2000,9,FALSE)</f>
        <v>76000</v>
      </c>
      <c r="I125" s="33">
        <f>VLOOKUP(N125,[2]Datos!$A$2:$O$2000,12,FALSE)</f>
        <v>1800</v>
      </c>
      <c r="J125" s="33">
        <f>VLOOKUP(N125,[2]Datos!$A$2:$O$2000,13,FALSE)</f>
        <v>25080</v>
      </c>
      <c r="K125" s="33">
        <f>ROUND((H125*Configurar!$D$6),0)</f>
        <v>1861</v>
      </c>
      <c r="L125" s="34">
        <f>K125*E125</f>
        <v>3722</v>
      </c>
      <c r="M125" s="58">
        <f>L125/$L$187</f>
        <v>5.0247362283482064E-4</v>
      </c>
      <c r="N125" s="236" t="s">
        <v>576</v>
      </c>
      <c r="O125" s="110">
        <f>(VLOOKUP(N125,[2]Datos!$A$2:$O$2000,6,FALSE))*E125</f>
        <v>3.0000000000000005E-3</v>
      </c>
      <c r="P125" s="167" t="str">
        <f>VLOOKUP(N125,[2]Datos!$A$2:$O$2000,15,FALSE)</f>
        <v>ANDEN B</v>
      </c>
      <c r="Q125" s="8" t="s">
        <v>602</v>
      </c>
    </row>
    <row r="126" spans="1:17" ht="22.5" x14ac:dyDescent="0.2">
      <c r="A126" s="30">
        <v>54</v>
      </c>
      <c r="B126" s="219" t="str">
        <f>VLOOKUP(N126,[2]Datos!$A$2:$O$2000,2,FALSE)</f>
        <v>EINT-0186</v>
      </c>
      <c r="C126" s="220" t="str">
        <f>VLOOKUP(N126,[2]Datos!$A$2:$O$2000,3,FALSE)</f>
        <v>ESQ. INTERIOR 120X150X150</v>
      </c>
      <c r="D126" s="221"/>
      <c r="E126" s="222">
        <v>4</v>
      </c>
      <c r="F126" s="32">
        <f>(VLOOKUP(N126,[2]Datos!$A$2:$O$2000,5,FALSE))*E126</f>
        <v>0.14399999999999999</v>
      </c>
      <c r="G126" s="32">
        <f>(VLOOKUP(N126,[2]Datos!$A$2:$O$2000,4,FALSE))*E126</f>
        <v>6.4</v>
      </c>
      <c r="H126" s="33">
        <f>VLOOKUP(N126,[2]Datos!$A$2:$O$2000,9,FALSE)</f>
        <v>76500</v>
      </c>
      <c r="I126" s="33">
        <f>VLOOKUP(N126,[2]Datos!$A$2:$O$2000,12,FALSE)</f>
        <v>2160</v>
      </c>
      <c r="J126" s="33">
        <f>VLOOKUP(N126,[2]Datos!$A$2:$O$2000,13,FALSE)</f>
        <v>25245</v>
      </c>
      <c r="K126" s="33">
        <f>ROUND((H126*Configurar!$D$6),0)</f>
        <v>1873</v>
      </c>
      <c r="L126" s="34">
        <f>K126*E126</f>
        <v>7492</v>
      </c>
      <c r="M126" s="58">
        <f>L126/$L$187</f>
        <v>1.0114272923907781E-3</v>
      </c>
      <c r="N126" s="236" t="s">
        <v>577</v>
      </c>
      <c r="O126" s="110">
        <f>(VLOOKUP(N126,[2]Datos!$A$2:$O$2000,6,FALSE))*E126</f>
        <v>7.1999999999999998E-3</v>
      </c>
      <c r="P126" s="167" t="str">
        <f>VLOOKUP(N126,[2]Datos!$A$2:$O$2000,15,FALSE)</f>
        <v>ANDEN B</v>
      </c>
      <c r="Q126" s="8" t="s">
        <v>598</v>
      </c>
    </row>
    <row r="127" spans="1:17" ht="22.5" x14ac:dyDescent="0.2">
      <c r="A127" s="30">
        <v>14</v>
      </c>
      <c r="B127" s="219" t="str">
        <f>VLOOKUP(N127,[2]Datos!$A$2:$O$2000,2,FALSE)</f>
        <v>EINT-0186</v>
      </c>
      <c r="C127" s="220" t="str">
        <f>VLOOKUP(N127,[2]Datos!$A$2:$O$2000,3,FALSE)</f>
        <v>ESQ. INTERIOR 120X150X150</v>
      </c>
      <c r="D127" s="221"/>
      <c r="E127" s="237">
        <v>5</v>
      </c>
      <c r="F127" s="32">
        <f>(VLOOKUP(N127,[2]Datos!$A$2:$O$2000,5,FALSE))*E127</f>
        <v>0.18</v>
      </c>
      <c r="G127" s="32">
        <f>(VLOOKUP(N127,[2]Datos!$A$2:$O$2000,4,FALSE))*E127</f>
        <v>8</v>
      </c>
      <c r="H127" s="33">
        <f>VLOOKUP(N127,[2]Datos!$A$2:$O$2000,9,FALSE)</f>
        <v>76500</v>
      </c>
      <c r="I127" s="33">
        <f>VLOOKUP(N127,[2]Datos!$A$2:$O$2000,12,FALSE)</f>
        <v>2160</v>
      </c>
      <c r="J127" s="33">
        <f>VLOOKUP(N127,[2]Datos!$A$2:$O$2000,13,FALSE)</f>
        <v>25245</v>
      </c>
      <c r="K127" s="33">
        <f>ROUND((H127*Configurar!$D$6),0)</f>
        <v>1873</v>
      </c>
      <c r="L127" s="34">
        <f>K127*E127</f>
        <v>9365</v>
      </c>
      <c r="M127" s="58">
        <f>L127/$L$187</f>
        <v>1.2642841154884726E-3</v>
      </c>
      <c r="N127" s="236" t="s">
        <v>577</v>
      </c>
      <c r="O127" s="110">
        <f>(VLOOKUP(N127,[2]Datos!$A$2:$O$2000,6,FALSE))*E127</f>
        <v>8.9999999999999993E-3</v>
      </c>
      <c r="P127" s="167" t="str">
        <f>VLOOKUP(N127,[2]Datos!$A$2:$O$2000,15,FALSE)</f>
        <v>ANDEN B</v>
      </c>
      <c r="Q127" s="8" t="s">
        <v>598</v>
      </c>
    </row>
    <row r="128" spans="1:17" ht="22.5" x14ac:dyDescent="0.2">
      <c r="A128" s="30">
        <v>18</v>
      </c>
      <c r="B128" s="219" t="str">
        <f>VLOOKUP(N128,[2]Datos!$A$2:$O$2000,2,FALSE)</f>
        <v>EINT-0186</v>
      </c>
      <c r="C128" s="220" t="str">
        <f>VLOOKUP(N128,[2]Datos!$A$2:$O$2000,3,FALSE)</f>
        <v>ESQ. INTERIOR 120X150X150</v>
      </c>
      <c r="D128" s="221"/>
      <c r="E128" s="222">
        <v>4</v>
      </c>
      <c r="F128" s="32">
        <f>(VLOOKUP(N128,[2]Datos!$A$2:$O$2000,5,FALSE))*E128</f>
        <v>0.14399999999999999</v>
      </c>
      <c r="G128" s="32">
        <f>(VLOOKUP(N128,[2]Datos!$A$2:$O$2000,4,FALSE))*E128</f>
        <v>6.4</v>
      </c>
      <c r="H128" s="33">
        <f>VLOOKUP(N128,[2]Datos!$A$2:$O$2000,9,FALSE)</f>
        <v>76500</v>
      </c>
      <c r="I128" s="33">
        <f>VLOOKUP(N128,[2]Datos!$A$2:$O$2000,12,FALSE)</f>
        <v>2160</v>
      </c>
      <c r="J128" s="33">
        <f>VLOOKUP(N128,[2]Datos!$A$2:$O$2000,13,FALSE)</f>
        <v>25245</v>
      </c>
      <c r="K128" s="33">
        <f>ROUND((H128*Configurar!$D$6),0)</f>
        <v>1873</v>
      </c>
      <c r="L128" s="34">
        <f>K128*E128</f>
        <v>7492</v>
      </c>
      <c r="M128" s="58">
        <f>L128/$L$187</f>
        <v>1.0114272923907781E-3</v>
      </c>
      <c r="N128" s="236" t="s">
        <v>577</v>
      </c>
      <c r="O128" s="110">
        <f>(VLOOKUP(N128,[2]Datos!$A$2:$O$2000,6,FALSE))*E128</f>
        <v>7.1999999999999998E-3</v>
      </c>
      <c r="P128" s="167" t="str">
        <f>VLOOKUP(N128,[2]Datos!$A$2:$O$2000,15,FALSE)</f>
        <v>ANDEN B</v>
      </c>
      <c r="Q128" s="8" t="s">
        <v>602</v>
      </c>
    </row>
    <row r="129" spans="1:17" ht="22.5" x14ac:dyDescent="0.2">
      <c r="A129" s="30">
        <v>18</v>
      </c>
      <c r="B129" s="219" t="str">
        <f>VLOOKUP(N129,[2]Datos!$A$2:$O$2000,2,FALSE)</f>
        <v>EINT-0186</v>
      </c>
      <c r="C129" s="220" t="str">
        <f>VLOOKUP(N129,[2]Datos!$A$2:$O$2000,3,FALSE)</f>
        <v>ESQ. INTERIOR 120X150X150</v>
      </c>
      <c r="D129" s="221"/>
      <c r="E129" s="222">
        <v>1</v>
      </c>
      <c r="F129" s="32">
        <f>(VLOOKUP(N129,[2]Datos!$A$2:$O$2000,5,FALSE))*E129</f>
        <v>3.5999999999999997E-2</v>
      </c>
      <c r="G129" s="32">
        <f>(VLOOKUP(N129,[2]Datos!$A$2:$O$2000,4,FALSE))*E129</f>
        <v>1.6</v>
      </c>
      <c r="H129" s="33">
        <f>VLOOKUP(N129,[2]Datos!$A$2:$O$2000,9,FALSE)</f>
        <v>76500</v>
      </c>
      <c r="I129" s="33">
        <f>VLOOKUP(N129,[2]Datos!$A$2:$O$2000,12,FALSE)</f>
        <v>2160</v>
      </c>
      <c r="J129" s="33">
        <f>VLOOKUP(N129,[2]Datos!$A$2:$O$2000,13,FALSE)</f>
        <v>25245</v>
      </c>
      <c r="K129" s="33">
        <f>ROUND((H129*Configurar!$D$6),0)</f>
        <v>1873</v>
      </c>
      <c r="L129" s="34">
        <f>K129*E129</f>
        <v>1873</v>
      </c>
      <c r="M129" s="58">
        <f>L129/$L$187</f>
        <v>2.5285682309769453E-4</v>
      </c>
      <c r="N129" s="236" t="s">
        <v>577</v>
      </c>
      <c r="O129" s="110">
        <f>(VLOOKUP(N129,[2]Datos!$A$2:$O$2000,6,FALSE))*E129</f>
        <v>1.8E-3</v>
      </c>
      <c r="P129" s="167" t="str">
        <f>VLOOKUP(N129,[2]Datos!$A$2:$O$2000,15,FALSE)</f>
        <v>ANDEN B</v>
      </c>
      <c r="Q129" s="8" t="s">
        <v>602</v>
      </c>
    </row>
    <row r="130" spans="1:17" ht="22.5" x14ac:dyDescent="0.2">
      <c r="A130" s="30">
        <v>55</v>
      </c>
      <c r="B130" s="219" t="str">
        <f>VLOOKUP(N130,[2]Datos!$A$2:$O$2000,2,FALSE)</f>
        <v>EINT-0132</v>
      </c>
      <c r="C130" s="220" t="str">
        <f>VLOOKUP(N130,[2]Datos!$A$2:$O$2000,3,FALSE)</f>
        <v>ESQ. INTERIOR 150X150X150</v>
      </c>
      <c r="D130" s="221"/>
      <c r="E130" s="222">
        <v>5</v>
      </c>
      <c r="F130" s="32">
        <f>(VLOOKUP(N130,[2]Datos!$A$2:$O$2000,5,FALSE))*E130</f>
        <v>0.22499999999999998</v>
      </c>
      <c r="G130" s="32">
        <f>(VLOOKUP(N130,[2]Datos!$A$2:$O$2000,4,FALSE))*E130</f>
        <v>9.6999999999999993</v>
      </c>
      <c r="H130" s="33">
        <f>VLOOKUP(N130,[2]Datos!$A$2:$O$2000,9,FALSE)</f>
        <v>81000</v>
      </c>
      <c r="I130" s="33">
        <f>VLOOKUP(N130,[2]Datos!$A$2:$O$2000,12,FALSE)</f>
        <v>2700</v>
      </c>
      <c r="J130" s="33">
        <f>VLOOKUP(N130,[2]Datos!$A$2:$O$2000,13,FALSE)</f>
        <v>26730</v>
      </c>
      <c r="K130" s="33">
        <f>ROUND((H130*Configurar!$D$6),0)</f>
        <v>1984</v>
      </c>
      <c r="L130" s="34">
        <f>K130*E130</f>
        <v>9920</v>
      </c>
      <c r="M130" s="58">
        <f>L130/$L$187</f>
        <v>1.3392096557016176E-3</v>
      </c>
      <c r="N130" s="236" t="s">
        <v>585</v>
      </c>
      <c r="O130" s="110">
        <f>(VLOOKUP(N130,[2]Datos!$A$2:$O$2000,6,FALSE))*E130</f>
        <v>1.125E-2</v>
      </c>
      <c r="P130" s="167" t="str">
        <f>VLOOKUP(N130,[2]Datos!$A$2:$O$2000,15,FALSE)</f>
        <v>ANDEN B</v>
      </c>
      <c r="Q130" s="8" t="s">
        <v>598</v>
      </c>
    </row>
    <row r="131" spans="1:17" ht="22.5" x14ac:dyDescent="0.2">
      <c r="A131" s="30">
        <v>18</v>
      </c>
      <c r="B131" s="219" t="str">
        <f>VLOOKUP(N131,[2]Datos!$A$2:$O$2000,2,FALSE)</f>
        <v>EINT-0132</v>
      </c>
      <c r="C131" s="220" t="str">
        <f>VLOOKUP(N131,[2]Datos!$A$2:$O$2000,3,FALSE)</f>
        <v>ESQ. INTERIOR 150X150X150</v>
      </c>
      <c r="D131" s="221"/>
      <c r="E131" s="222">
        <v>2</v>
      </c>
      <c r="F131" s="32">
        <f>(VLOOKUP(N131,[2]Datos!$A$2:$O$2000,5,FALSE))*E131</f>
        <v>0.09</v>
      </c>
      <c r="G131" s="32">
        <f>(VLOOKUP(N131,[2]Datos!$A$2:$O$2000,4,FALSE))*E131</f>
        <v>3.88</v>
      </c>
      <c r="H131" s="33">
        <f>VLOOKUP(N131,[2]Datos!$A$2:$O$2000,9,FALSE)</f>
        <v>81000</v>
      </c>
      <c r="I131" s="33">
        <f>VLOOKUP(N131,[2]Datos!$A$2:$O$2000,12,FALSE)</f>
        <v>2700</v>
      </c>
      <c r="J131" s="33">
        <f>VLOOKUP(N131,[2]Datos!$A$2:$O$2000,13,FALSE)</f>
        <v>26730</v>
      </c>
      <c r="K131" s="33">
        <f>ROUND((H131*Configurar!$D$6),0)</f>
        <v>1984</v>
      </c>
      <c r="L131" s="34">
        <f>K131*E131</f>
        <v>3968</v>
      </c>
      <c r="M131" s="58">
        <f>L131/$L$187</f>
        <v>5.3568386228064707E-4</v>
      </c>
      <c r="N131" s="236" t="s">
        <v>585</v>
      </c>
      <c r="O131" s="110">
        <f>(VLOOKUP(N131,[2]Datos!$A$2:$O$2000,6,FALSE))*E131</f>
        <v>4.4999999999999997E-3</v>
      </c>
      <c r="P131" s="167" t="str">
        <f>VLOOKUP(N131,[2]Datos!$A$2:$O$2000,15,FALSE)</f>
        <v>ANDEN B</v>
      </c>
      <c r="Q131" s="8" t="s">
        <v>602</v>
      </c>
    </row>
    <row r="132" spans="1:17" ht="22.5" x14ac:dyDescent="0.2">
      <c r="A132" s="30">
        <v>18</v>
      </c>
      <c r="B132" s="219" t="str">
        <f>VLOOKUP(N132,[2]Datos!$A$2:$O$2000,2,FALSE)</f>
        <v>EINT-0132</v>
      </c>
      <c r="C132" s="220" t="str">
        <f>VLOOKUP(N132,[2]Datos!$A$2:$O$2000,3,FALSE)</f>
        <v>ESQ. INTERIOR 150X150X150</v>
      </c>
      <c r="D132" s="221"/>
      <c r="E132" s="222">
        <v>16</v>
      </c>
      <c r="F132" s="32">
        <f>(VLOOKUP(N132,[2]Datos!$A$2:$O$2000,5,FALSE))*E132</f>
        <v>0.72</v>
      </c>
      <c r="G132" s="32">
        <f>(VLOOKUP(N132,[2]Datos!$A$2:$O$2000,4,FALSE))*E132</f>
        <v>31.04</v>
      </c>
      <c r="H132" s="33">
        <f>VLOOKUP(N132,[2]Datos!$A$2:$O$2000,9,FALSE)</f>
        <v>81000</v>
      </c>
      <c r="I132" s="33">
        <f>VLOOKUP(N132,[2]Datos!$A$2:$O$2000,12,FALSE)</f>
        <v>2700</v>
      </c>
      <c r="J132" s="33">
        <f>VLOOKUP(N132,[2]Datos!$A$2:$O$2000,13,FALSE)</f>
        <v>26730</v>
      </c>
      <c r="K132" s="33">
        <f>ROUND((H132*Configurar!$D$6),0)</f>
        <v>1984</v>
      </c>
      <c r="L132" s="34">
        <f>K132*E132</f>
        <v>31744</v>
      </c>
      <c r="M132" s="58">
        <f>L132/$L$187</f>
        <v>4.2854708982451766E-3</v>
      </c>
      <c r="N132" s="236" t="s">
        <v>585</v>
      </c>
      <c r="O132" s="110">
        <f>(VLOOKUP(N132,[2]Datos!$A$2:$O$2000,6,FALSE))*E132</f>
        <v>3.5999999999999997E-2</v>
      </c>
      <c r="P132" s="167" t="str">
        <f>VLOOKUP(N132,[2]Datos!$A$2:$O$2000,15,FALSE)</f>
        <v>ANDEN B</v>
      </c>
      <c r="Q132" s="8" t="s">
        <v>602</v>
      </c>
    </row>
    <row r="133" spans="1:17" ht="22.5" x14ac:dyDescent="0.2">
      <c r="A133" s="30">
        <v>62</v>
      </c>
      <c r="B133" s="219" t="str">
        <f>VLOOKUP(N133,[2]Datos!$A$2:$O$2000,2,FALSE)</f>
        <v>EINT-0130</v>
      </c>
      <c r="C133" s="220" t="str">
        <f>VLOOKUP(N133,[2]Datos!$A$2:$O$2000,3,FALSE)</f>
        <v>ESQ. INTERIOR 200X150X150</v>
      </c>
      <c r="D133" s="221"/>
      <c r="E133" s="222">
        <v>4</v>
      </c>
      <c r="F133" s="32">
        <f>(VLOOKUP(N133,[2]Datos!$A$2:$O$2000,5,FALSE))*E133</f>
        <v>0.24</v>
      </c>
      <c r="G133" s="32">
        <f>(VLOOKUP(N133,[2]Datos!$A$2:$O$2000,4,FALSE))*E133</f>
        <v>11.2</v>
      </c>
      <c r="H133" s="33">
        <f>VLOOKUP(N133,[2]Datos!$A$2:$O$2000,9,FALSE)</f>
        <v>102996</v>
      </c>
      <c r="I133" s="33">
        <f>VLOOKUP(N133,[2]Datos!$A$2:$O$2000,12,FALSE)</f>
        <v>3600</v>
      </c>
      <c r="J133" s="33">
        <f>VLOOKUP(N133,[2]Datos!$A$2:$O$2000,13,FALSE)</f>
        <v>33988.68</v>
      </c>
      <c r="K133" s="33">
        <f>ROUND((H133*Configurar!$D$6),0)</f>
        <v>2522</v>
      </c>
      <c r="L133" s="34">
        <f>K133*E133</f>
        <v>10088</v>
      </c>
      <c r="M133" s="58">
        <f>L133/$L$187</f>
        <v>1.3618898192255967E-3</v>
      </c>
      <c r="N133" s="236" t="s">
        <v>586</v>
      </c>
      <c r="O133" s="110">
        <f>(VLOOKUP(N133,[2]Datos!$A$2:$O$2000,6,FALSE))*E133</f>
        <v>1.2000000000000002E-2</v>
      </c>
      <c r="P133" s="167" t="str">
        <f>VLOOKUP(N133,[2]Datos!$A$2:$O$2000,15,FALSE)</f>
        <v>ANDEN B</v>
      </c>
      <c r="Q133" s="8" t="s">
        <v>598</v>
      </c>
    </row>
    <row r="134" spans="1:17" ht="22.5" x14ac:dyDescent="0.2">
      <c r="A134" s="30">
        <v>18</v>
      </c>
      <c r="B134" s="219" t="str">
        <f>VLOOKUP(N134,[2]Datos!$A$2:$O$2000,2,FALSE)</f>
        <v>EINT-0130</v>
      </c>
      <c r="C134" s="220" t="str">
        <f>VLOOKUP(N134,[2]Datos!$A$2:$O$2000,3,FALSE)</f>
        <v>ESQ. INTERIOR 200X150X150</v>
      </c>
      <c r="D134" s="221"/>
      <c r="E134" s="222">
        <v>4</v>
      </c>
      <c r="F134" s="32">
        <f>(VLOOKUP(N134,[2]Datos!$A$2:$O$2000,5,FALSE))*E134</f>
        <v>0.24</v>
      </c>
      <c r="G134" s="32">
        <f>(VLOOKUP(N134,[2]Datos!$A$2:$O$2000,4,FALSE))*E134</f>
        <v>11.2</v>
      </c>
      <c r="H134" s="33">
        <f>VLOOKUP(N134,[2]Datos!$A$2:$O$2000,9,FALSE)</f>
        <v>102996</v>
      </c>
      <c r="I134" s="33">
        <f>VLOOKUP(N134,[2]Datos!$A$2:$O$2000,12,FALSE)</f>
        <v>3600</v>
      </c>
      <c r="J134" s="33">
        <f>VLOOKUP(N134,[2]Datos!$A$2:$O$2000,13,FALSE)</f>
        <v>33988.68</v>
      </c>
      <c r="K134" s="33">
        <f>ROUND((H134*Configurar!$D$6),0)</f>
        <v>2522</v>
      </c>
      <c r="L134" s="34">
        <f>K134*E134</f>
        <v>10088</v>
      </c>
      <c r="M134" s="58">
        <f>L134/$L$187</f>
        <v>1.3618898192255967E-3</v>
      </c>
      <c r="N134" s="236" t="s">
        <v>586</v>
      </c>
      <c r="O134" s="110">
        <f>(VLOOKUP(N134,[2]Datos!$A$2:$O$2000,6,FALSE))*E134</f>
        <v>1.2000000000000002E-2</v>
      </c>
      <c r="P134" s="167" t="str">
        <f>VLOOKUP(N134,[2]Datos!$A$2:$O$2000,15,FALSE)</f>
        <v>ANDEN B</v>
      </c>
      <c r="Q134" s="8" t="s">
        <v>602</v>
      </c>
    </row>
    <row r="135" spans="1:17" ht="22.5" x14ac:dyDescent="0.2">
      <c r="A135" s="30">
        <v>26</v>
      </c>
      <c r="B135" s="219" t="str">
        <f>VLOOKUP(N135,[2]Datos!$A$2:$O$2000,2,FALSE)</f>
        <v>EINT-0179</v>
      </c>
      <c r="C135" s="220" t="str">
        <f>VLOOKUP(N135,[2]Datos!$A$2:$O$2000,3,FALSE)</f>
        <v>ESQ. INTERIOR 2400X100X100</v>
      </c>
      <c r="D135" s="221"/>
      <c r="E135" s="237">
        <v>4</v>
      </c>
      <c r="F135" s="32">
        <f>(VLOOKUP(N135,[2]Datos!$A$2:$O$2000,5,FALSE))*E135</f>
        <v>1.92</v>
      </c>
      <c r="G135" s="32">
        <f>(VLOOKUP(N135,[2]Datos!$A$2:$O$2000,4,FALSE))*E135</f>
        <v>88</v>
      </c>
      <c r="H135" s="33">
        <f>VLOOKUP(N135,[2]Datos!$A$2:$O$2000,9,FALSE)</f>
        <v>370777</v>
      </c>
      <c r="I135" s="33">
        <f>VLOOKUP(N135,[2]Datos!$A$2:$O$2000,12,FALSE)</f>
        <v>28800</v>
      </c>
      <c r="J135" s="33">
        <f>VLOOKUP(N135,[2]Datos!$A$2:$O$2000,13,FALSE)</f>
        <v>80000</v>
      </c>
      <c r="K135" s="33">
        <f>ROUND((H135*Configurar!$D$6),0)</f>
        <v>9080</v>
      </c>
      <c r="L135" s="34">
        <f>K135*E135</f>
        <v>36320</v>
      </c>
      <c r="M135" s="58">
        <f>L135/$L$187</f>
        <v>4.9032353523268905E-3</v>
      </c>
      <c r="N135" s="236" t="s">
        <v>578</v>
      </c>
      <c r="O135" s="110">
        <f>(VLOOKUP(N135,[2]Datos!$A$2:$O$2000,6,FALSE))*E135</f>
        <v>7.1999999999999995E-2</v>
      </c>
      <c r="P135" s="167" t="str">
        <f>VLOOKUP(N135,[2]Datos!$A$2:$O$2000,15,FALSE)</f>
        <v>ANDEN D</v>
      </c>
      <c r="Q135" s="8" t="s">
        <v>598</v>
      </c>
    </row>
    <row r="136" spans="1:17" ht="22.5" x14ac:dyDescent="0.2">
      <c r="A136" s="30">
        <v>17</v>
      </c>
      <c r="B136" s="219" t="str">
        <f>VLOOKUP(N136,[2]Datos!$A$2:$O$2000,2,FALSE)</f>
        <v>EINT-0021</v>
      </c>
      <c r="C136" s="220" t="str">
        <f>VLOOKUP(N136,[2]Datos!$A$2:$O$2000,3,FALSE)</f>
        <v>ESQ. INTERIOR 2400X150X150</v>
      </c>
      <c r="D136" s="221"/>
      <c r="E136" s="222">
        <v>12</v>
      </c>
      <c r="F136" s="32">
        <f>(VLOOKUP(N136,[2]Datos!$A$2:$O$2000,5,FALSE))*E136</f>
        <v>8.64</v>
      </c>
      <c r="G136" s="32">
        <f>(VLOOKUP(N136,[2]Datos!$A$2:$O$2000,4,FALSE))*E136</f>
        <v>373.20000000000005</v>
      </c>
      <c r="H136" s="33">
        <f>VLOOKUP(N136,[2]Datos!$A$2:$O$2000,9,FALSE)</f>
        <v>463000</v>
      </c>
      <c r="I136" s="33">
        <f>VLOOKUP(N136,[2]Datos!$A$2:$O$2000,12,FALSE)</f>
        <v>43200</v>
      </c>
      <c r="J136" s="33">
        <f>VLOOKUP(N136,[2]Datos!$A$2:$O$2000,13,FALSE)</f>
        <v>80000</v>
      </c>
      <c r="K136" s="33">
        <f>ROUND((H136*Configurar!$D$6),0)</f>
        <v>11338</v>
      </c>
      <c r="L136" s="34">
        <f>K136*E136</f>
        <v>136056</v>
      </c>
      <c r="M136" s="58">
        <f>L136/$L$187</f>
        <v>1.8367692431062427E-2</v>
      </c>
      <c r="N136" s="143" t="s">
        <v>543</v>
      </c>
      <c r="O136" s="110">
        <f>(VLOOKUP(N136,[2]Datos!$A$2:$O$2000,6,FALSE))*E136</f>
        <v>0.43199999999999994</v>
      </c>
      <c r="P136" s="167" t="str">
        <f>VLOOKUP(N136,[2]Datos!$A$2:$O$2000,15,FALSE)</f>
        <v>ANDEN D</v>
      </c>
      <c r="Q136" s="8" t="s">
        <v>598</v>
      </c>
    </row>
    <row r="137" spans="1:17" ht="22.5" x14ac:dyDescent="0.2">
      <c r="A137" s="30">
        <v>25</v>
      </c>
      <c r="B137" s="219" t="str">
        <f>VLOOKUP(N137,[2]Datos!$A$2:$O$2000,2,FALSE)</f>
        <v>EINT-0021</v>
      </c>
      <c r="C137" s="220" t="str">
        <f>VLOOKUP(N137,[2]Datos!$A$2:$O$2000,3,FALSE)</f>
        <v>ESQ. INTERIOR 2400X150X150</v>
      </c>
      <c r="D137" s="221"/>
      <c r="E137" s="237">
        <v>16</v>
      </c>
      <c r="F137" s="32">
        <f>(VLOOKUP(N137,[2]Datos!$A$2:$O$2000,5,FALSE))*E137</f>
        <v>11.52</v>
      </c>
      <c r="G137" s="32">
        <f>(VLOOKUP(N137,[2]Datos!$A$2:$O$2000,4,FALSE))*E137</f>
        <v>497.6</v>
      </c>
      <c r="H137" s="33">
        <f>VLOOKUP(N137,[2]Datos!$A$2:$O$2000,9,FALSE)</f>
        <v>463000</v>
      </c>
      <c r="I137" s="33">
        <f>VLOOKUP(N137,[2]Datos!$A$2:$O$2000,12,FALSE)</f>
        <v>43200</v>
      </c>
      <c r="J137" s="33">
        <f>VLOOKUP(N137,[2]Datos!$A$2:$O$2000,13,FALSE)</f>
        <v>80000</v>
      </c>
      <c r="K137" s="33">
        <f>ROUND((H137*Configurar!$D$6),0)</f>
        <v>11338</v>
      </c>
      <c r="L137" s="34">
        <f>K137*E137</f>
        <v>181408</v>
      </c>
      <c r="M137" s="58">
        <f>L137/$L$187</f>
        <v>2.4490256574749902E-2</v>
      </c>
      <c r="N137" s="236" t="s">
        <v>543</v>
      </c>
      <c r="O137" s="110">
        <f>(VLOOKUP(N137,[2]Datos!$A$2:$O$2000,6,FALSE))*E137</f>
        <v>0.57599999999999996</v>
      </c>
      <c r="P137" s="167" t="str">
        <f>VLOOKUP(N137,[2]Datos!$A$2:$O$2000,15,FALSE)</f>
        <v>ANDEN D</v>
      </c>
      <c r="Q137" s="8" t="s">
        <v>598</v>
      </c>
    </row>
    <row r="138" spans="1:17" ht="22.5" x14ac:dyDescent="0.2">
      <c r="A138" s="30">
        <v>56</v>
      </c>
      <c r="B138" s="219" t="str">
        <f>VLOOKUP(N138,[2]Datos!$A$2:$O$2000,2,FALSE)</f>
        <v>EINT-0021</v>
      </c>
      <c r="C138" s="220" t="str">
        <f>VLOOKUP(N138,[2]Datos!$A$2:$O$2000,3,FALSE)</f>
        <v>ESQ. INTERIOR 2400X150X150</v>
      </c>
      <c r="D138" s="221"/>
      <c r="E138" s="222">
        <v>2</v>
      </c>
      <c r="F138" s="32">
        <f>(VLOOKUP(N138,[2]Datos!$A$2:$O$2000,5,FALSE))*E138</f>
        <v>1.44</v>
      </c>
      <c r="G138" s="32">
        <f>(VLOOKUP(N138,[2]Datos!$A$2:$O$2000,4,FALSE))*E138</f>
        <v>62.2</v>
      </c>
      <c r="H138" s="33">
        <f>VLOOKUP(N138,[2]Datos!$A$2:$O$2000,9,FALSE)</f>
        <v>463000</v>
      </c>
      <c r="I138" s="33">
        <f>VLOOKUP(N138,[2]Datos!$A$2:$O$2000,12,FALSE)</f>
        <v>43200</v>
      </c>
      <c r="J138" s="33">
        <f>VLOOKUP(N138,[2]Datos!$A$2:$O$2000,13,FALSE)</f>
        <v>80000</v>
      </c>
      <c r="K138" s="33">
        <f>ROUND((H138*Configurar!$D$6),0)</f>
        <v>11338</v>
      </c>
      <c r="L138" s="34">
        <f>K138*E138</f>
        <v>22676</v>
      </c>
      <c r="M138" s="58">
        <f>L138/$L$187</f>
        <v>3.0612820718437378E-3</v>
      </c>
      <c r="N138" s="236" t="s">
        <v>543</v>
      </c>
      <c r="O138" s="110">
        <f>(VLOOKUP(N138,[2]Datos!$A$2:$O$2000,6,FALSE))*E138</f>
        <v>7.1999999999999995E-2</v>
      </c>
      <c r="P138" s="167" t="str">
        <f>VLOOKUP(N138,[2]Datos!$A$2:$O$2000,15,FALSE)</f>
        <v>ANDEN D</v>
      </c>
      <c r="Q138" s="8" t="s">
        <v>598</v>
      </c>
    </row>
    <row r="139" spans="1:17" ht="22.5" x14ac:dyDescent="0.2">
      <c r="A139" s="30">
        <v>41</v>
      </c>
      <c r="B139" s="219" t="str">
        <f>VLOOKUP(N139,[2]Datos!$A$2:$O$2000,2,FALSE)</f>
        <v>EINT-0209</v>
      </c>
      <c r="C139" s="220" t="str">
        <f>VLOOKUP(N139,[2]Datos!$A$2:$O$2000,3,FALSE)</f>
        <v>ESQ. INTERIOR 250X100X100</v>
      </c>
      <c r="D139" s="221"/>
      <c r="E139" s="237">
        <v>4</v>
      </c>
      <c r="F139" s="32">
        <f>(VLOOKUP(N139,[2]Datos!$A$2:$O$2000,5,FALSE))*E139</f>
        <v>0.2</v>
      </c>
      <c r="G139" s="32">
        <f>(VLOOKUP(N139,[2]Datos!$A$2:$O$2000,4,FALSE))*E139</f>
        <v>10.4</v>
      </c>
      <c r="H139" s="33">
        <f>VLOOKUP(N139,[2]Datos!$A$2:$O$2000,9,FALSE)</f>
        <v>103600</v>
      </c>
      <c r="I139" s="33">
        <f>VLOOKUP(N139,[2]Datos!$A$2:$O$2000,12,FALSE)</f>
        <v>3000</v>
      </c>
      <c r="J139" s="33">
        <f>VLOOKUP(N139,[2]Datos!$A$2:$O$2000,13,FALSE)</f>
        <v>34188</v>
      </c>
      <c r="K139" s="33">
        <f>ROUND((H139*Configurar!$D$6),0)</f>
        <v>2537</v>
      </c>
      <c r="L139" s="34">
        <f>K139*E139</f>
        <v>10148</v>
      </c>
      <c r="M139" s="58">
        <f>L139/$L$187</f>
        <v>1.3699898776270178E-3</v>
      </c>
      <c r="N139" s="236" t="s">
        <v>579</v>
      </c>
      <c r="O139" s="110">
        <f>(VLOOKUP(N139,[2]Datos!$A$2:$O$2000,6,FALSE))*E139</f>
        <v>7.4999999999999997E-3</v>
      </c>
      <c r="P139" s="167" t="str">
        <f>VLOOKUP(N139,[2]Datos!$A$2:$O$2000,15,FALSE)</f>
        <v>ANDEN B</v>
      </c>
      <c r="Q139" s="8" t="s">
        <v>598</v>
      </c>
    </row>
    <row r="140" spans="1:17" ht="22.5" x14ac:dyDescent="0.2">
      <c r="A140" s="30">
        <v>10</v>
      </c>
      <c r="B140" s="219" t="str">
        <f>VLOOKUP(N140,[2]Datos!$A$2:$O$2000,2,FALSE)</f>
        <v>EINT-0209</v>
      </c>
      <c r="C140" s="220" t="str">
        <f>VLOOKUP(N140,[2]Datos!$A$2:$O$2000,3,FALSE)</f>
        <v>ESQ. INTERIOR 250X100X100</v>
      </c>
      <c r="D140" s="221"/>
      <c r="E140" s="237">
        <v>2</v>
      </c>
      <c r="F140" s="32">
        <f>(VLOOKUP(N140,[2]Datos!$A$2:$O$2000,5,FALSE))*E140</f>
        <v>0.1</v>
      </c>
      <c r="G140" s="32">
        <f>(VLOOKUP(N140,[2]Datos!$A$2:$O$2000,4,FALSE))*E140</f>
        <v>5.2</v>
      </c>
      <c r="H140" s="33">
        <f>VLOOKUP(N140,[2]Datos!$A$2:$O$2000,9,FALSE)</f>
        <v>103600</v>
      </c>
      <c r="I140" s="33">
        <f>VLOOKUP(N140,[2]Datos!$A$2:$O$2000,12,FALSE)</f>
        <v>3000</v>
      </c>
      <c r="J140" s="33">
        <f>VLOOKUP(N140,[2]Datos!$A$2:$O$2000,13,FALSE)</f>
        <v>34188</v>
      </c>
      <c r="K140" s="33">
        <f>ROUND((H140*Configurar!$D$6),0)</f>
        <v>2537</v>
      </c>
      <c r="L140" s="34">
        <f>K140*E140</f>
        <v>5074</v>
      </c>
      <c r="M140" s="58">
        <f>L140/$L$187</f>
        <v>6.8499493881350889E-4</v>
      </c>
      <c r="N140" s="236" t="s">
        <v>579</v>
      </c>
      <c r="O140" s="110">
        <f>(VLOOKUP(N140,[2]Datos!$A$2:$O$2000,6,FALSE))*E140</f>
        <v>3.7499999999999999E-3</v>
      </c>
      <c r="P140" s="167" t="str">
        <f>VLOOKUP(N140,[2]Datos!$A$2:$O$2000,15,FALSE)</f>
        <v>ANDEN B</v>
      </c>
      <c r="Q140" s="8" t="s">
        <v>598</v>
      </c>
    </row>
    <row r="141" spans="1:17" ht="22.5" x14ac:dyDescent="0.2">
      <c r="A141" s="30">
        <v>63</v>
      </c>
      <c r="B141" s="219" t="str">
        <f>VLOOKUP(N141,[2]Datos!$A$2:$O$2000,2,FALSE)</f>
        <v>EINT-0185</v>
      </c>
      <c r="C141" s="220" t="str">
        <f>VLOOKUP(N141,[2]Datos!$A$2:$O$2000,3,FALSE)</f>
        <v>ESQ. INTERIOR 300X150X150</v>
      </c>
      <c r="D141" s="221"/>
      <c r="E141" s="222">
        <v>2</v>
      </c>
      <c r="F141" s="32">
        <f>(VLOOKUP(N141,[2]Datos!$A$2:$O$2000,5,FALSE))*E141</f>
        <v>0.18</v>
      </c>
      <c r="G141" s="32">
        <f>(VLOOKUP(N141,[2]Datos!$A$2:$O$2000,4,FALSE))*E141</f>
        <v>8.1</v>
      </c>
      <c r="H141" s="33">
        <f>VLOOKUP(N141,[2]Datos!$A$2:$O$2000,9,FALSE)</f>
        <v>123596</v>
      </c>
      <c r="I141" s="33">
        <f>VLOOKUP(N141,[2]Datos!$A$2:$O$2000,12,FALSE)</f>
        <v>5400</v>
      </c>
      <c r="J141" s="33">
        <f>VLOOKUP(N141,[2]Datos!$A$2:$O$2000,13,FALSE)</f>
        <v>40786.68</v>
      </c>
      <c r="K141" s="33">
        <f>ROUND((H141*Configurar!$D$6),0)</f>
        <v>3027</v>
      </c>
      <c r="L141" s="34">
        <f>K141*E141</f>
        <v>6054</v>
      </c>
      <c r="M141" s="58">
        <f>L141/$L$187</f>
        <v>8.1729589270338637E-4</v>
      </c>
      <c r="N141" s="236" t="s">
        <v>587</v>
      </c>
      <c r="O141" s="110">
        <f>(VLOOKUP(N141,[2]Datos!$A$2:$O$2000,6,FALSE))*E141</f>
        <v>8.9999999999999993E-3</v>
      </c>
      <c r="P141" s="167" t="str">
        <f>VLOOKUP(N141,[2]Datos!$A$2:$O$2000,15,FALSE)</f>
        <v>ANDEN B</v>
      </c>
      <c r="Q141" s="8" t="s">
        <v>598</v>
      </c>
    </row>
    <row r="142" spans="1:17" ht="22.5" x14ac:dyDescent="0.2">
      <c r="A142" s="30">
        <v>18</v>
      </c>
      <c r="B142" s="219" t="str">
        <f>VLOOKUP(N142,[2]Datos!$A$2:$O$2000,2,FALSE)</f>
        <v>EINT-0185</v>
      </c>
      <c r="C142" s="220" t="str">
        <f>VLOOKUP(N142,[2]Datos!$A$2:$O$2000,3,FALSE)</f>
        <v>ESQ. INTERIOR 300X150X150</v>
      </c>
      <c r="D142" s="221"/>
      <c r="E142" s="222">
        <v>4</v>
      </c>
      <c r="F142" s="32">
        <f>(VLOOKUP(N142,[2]Datos!$A$2:$O$2000,5,FALSE))*E142</f>
        <v>0.36</v>
      </c>
      <c r="G142" s="32">
        <f>(VLOOKUP(N142,[2]Datos!$A$2:$O$2000,4,FALSE))*E142</f>
        <v>16.2</v>
      </c>
      <c r="H142" s="33">
        <f>VLOOKUP(N142,[2]Datos!$A$2:$O$2000,9,FALSE)</f>
        <v>123596</v>
      </c>
      <c r="I142" s="33">
        <f>VLOOKUP(N142,[2]Datos!$A$2:$O$2000,12,FALSE)</f>
        <v>5400</v>
      </c>
      <c r="J142" s="33">
        <f>VLOOKUP(N142,[2]Datos!$A$2:$O$2000,13,FALSE)</f>
        <v>40786.68</v>
      </c>
      <c r="K142" s="33">
        <f>ROUND((H142*Configurar!$D$6),0)</f>
        <v>3027</v>
      </c>
      <c r="L142" s="34">
        <f>K142*E142</f>
        <v>12108</v>
      </c>
      <c r="M142" s="58">
        <f>L142/$L$187</f>
        <v>1.6345917854067727E-3</v>
      </c>
      <c r="N142" s="236" t="s">
        <v>587</v>
      </c>
      <c r="O142" s="110">
        <f>(VLOOKUP(N142,[2]Datos!$A$2:$O$2000,6,FALSE))*E142</f>
        <v>1.7999999999999999E-2</v>
      </c>
      <c r="P142" s="167" t="str">
        <f>VLOOKUP(N142,[2]Datos!$A$2:$O$2000,15,FALSE)</f>
        <v>ANDEN B</v>
      </c>
      <c r="Q142" s="8" t="s">
        <v>602</v>
      </c>
    </row>
    <row r="143" spans="1:17" ht="22.5" x14ac:dyDescent="0.2">
      <c r="A143" s="30">
        <v>64</v>
      </c>
      <c r="B143" s="219" t="str">
        <f>VLOOKUP(N143,[2]Datos!$A$2:$O$2000,2,FALSE)</f>
        <v>EINT-0133</v>
      </c>
      <c r="C143" s="220" t="str">
        <f>VLOOKUP(N143,[2]Datos!$A$2:$O$2000,3,FALSE)</f>
        <v>ESQ. INTERIOR 400X150X150</v>
      </c>
      <c r="D143" s="221"/>
      <c r="E143" s="222">
        <v>2</v>
      </c>
      <c r="F143" s="32">
        <f>(VLOOKUP(N143,[2]Datos!$A$2:$O$2000,5,FALSE))*E143</f>
        <v>0.24</v>
      </c>
      <c r="G143" s="32">
        <f>(VLOOKUP(N143,[2]Datos!$A$2:$O$2000,4,FALSE))*E143</f>
        <v>10.8</v>
      </c>
      <c r="H143" s="33">
        <f>VLOOKUP(N143,[2]Datos!$A$2:$O$2000,9,FALSE)</f>
        <v>128328</v>
      </c>
      <c r="I143" s="33">
        <f>VLOOKUP(N143,[2]Datos!$A$2:$O$2000,12,FALSE)</f>
        <v>7200</v>
      </c>
      <c r="J143" s="33">
        <f>VLOOKUP(N143,[2]Datos!$A$2:$O$2000,13,FALSE)</f>
        <v>42348.240000000005</v>
      </c>
      <c r="K143" s="33">
        <f>ROUND((H143*Configurar!$D$6),0)</f>
        <v>3143</v>
      </c>
      <c r="L143" s="34">
        <f>K143*E143</f>
        <v>6286</v>
      </c>
      <c r="M143" s="58">
        <f>L143/$L$187</f>
        <v>8.4861611852221457E-4</v>
      </c>
      <c r="N143" s="236" t="s">
        <v>588</v>
      </c>
      <c r="O143" s="110">
        <f>(VLOOKUP(N143,[2]Datos!$A$2:$O$2000,6,FALSE))*E143</f>
        <v>1.2000000000000002E-2</v>
      </c>
      <c r="P143" s="167" t="str">
        <f>VLOOKUP(N143,[2]Datos!$A$2:$O$2000,15,FALSE)</f>
        <v>ANDEN B</v>
      </c>
      <c r="Q143" s="8" t="s">
        <v>598</v>
      </c>
    </row>
    <row r="144" spans="1:17" ht="22.5" x14ac:dyDescent="0.2">
      <c r="A144" s="30">
        <v>13</v>
      </c>
      <c r="B144" s="219" t="str">
        <f>VLOOKUP(N144,[2]Datos!$A$2:$O$2000,2,FALSE)</f>
        <v>EINT-0133</v>
      </c>
      <c r="C144" s="220" t="str">
        <f>VLOOKUP(N144,[2]Datos!$A$2:$O$2000,3,FALSE)</f>
        <v>ESQ. INTERIOR 400X150X150</v>
      </c>
      <c r="D144" s="221"/>
      <c r="E144" s="237">
        <v>7</v>
      </c>
      <c r="F144" s="32">
        <f>(VLOOKUP(N144,[2]Datos!$A$2:$O$2000,5,FALSE))*E144</f>
        <v>0.84</v>
      </c>
      <c r="G144" s="32">
        <f>(VLOOKUP(N144,[2]Datos!$A$2:$O$2000,4,FALSE))*E144</f>
        <v>37.800000000000004</v>
      </c>
      <c r="H144" s="33">
        <f>VLOOKUP(N144,[2]Datos!$A$2:$O$2000,9,FALSE)</f>
        <v>128328</v>
      </c>
      <c r="I144" s="33">
        <f>VLOOKUP(N144,[2]Datos!$A$2:$O$2000,12,FALSE)</f>
        <v>7200</v>
      </c>
      <c r="J144" s="33">
        <f>VLOOKUP(N144,[2]Datos!$A$2:$O$2000,13,FALSE)</f>
        <v>42348.240000000005</v>
      </c>
      <c r="K144" s="33">
        <f>ROUND((H144*Configurar!$D$6),0)</f>
        <v>3143</v>
      </c>
      <c r="L144" s="34">
        <f>K144*E144</f>
        <v>22001</v>
      </c>
      <c r="M144" s="58">
        <f>L144/$L$187</f>
        <v>2.970156414827751E-3</v>
      </c>
      <c r="N144" s="236" t="s">
        <v>588</v>
      </c>
      <c r="O144" s="110">
        <f>(VLOOKUP(N144,[2]Datos!$A$2:$O$2000,6,FALSE))*E144</f>
        <v>4.200000000000001E-2</v>
      </c>
      <c r="P144" s="167" t="str">
        <f>VLOOKUP(N144,[2]Datos!$A$2:$O$2000,15,FALSE)</f>
        <v>ANDEN B</v>
      </c>
      <c r="Q144" s="8" t="s">
        <v>598</v>
      </c>
    </row>
    <row r="145" spans="1:17" ht="22.5" x14ac:dyDescent="0.2">
      <c r="A145" s="30">
        <v>57</v>
      </c>
      <c r="B145" s="219" t="str">
        <f>VLOOKUP(N145,[2]Datos!$A$2:$O$2000,2,FALSE)</f>
        <v>EINT-0134</v>
      </c>
      <c r="C145" s="220" t="str">
        <f>VLOOKUP(N145,[2]Datos!$A$2:$O$2000,3,FALSE)</f>
        <v>ESQ. INTERIOR 500X150X150</v>
      </c>
      <c r="D145" s="221"/>
      <c r="E145" s="222">
        <v>1</v>
      </c>
      <c r="F145" s="32">
        <f>(VLOOKUP(N145,[2]Datos!$A$2:$O$2000,5,FALSE))*E145</f>
        <v>0.15</v>
      </c>
      <c r="G145" s="32">
        <f>(VLOOKUP(N145,[2]Datos!$A$2:$O$2000,4,FALSE))*E145</f>
        <v>6.75</v>
      </c>
      <c r="H145" s="33">
        <f>VLOOKUP(N145,[2]Datos!$A$2:$O$2000,9,FALSE)</f>
        <v>128328</v>
      </c>
      <c r="I145" s="33">
        <f>VLOOKUP(N145,[2]Datos!$A$2:$O$2000,12,FALSE)</f>
        <v>9000</v>
      </c>
      <c r="J145" s="33">
        <f>VLOOKUP(N145,[2]Datos!$A$2:$O$2000,13,FALSE)</f>
        <v>42348.240000000005</v>
      </c>
      <c r="K145" s="33">
        <f>ROUND((H145*Configurar!$D$6),0)</f>
        <v>3143</v>
      </c>
      <c r="L145" s="34">
        <f>K145*E145</f>
        <v>3143</v>
      </c>
      <c r="M145" s="58">
        <f>L145/$L$187</f>
        <v>4.2430805926110728E-4</v>
      </c>
      <c r="N145" s="236" t="s">
        <v>589</v>
      </c>
      <c r="O145" s="110">
        <f>(VLOOKUP(N145,[2]Datos!$A$2:$O$2000,6,FALSE))*E145</f>
        <v>7.4999999999999997E-3</v>
      </c>
      <c r="P145" s="167" t="str">
        <f>VLOOKUP(N145,[2]Datos!$A$2:$O$2000,15,FALSE)</f>
        <v>ANDEN B</v>
      </c>
      <c r="Q145" s="8" t="s">
        <v>598</v>
      </c>
    </row>
    <row r="146" spans="1:17" ht="22.5" x14ac:dyDescent="0.2">
      <c r="A146" s="30">
        <v>58</v>
      </c>
      <c r="B146" s="219" t="str">
        <f>VLOOKUP(N146,[2]Datos!$A$2:$O$2000,2,FALSE)</f>
        <v>EINT-0051</v>
      </c>
      <c r="C146" s="220" t="str">
        <f>VLOOKUP(N146,[2]Datos!$A$2:$O$2000,3,FALSE)</f>
        <v>ESQ. INTERIOR 800X150X150</v>
      </c>
      <c r="D146" s="221"/>
      <c r="E146" s="222">
        <v>1</v>
      </c>
      <c r="F146" s="32">
        <f>(VLOOKUP(N146,[2]Datos!$A$2:$O$2000,5,FALSE))*E146</f>
        <v>0.24</v>
      </c>
      <c r="G146" s="32">
        <f>(VLOOKUP(N146,[2]Datos!$A$2:$O$2000,4,FALSE))*E146</f>
        <v>10.6</v>
      </c>
      <c r="H146" s="33">
        <f>VLOOKUP(N146,[2]Datos!$A$2:$O$2000,9,FALSE)</f>
        <v>162000</v>
      </c>
      <c r="I146" s="33">
        <f>VLOOKUP(N146,[2]Datos!$A$2:$O$2000,12,FALSE)</f>
        <v>14400</v>
      </c>
      <c r="J146" s="33">
        <f>VLOOKUP(N146,[2]Datos!$A$2:$O$2000,13,FALSE)</f>
        <v>53460</v>
      </c>
      <c r="K146" s="33">
        <f>ROUND((H146*Configurar!$D$6),0)</f>
        <v>3967</v>
      </c>
      <c r="L146" s="34">
        <f>K146*E146</f>
        <v>3967</v>
      </c>
      <c r="M146" s="58">
        <f>L146/$L$187</f>
        <v>5.3554886130728998E-4</v>
      </c>
      <c r="N146" s="236" t="s">
        <v>590</v>
      </c>
      <c r="O146" s="110">
        <f>(VLOOKUP(N146,[2]Datos!$A$2:$O$2000,6,FALSE))*E146</f>
        <v>1.2000000000000002E-2</v>
      </c>
      <c r="P146" s="167" t="str">
        <f>VLOOKUP(N146,[2]Datos!$A$2:$O$2000,15,FALSE)</f>
        <v>ANDEN C</v>
      </c>
      <c r="Q146" s="8" t="s">
        <v>598</v>
      </c>
    </row>
    <row r="147" spans="1:17" ht="22.5" x14ac:dyDescent="0.2">
      <c r="A147" s="30">
        <v>59</v>
      </c>
      <c r="B147" s="219" t="str">
        <f>VLOOKUP(N147,[2]Datos!$A$2:$O$2000,2,FALSE)</f>
        <v>EINT-0188</v>
      </c>
      <c r="C147" s="220" t="str">
        <f>VLOOKUP(N147,[2]Datos!$A$2:$O$2000,3,FALSE)</f>
        <v>ESQ. INTERIOR 80X150X150</v>
      </c>
      <c r="D147" s="221"/>
      <c r="E147" s="222">
        <v>4</v>
      </c>
      <c r="F147" s="32">
        <f>(VLOOKUP(N147,[2]Datos!$A$2:$O$2000,5,FALSE))*E147</f>
        <v>9.6000000000000002E-2</v>
      </c>
      <c r="G147" s="32">
        <f>(VLOOKUP(N147,[2]Datos!$A$2:$O$2000,4,FALSE))*E147</f>
        <v>4.8</v>
      </c>
      <c r="H147" s="33">
        <f>VLOOKUP(N147,[2]Datos!$A$2:$O$2000,9,FALSE)</f>
        <v>71330</v>
      </c>
      <c r="I147" s="33">
        <f>VLOOKUP(N147,[2]Datos!$A$2:$O$2000,12,FALSE)</f>
        <v>1440</v>
      </c>
      <c r="J147" s="33">
        <f>VLOOKUP(N147,[2]Datos!$A$2:$O$2000,13,FALSE)</f>
        <v>23538.9</v>
      </c>
      <c r="K147" s="33">
        <f>ROUND((H147*Configurar!$D$6),0)</f>
        <v>1747</v>
      </c>
      <c r="L147" s="34">
        <f>K147*E147</f>
        <v>6988</v>
      </c>
      <c r="M147" s="58">
        <f>L147/$L$187</f>
        <v>9.4338680181884108E-4</v>
      </c>
      <c r="N147" s="236" t="s">
        <v>591</v>
      </c>
      <c r="O147" s="110">
        <f>(VLOOKUP(N147,[2]Datos!$A$2:$O$2000,6,FALSE))*E147</f>
        <v>4.7999999999999996E-3</v>
      </c>
      <c r="P147" s="167" t="str">
        <f>VLOOKUP(N147,[2]Datos!$A$2:$O$2000,15,FALSE)</f>
        <v>ANDEN B</v>
      </c>
      <c r="Q147" s="8" t="s">
        <v>598</v>
      </c>
    </row>
    <row r="148" spans="1:17" ht="22.5" x14ac:dyDescent="0.2">
      <c r="A148" s="30">
        <v>18</v>
      </c>
      <c r="B148" s="219" t="str">
        <f>VLOOKUP(N148,[2]Datos!$A$2:$O$2000,2,FALSE)</f>
        <v>EINT-0188</v>
      </c>
      <c r="C148" s="220" t="str">
        <f>VLOOKUP(N148,[2]Datos!$A$2:$O$2000,3,FALSE)</f>
        <v>ESQ. INTERIOR 80X150X150</v>
      </c>
      <c r="D148" s="221"/>
      <c r="E148" s="222">
        <v>3</v>
      </c>
      <c r="F148" s="32">
        <f>(VLOOKUP(N148,[2]Datos!$A$2:$O$2000,5,FALSE))*E148</f>
        <v>7.2000000000000008E-2</v>
      </c>
      <c r="G148" s="32">
        <f>(VLOOKUP(N148,[2]Datos!$A$2:$O$2000,4,FALSE))*E148</f>
        <v>3.5999999999999996</v>
      </c>
      <c r="H148" s="33">
        <f>VLOOKUP(N148,[2]Datos!$A$2:$O$2000,9,FALSE)</f>
        <v>71330</v>
      </c>
      <c r="I148" s="33">
        <f>VLOOKUP(N148,[2]Datos!$A$2:$O$2000,12,FALSE)</f>
        <v>1440</v>
      </c>
      <c r="J148" s="33">
        <f>VLOOKUP(N148,[2]Datos!$A$2:$O$2000,13,FALSE)</f>
        <v>23538.9</v>
      </c>
      <c r="K148" s="33">
        <f>ROUND((H148*Configurar!$D$6),0)</f>
        <v>1747</v>
      </c>
      <c r="L148" s="34">
        <f>K148*E148</f>
        <v>5241</v>
      </c>
      <c r="M148" s="58">
        <f>L148/$L$187</f>
        <v>7.0754010136413084E-4</v>
      </c>
      <c r="N148" s="236" t="s">
        <v>591</v>
      </c>
      <c r="O148" s="110">
        <f>(VLOOKUP(N148,[2]Datos!$A$2:$O$2000,6,FALSE))*E148</f>
        <v>3.5999999999999999E-3</v>
      </c>
      <c r="P148" s="167" t="str">
        <f>VLOOKUP(N148,[2]Datos!$A$2:$O$2000,15,FALSE)</f>
        <v>ANDEN B</v>
      </c>
      <c r="Q148" s="8" t="s">
        <v>602</v>
      </c>
    </row>
    <row r="149" spans="1:17" ht="22.5" x14ac:dyDescent="0.2">
      <c r="A149" s="30">
        <v>18</v>
      </c>
      <c r="B149" s="219" t="str">
        <f>VLOOKUP(N149,[2]Datos!$A$2:$O$2000,2,FALSE)</f>
        <v>EINT-0188</v>
      </c>
      <c r="C149" s="220" t="str">
        <f>VLOOKUP(N149,[2]Datos!$A$2:$O$2000,3,FALSE)</f>
        <v>ESQ. INTERIOR 80X150X150</v>
      </c>
      <c r="D149" s="221"/>
      <c r="E149" s="222">
        <v>4</v>
      </c>
      <c r="F149" s="32">
        <f>(VLOOKUP(N149,[2]Datos!$A$2:$O$2000,5,FALSE))*E149</f>
        <v>9.6000000000000002E-2</v>
      </c>
      <c r="G149" s="32">
        <f>(VLOOKUP(N149,[2]Datos!$A$2:$O$2000,4,FALSE))*E149</f>
        <v>4.8</v>
      </c>
      <c r="H149" s="33">
        <f>VLOOKUP(N149,[2]Datos!$A$2:$O$2000,9,FALSE)</f>
        <v>71330</v>
      </c>
      <c r="I149" s="33">
        <f>VLOOKUP(N149,[2]Datos!$A$2:$O$2000,12,FALSE)</f>
        <v>1440</v>
      </c>
      <c r="J149" s="33">
        <f>VLOOKUP(N149,[2]Datos!$A$2:$O$2000,13,FALSE)</f>
        <v>23538.9</v>
      </c>
      <c r="K149" s="33">
        <f>ROUND((H149*Configurar!$D$6),0)</f>
        <v>1747</v>
      </c>
      <c r="L149" s="34">
        <f>K149*E149</f>
        <v>6988</v>
      </c>
      <c r="M149" s="58">
        <f>L149/$L$187</f>
        <v>9.4338680181884108E-4</v>
      </c>
      <c r="N149" s="236" t="s">
        <v>591</v>
      </c>
      <c r="O149" s="110">
        <f>(VLOOKUP(N149,[2]Datos!$A$2:$O$2000,6,FALSE))*E149</f>
        <v>4.7999999999999996E-3</v>
      </c>
      <c r="P149" s="167" t="str">
        <f>VLOOKUP(N149,[2]Datos!$A$2:$O$2000,15,FALSE)</f>
        <v>ANDEN B</v>
      </c>
      <c r="Q149" s="8" t="s">
        <v>602</v>
      </c>
    </row>
    <row r="150" spans="1:17" ht="22.5" x14ac:dyDescent="0.2">
      <c r="A150" s="30">
        <v>16</v>
      </c>
      <c r="B150" s="219" t="str">
        <f>VLOOKUP(N150,[2]Datos!$A$2:$O$2000,2,FALSE)</f>
        <v>COMP-0490</v>
      </c>
      <c r="C150" s="220" t="str">
        <f>VLOOKUP(N150,[2]Datos!$A$2:$O$2000,3,FALSE)</f>
        <v>GANCHO DE ELEVACIÓN - ALL STEEL</v>
      </c>
      <c r="D150" s="221"/>
      <c r="E150" s="222">
        <v>2</v>
      </c>
      <c r="F150" s="32">
        <f>(VLOOKUP(N150,[2]Datos!$A$2:$O$2000,5,FALSE))*E150</f>
        <v>0</v>
      </c>
      <c r="G150" s="32">
        <f>(VLOOKUP(N150,[2]Datos!$A$2:$O$2000,4,FALSE))*E150</f>
        <v>7</v>
      </c>
      <c r="H150" s="33">
        <f>VLOOKUP(N150,[2]Datos!$A$2:$O$2000,9,FALSE)</f>
        <v>124330</v>
      </c>
      <c r="I150" s="33">
        <f>VLOOKUP(N150,[2]Datos!$A$2:$O$2000,12,FALSE)</f>
        <v>4973.2</v>
      </c>
      <c r="J150" s="33">
        <f>VLOOKUP(N150,[2]Datos!$A$2:$O$2000,13,FALSE)</f>
        <v>41028.9</v>
      </c>
      <c r="K150" s="33">
        <f>ROUND((H150*Configurar!$D$6),0)</f>
        <v>3045</v>
      </c>
      <c r="L150" s="34">
        <f>K150*E150</f>
        <v>6090</v>
      </c>
      <c r="M150" s="58">
        <f>L150/$L$187</f>
        <v>8.2215592774423905E-4</v>
      </c>
      <c r="N150" s="143" t="s">
        <v>284</v>
      </c>
      <c r="O150" s="110">
        <f>(VLOOKUP(N150,[2]Datos!$A$2:$O$2000,6,FALSE))*E150</f>
        <v>3.5999999999999997E-2</v>
      </c>
      <c r="P150" s="167" t="str">
        <f>VLOOKUP(N150,[2]Datos!$A$2:$O$2000,15,FALSE)</f>
        <v>ACCESORIOS</v>
      </c>
      <c r="Q150" s="8" t="s">
        <v>598</v>
      </c>
    </row>
    <row r="151" spans="1:17" ht="22.5" x14ac:dyDescent="0.2">
      <c r="A151" s="30">
        <v>18</v>
      </c>
      <c r="B151" s="219" t="str">
        <f>VLOOKUP(N151,[2]Datos!$A$2:$O$2000,2,FALSE)</f>
        <v>GATA-0001</v>
      </c>
      <c r="C151" s="220" t="str">
        <f>VLOOKUP(N151,[2]Datos!$A$2:$O$2000,3,FALSE)</f>
        <v>GATA BASE SOLIDA 150x150</v>
      </c>
      <c r="D151" s="221"/>
      <c r="E151" s="222">
        <v>68</v>
      </c>
      <c r="F151" s="32">
        <f>(VLOOKUP(N151,[2]Datos!$A$2:$O$2000,5,FALSE))*E151</f>
        <v>0</v>
      </c>
      <c r="G151" s="32">
        <f>(VLOOKUP(N151,[2]Datos!$A$2:$O$2000,4,FALSE))*E151</f>
        <v>319.60000000000002</v>
      </c>
      <c r="H151" s="33">
        <f>VLOOKUP(N151,[2]Datos!$A$2:$O$2000,9,FALSE)</f>
        <v>111468</v>
      </c>
      <c r="I151" s="33">
        <f>VLOOKUP(N151,[2]Datos!$A$2:$O$2000,12,FALSE)</f>
        <v>4458.72</v>
      </c>
      <c r="J151" s="33">
        <f>VLOOKUP(N151,[2]Datos!$A$2:$O$2000,13,FALSE)</f>
        <v>36784.44</v>
      </c>
      <c r="K151" s="33">
        <f>ROUND((H151*Configurar!$D$6),0)</f>
        <v>2730</v>
      </c>
      <c r="L151" s="34">
        <f t="shared" ref="L151:L157" si="0">K151*E151</f>
        <v>185640</v>
      </c>
      <c r="M151" s="58">
        <f>L151/$L$187</f>
        <v>2.5061580693996804E-2</v>
      </c>
      <c r="N151" s="236" t="s">
        <v>608</v>
      </c>
      <c r="O151" s="110">
        <f>(VLOOKUP(N151,[2]Datos!$A$2:$O$2000,6,FALSE))*E151</f>
        <v>0.21547384293193717</v>
      </c>
      <c r="P151" s="167" t="str">
        <f>VLOOKUP(N151,[2]Datos!$A$2:$O$2000,15,FALSE)</f>
        <v>GATAS</v>
      </c>
      <c r="Q151" s="8" t="s">
        <v>614</v>
      </c>
    </row>
    <row r="152" spans="1:17" ht="22.5" x14ac:dyDescent="0.2">
      <c r="A152" s="30">
        <v>18</v>
      </c>
      <c r="B152" s="219" t="str">
        <f>VLOOKUP(N152,[2]Datos!$A$2:$O$2000,2,FALSE)</f>
        <v>GATA-0001</v>
      </c>
      <c r="C152" s="220" t="str">
        <f>VLOOKUP(N152,[2]Datos!$A$2:$O$2000,3,FALSE)</f>
        <v>GATA BASE SOLIDA 150x150</v>
      </c>
      <c r="D152" s="221"/>
      <c r="E152" s="222">
        <v>21</v>
      </c>
      <c r="F152" s="32">
        <f>(VLOOKUP(N152,[2]Datos!$A$2:$O$2000,5,FALSE))*E152</f>
        <v>0</v>
      </c>
      <c r="G152" s="32">
        <f>(VLOOKUP(N152,[2]Datos!$A$2:$O$2000,4,FALSE))*E152</f>
        <v>98.7</v>
      </c>
      <c r="H152" s="33">
        <f>VLOOKUP(N152,[2]Datos!$A$2:$O$2000,9,FALSE)</f>
        <v>111468</v>
      </c>
      <c r="I152" s="33">
        <f>VLOOKUP(N152,[2]Datos!$A$2:$O$2000,12,FALSE)</f>
        <v>4458.72</v>
      </c>
      <c r="J152" s="33">
        <f>VLOOKUP(N152,[2]Datos!$A$2:$O$2000,13,FALSE)</f>
        <v>36784.44</v>
      </c>
      <c r="K152" s="33">
        <f>ROUND((H152*Configurar!$D$6),0)</f>
        <v>2730</v>
      </c>
      <c r="L152" s="34">
        <f t="shared" si="0"/>
        <v>57330</v>
      </c>
      <c r="M152" s="58">
        <f>L152/$L$187</f>
        <v>7.7396058025578363E-3</v>
      </c>
      <c r="N152" s="143" t="s">
        <v>608</v>
      </c>
      <c r="O152" s="110">
        <f>(VLOOKUP(N152,[2]Datos!$A$2:$O$2000,6,FALSE))*E152</f>
        <v>6.6543392670157062E-2</v>
      </c>
      <c r="P152" s="167" t="str">
        <f>VLOOKUP(N152,[2]Datos!$A$2:$O$2000,15,FALSE)</f>
        <v>GATAS</v>
      </c>
      <c r="Q152" s="8" t="s">
        <v>615</v>
      </c>
    </row>
    <row r="153" spans="1:17" ht="22.5" x14ac:dyDescent="0.2">
      <c r="A153" s="30">
        <v>18</v>
      </c>
      <c r="B153" s="219" t="str">
        <f>VLOOKUP(N153,[2]Datos!$A$2:$O$2000,2,FALSE)</f>
        <v>GATA-0001</v>
      </c>
      <c r="C153" s="220" t="str">
        <f>VLOOKUP(N153,[2]Datos!$A$2:$O$2000,3,FALSE)</f>
        <v>GATA BASE SOLIDA 150x150</v>
      </c>
      <c r="D153" s="221"/>
      <c r="E153" s="222">
        <v>2</v>
      </c>
      <c r="F153" s="32">
        <f>(VLOOKUP(N153,[2]Datos!$A$2:$O$2000,5,FALSE))*E153</f>
        <v>0</v>
      </c>
      <c r="G153" s="32">
        <f>(VLOOKUP(N153,[2]Datos!$A$2:$O$2000,4,FALSE))*E153</f>
        <v>9.4</v>
      </c>
      <c r="H153" s="33">
        <f>VLOOKUP(N153,[2]Datos!$A$2:$O$2000,9,FALSE)</f>
        <v>111468</v>
      </c>
      <c r="I153" s="33">
        <f>VLOOKUP(N153,[2]Datos!$A$2:$O$2000,12,FALSE)</f>
        <v>4458.72</v>
      </c>
      <c r="J153" s="33">
        <f>VLOOKUP(N153,[2]Datos!$A$2:$O$2000,13,FALSE)</f>
        <v>36784.44</v>
      </c>
      <c r="K153" s="33">
        <f>ROUND((H153*Configurar!$D$6),0)</f>
        <v>2730</v>
      </c>
      <c r="L153" s="34">
        <f t="shared" si="0"/>
        <v>5460</v>
      </c>
      <c r="M153" s="58">
        <f>L153/$L$187</f>
        <v>7.3710531452931779E-4</v>
      </c>
      <c r="N153" s="143" t="s">
        <v>608</v>
      </c>
      <c r="O153" s="110">
        <f>(VLOOKUP(N153,[2]Datos!$A$2:$O$2000,6,FALSE))*E153</f>
        <v>6.3374659685863869E-3</v>
      </c>
      <c r="P153" s="167" t="str">
        <f>VLOOKUP(N153,[2]Datos!$A$2:$O$2000,15,FALSE)</f>
        <v>GATAS</v>
      </c>
      <c r="Q153" s="8" t="s">
        <v>160</v>
      </c>
    </row>
    <row r="154" spans="1:17" ht="22.5" x14ac:dyDescent="0.2">
      <c r="A154" s="30">
        <v>18</v>
      </c>
      <c r="B154" s="219" t="str">
        <f>VLOOKUP(N154,[2]Datos!$A$2:$O$2000,2,FALSE)</f>
        <v>GATA-0001</v>
      </c>
      <c r="C154" s="220" t="str">
        <f>VLOOKUP(N154,[2]Datos!$A$2:$O$2000,3,FALSE)</f>
        <v>GATA BASE SOLIDA 150x150</v>
      </c>
      <c r="D154" s="221"/>
      <c r="E154" s="249">
        <v>192</v>
      </c>
      <c r="F154" s="32">
        <f>(VLOOKUP(N154,[2]Datos!$A$2:$O$2000,5,FALSE))*E154</f>
        <v>0</v>
      </c>
      <c r="G154" s="32">
        <f>(VLOOKUP(N154,[2]Datos!$A$2:$O$2000,4,FALSE))*E154</f>
        <v>902.40000000000009</v>
      </c>
      <c r="H154" s="33">
        <f>VLOOKUP(N154,[2]Datos!$A$2:$O$2000,9,FALSE)</f>
        <v>111468</v>
      </c>
      <c r="I154" s="33">
        <f>VLOOKUP(N154,[2]Datos!$A$2:$O$2000,12,FALSE)</f>
        <v>4458.72</v>
      </c>
      <c r="J154" s="33">
        <f>VLOOKUP(N154,[2]Datos!$A$2:$O$2000,13,FALSE)</f>
        <v>36784.44</v>
      </c>
      <c r="K154" s="33">
        <f>ROUND((H154*Configurar!$D$6),0)</f>
        <v>2730</v>
      </c>
      <c r="L154" s="34">
        <f t="shared" si="0"/>
        <v>524160</v>
      </c>
      <c r="M154" s="58">
        <f>L154/$L$187</f>
        <v>7.0762110194814501E-2</v>
      </c>
      <c r="N154" s="143" t="s">
        <v>608</v>
      </c>
      <c r="O154" s="110">
        <f>(VLOOKUP(N154,[2]Datos!$A$2:$O$2000,6,FALSE))*E154</f>
        <v>0.6083967329842932</v>
      </c>
      <c r="P154" s="167" t="str">
        <f>VLOOKUP(N154,[2]Datos!$A$2:$O$2000,15,FALSE)</f>
        <v>GATAS</v>
      </c>
      <c r="Q154" s="8" t="s">
        <v>616</v>
      </c>
    </row>
    <row r="155" spans="1:17" ht="22.5" x14ac:dyDescent="0.2">
      <c r="A155" s="30">
        <v>18</v>
      </c>
      <c r="B155" s="219" t="str">
        <f>VLOOKUP(N155,[2]Datos!$A$2:$O$2000,2,FALSE)</f>
        <v>GATA-0001</v>
      </c>
      <c r="C155" s="220" t="str">
        <f>VLOOKUP(N155,[2]Datos!$A$2:$O$2000,3,FALSE)</f>
        <v>GATA BASE SOLIDA 150x150</v>
      </c>
      <c r="D155" s="221"/>
      <c r="E155" s="249">
        <v>20</v>
      </c>
      <c r="F155" s="32">
        <f>(VLOOKUP(N155,[2]Datos!$A$2:$O$2000,5,FALSE))*E155</f>
        <v>0</v>
      </c>
      <c r="G155" s="32">
        <f>(VLOOKUP(N155,[2]Datos!$A$2:$O$2000,4,FALSE))*E155</f>
        <v>94</v>
      </c>
      <c r="H155" s="33">
        <f>VLOOKUP(N155,[2]Datos!$A$2:$O$2000,9,FALSE)</f>
        <v>111468</v>
      </c>
      <c r="I155" s="33">
        <f>VLOOKUP(N155,[2]Datos!$A$2:$O$2000,12,FALSE)</f>
        <v>4458.72</v>
      </c>
      <c r="J155" s="33">
        <f>VLOOKUP(N155,[2]Datos!$A$2:$O$2000,13,FALSE)</f>
        <v>36784.44</v>
      </c>
      <c r="K155" s="33">
        <f>ROUND((H155*Configurar!$D$6),0)</f>
        <v>2730</v>
      </c>
      <c r="L155" s="34">
        <f t="shared" si="0"/>
        <v>54600</v>
      </c>
      <c r="M155" s="58">
        <f>L155/$L$187</f>
        <v>7.3710531452931775E-3</v>
      </c>
      <c r="N155" s="143" t="s">
        <v>608</v>
      </c>
      <c r="O155" s="110">
        <f>(VLOOKUP(N155,[2]Datos!$A$2:$O$2000,6,FALSE))*E155</f>
        <v>6.3374659685863866E-2</v>
      </c>
      <c r="P155" s="167" t="str">
        <f>VLOOKUP(N155,[2]Datos!$A$2:$O$2000,15,FALSE)</f>
        <v>GATAS</v>
      </c>
      <c r="Q155" s="8" t="s">
        <v>160</v>
      </c>
    </row>
    <row r="156" spans="1:17" ht="22.5" x14ac:dyDescent="0.2">
      <c r="A156" s="30">
        <v>18</v>
      </c>
      <c r="B156" s="219" t="str">
        <f>VLOOKUP(N156,[2]Datos!$A$2:$O$2000,2,FALSE)</f>
        <v>GATA-0001</v>
      </c>
      <c r="C156" s="220" t="str">
        <f>VLOOKUP(N156,[2]Datos!$A$2:$O$2000,3,FALSE)</f>
        <v>GATA BASE SOLIDA 150x150</v>
      </c>
      <c r="D156" s="221"/>
      <c r="E156" s="249">
        <v>2</v>
      </c>
      <c r="F156" s="32">
        <f>(VLOOKUP(N156,[2]Datos!$A$2:$O$2000,5,FALSE))*E156</f>
        <v>0</v>
      </c>
      <c r="G156" s="32">
        <f>(VLOOKUP(N156,[2]Datos!$A$2:$O$2000,4,FALSE))*E156</f>
        <v>9.4</v>
      </c>
      <c r="H156" s="33">
        <f>VLOOKUP(N156,[2]Datos!$A$2:$O$2000,9,FALSE)</f>
        <v>111468</v>
      </c>
      <c r="I156" s="33">
        <f>VLOOKUP(N156,[2]Datos!$A$2:$O$2000,12,FALSE)</f>
        <v>4458.72</v>
      </c>
      <c r="J156" s="33">
        <f>VLOOKUP(N156,[2]Datos!$A$2:$O$2000,13,FALSE)</f>
        <v>36784.44</v>
      </c>
      <c r="K156" s="33">
        <f>ROUND((H156*Configurar!$D$6),0)</f>
        <v>2730</v>
      </c>
      <c r="L156" s="34">
        <f t="shared" si="0"/>
        <v>5460</v>
      </c>
      <c r="M156" s="58">
        <f>L156/$L$187</f>
        <v>7.3710531452931779E-4</v>
      </c>
      <c r="N156" s="143" t="s">
        <v>608</v>
      </c>
      <c r="O156" s="110">
        <f>(VLOOKUP(N156,[2]Datos!$A$2:$O$2000,6,FALSE))*E156</f>
        <v>6.3374659685863869E-3</v>
      </c>
      <c r="P156" s="167" t="str">
        <f>VLOOKUP(N156,[2]Datos!$A$2:$O$2000,15,FALSE)</f>
        <v>GATAS</v>
      </c>
      <c r="Q156" s="8" t="s">
        <v>160</v>
      </c>
    </row>
    <row r="157" spans="1:17" ht="22.5" x14ac:dyDescent="0.2">
      <c r="A157" s="30">
        <v>18</v>
      </c>
      <c r="B157" s="219" t="str">
        <f>VLOOKUP(N157,[2]Datos!$A$2:$O$2000,2,FALSE)</f>
        <v>GATA-0001</v>
      </c>
      <c r="C157" s="220" t="str">
        <f>VLOOKUP(N157,[2]Datos!$A$2:$O$2000,3,FALSE)</f>
        <v>GATA BASE SOLIDA 150x150</v>
      </c>
      <c r="D157" s="221"/>
      <c r="E157" s="249">
        <v>6</v>
      </c>
      <c r="F157" s="32">
        <f>(VLOOKUP(N157,[2]Datos!$A$2:$O$2000,5,FALSE))*E157</f>
        <v>0</v>
      </c>
      <c r="G157" s="32">
        <f>(VLOOKUP(N157,[2]Datos!$A$2:$O$2000,4,FALSE))*E157</f>
        <v>28.200000000000003</v>
      </c>
      <c r="H157" s="33">
        <f>VLOOKUP(N157,[2]Datos!$A$2:$O$2000,9,FALSE)</f>
        <v>111468</v>
      </c>
      <c r="I157" s="33">
        <f>VLOOKUP(N157,[2]Datos!$A$2:$O$2000,12,FALSE)</f>
        <v>4458.72</v>
      </c>
      <c r="J157" s="33">
        <f>VLOOKUP(N157,[2]Datos!$A$2:$O$2000,13,FALSE)</f>
        <v>36784.44</v>
      </c>
      <c r="K157" s="33">
        <f>ROUND((H157*Configurar!$D$6),0)</f>
        <v>2730</v>
      </c>
      <c r="L157" s="34">
        <f t="shared" si="0"/>
        <v>16380</v>
      </c>
      <c r="M157" s="58">
        <f>L157/$L$187</f>
        <v>2.2113159435879532E-3</v>
      </c>
      <c r="N157" s="143" t="s">
        <v>608</v>
      </c>
      <c r="O157" s="110">
        <f>(VLOOKUP(N157,[2]Datos!$A$2:$O$2000,6,FALSE))*E157</f>
        <v>1.9012397905759162E-2</v>
      </c>
      <c r="P157" s="167" t="str">
        <f>VLOOKUP(N157,[2]Datos!$A$2:$O$2000,15,FALSE)</f>
        <v>GATAS</v>
      </c>
      <c r="Q157" s="8" t="s">
        <v>160</v>
      </c>
    </row>
    <row r="158" spans="1:17" ht="22.5" x14ac:dyDescent="0.2">
      <c r="A158" s="30">
        <v>17</v>
      </c>
      <c r="B158" s="219" t="str">
        <f>VLOOKUP(N158,[2]Datos!$A$2:$O$2000,2,FALSE)</f>
        <v>TOOL-0001</v>
      </c>
      <c r="C158" s="220" t="str">
        <f>VLOOKUP(N158,[2]Datos!$A$2:$O$2000,3,FALSE)</f>
        <v>HERRAMIENTA SACA PANEL ALL STEEL</v>
      </c>
      <c r="D158" s="221"/>
      <c r="E158" s="222">
        <v>2</v>
      </c>
      <c r="F158" s="32">
        <f>(VLOOKUP(N158,[2]Datos!$A$2:$O$2000,5,FALSE))*E158</f>
        <v>0</v>
      </c>
      <c r="G158" s="32">
        <f>(VLOOKUP(N158,[2]Datos!$A$2:$O$2000,4,FALSE))*E158</f>
        <v>2.3199999999999998</v>
      </c>
      <c r="H158" s="33">
        <f>VLOOKUP(N158,[2]Datos!$A$2:$O$2000,9,FALSE)</f>
        <v>49300</v>
      </c>
      <c r="I158" s="33">
        <f>VLOOKUP(N158,[2]Datos!$A$2:$O$2000,12,FALSE)</f>
        <v>1972</v>
      </c>
      <c r="J158" s="33">
        <f>VLOOKUP(N158,[2]Datos!$A$2:$O$2000,13,FALSE)</f>
        <v>16269</v>
      </c>
      <c r="K158" s="33">
        <f>ROUND((H158*Configurar!$D$6),0)</f>
        <v>1207</v>
      </c>
      <c r="L158" s="34">
        <f>K158*E158</f>
        <v>2414</v>
      </c>
      <c r="M158" s="58">
        <f>L158/$L$187</f>
        <v>3.2589234968384123E-4</v>
      </c>
      <c r="N158" s="143" t="s">
        <v>249</v>
      </c>
      <c r="O158" s="110">
        <f>(VLOOKUP(N158,[2]Datos!$A$2:$O$2000,6,FALSE))*E158</f>
        <v>3.26596608E-3</v>
      </c>
      <c r="P158" s="167" t="str">
        <f>VLOOKUP(N158,[2]Datos!$A$2:$O$2000,15,FALSE)</f>
        <v>ALMACEN</v>
      </c>
      <c r="Q158" s="8" t="s">
        <v>598</v>
      </c>
    </row>
    <row r="159" spans="1:17" ht="22.5" x14ac:dyDescent="0.2">
      <c r="A159" s="30">
        <v>18</v>
      </c>
      <c r="B159" s="219" t="str">
        <f>VLOOKUP(N159,[2]Datos!$A$2:$O$2000,2,FALSE)</f>
        <v>COMP-0458</v>
      </c>
      <c r="C159" s="220" t="str">
        <f>VLOOKUP(N159,[2]Datos!$A$2:$O$2000,3,FALSE)</f>
        <v>JUEGO DE CUÑA DE AJUSTE</v>
      </c>
      <c r="D159" s="221"/>
      <c r="E159" s="222">
        <v>65</v>
      </c>
      <c r="F159" s="32">
        <f>(VLOOKUP(N159,[2]Datos!$A$2:$O$2000,5,FALSE))*E159</f>
        <v>0</v>
      </c>
      <c r="G159" s="32">
        <f>(VLOOKUP(N159,[2]Datos!$A$2:$O$2000,4,FALSE))*E159</f>
        <v>11.05</v>
      </c>
      <c r="H159" s="33">
        <f>VLOOKUP(N159,[2]Datos!$A$2:$O$2000,9,FALSE)</f>
        <v>17450</v>
      </c>
      <c r="I159" s="33">
        <f>VLOOKUP(N159,[2]Datos!$A$2:$O$2000,12,FALSE)</f>
        <v>698</v>
      </c>
      <c r="J159" s="33">
        <f>VLOOKUP(N159,[2]Datos!$A$2:$O$2000,13,FALSE)</f>
        <v>5758.5</v>
      </c>
      <c r="K159" s="33">
        <f>ROUND((H159*Configurar!$D$6),0)</f>
        <v>427</v>
      </c>
      <c r="L159" s="34">
        <f>K159*E159</f>
        <v>27755</v>
      </c>
      <c r="M159" s="58">
        <f>L159/$L$187</f>
        <v>3.7469520155240317E-3</v>
      </c>
      <c r="N159" s="143" t="s">
        <v>174</v>
      </c>
      <c r="O159" s="110">
        <f>(VLOOKUP(N159,[2]Datos!$A$2:$O$2000,6,FALSE))*E159</f>
        <v>1.9206850000000001E-3</v>
      </c>
      <c r="P159" s="167" t="str">
        <f>VLOOKUP(N159,[2]Datos!$A$2:$O$2000,15,FALSE)</f>
        <v>ACCESORIOS</v>
      </c>
      <c r="Q159" s="8" t="s">
        <v>598</v>
      </c>
    </row>
    <row r="160" spans="1:17" ht="22.5" x14ac:dyDescent="0.2">
      <c r="A160" s="30">
        <v>18</v>
      </c>
      <c r="B160" s="219" t="str">
        <f>VLOOKUP(N160,[2]Datos!$A$2:$O$2000,2,FALSE)</f>
        <v>COMP-0458</v>
      </c>
      <c r="C160" s="220" t="str">
        <f>VLOOKUP(N160,[2]Datos!$A$2:$O$2000,3,FALSE)</f>
        <v>JUEGO DE CUÑA DE AJUSTE</v>
      </c>
      <c r="D160" s="221"/>
      <c r="E160" s="222">
        <v>350</v>
      </c>
      <c r="F160" s="32">
        <f>(VLOOKUP(N160,[2]Datos!$A$2:$O$2000,5,FALSE))*E160</f>
        <v>0</v>
      </c>
      <c r="G160" s="32">
        <f>(VLOOKUP(N160,[2]Datos!$A$2:$O$2000,4,FALSE))*E160</f>
        <v>59.500000000000007</v>
      </c>
      <c r="H160" s="33">
        <f>VLOOKUP(N160,[2]Datos!$A$2:$O$2000,9,FALSE)</f>
        <v>17450</v>
      </c>
      <c r="I160" s="33">
        <f>VLOOKUP(N160,[2]Datos!$A$2:$O$2000,12,FALSE)</f>
        <v>698</v>
      </c>
      <c r="J160" s="33">
        <f>VLOOKUP(N160,[2]Datos!$A$2:$O$2000,13,FALSE)</f>
        <v>5758.5</v>
      </c>
      <c r="K160" s="33">
        <f>ROUND((H160*Configurar!$D$6),0)</f>
        <v>427</v>
      </c>
      <c r="L160" s="34">
        <f>K160*E160</f>
        <v>149450</v>
      </c>
      <c r="M160" s="58">
        <f>L160/$L$187</f>
        <v>2.0175895468206327E-2</v>
      </c>
      <c r="N160" s="143" t="s">
        <v>174</v>
      </c>
      <c r="O160" s="110">
        <f>(VLOOKUP(N160,[2]Datos!$A$2:$O$2000,6,FALSE))*E160</f>
        <v>1.034215E-2</v>
      </c>
      <c r="P160" s="167" t="str">
        <f>VLOOKUP(N160,[2]Datos!$A$2:$O$2000,15,FALSE)</f>
        <v>ACCESORIOS</v>
      </c>
      <c r="Q160" s="8" t="s">
        <v>602</v>
      </c>
    </row>
    <row r="161" spans="1:17" ht="22.5" x14ac:dyDescent="0.2">
      <c r="A161" s="30">
        <v>18</v>
      </c>
      <c r="B161" s="219" t="str">
        <f>VLOOKUP(N161,[2]Datos!$A$2:$O$2000,2,FALSE)</f>
        <v>COMP-0542</v>
      </c>
      <c r="C161" s="220" t="str">
        <f>VLOOKUP(N161,[2]Datos!$A$2:$O$2000,3,FALSE)</f>
        <v>MALLA DE SEGURIDAD 1500 MM</v>
      </c>
      <c r="D161" s="221"/>
      <c r="E161" s="222">
        <v>68</v>
      </c>
      <c r="F161" s="32">
        <f>(VLOOKUP(N161,[2]Datos!$A$2:$O$2000,5,FALSE))*E161</f>
        <v>0</v>
      </c>
      <c r="G161" s="32">
        <f>(VLOOKUP(N161,[2]Datos!$A$2:$O$2000,4,FALSE))*E161</f>
        <v>632.40000000000009</v>
      </c>
      <c r="H161" s="33">
        <f>VLOOKUP(N161,[2]Datos!$A$2:$O$2000,9,FALSE)</f>
        <v>264900</v>
      </c>
      <c r="I161" s="33">
        <f>VLOOKUP(N161,[2]Datos!$A$2:$O$2000,12,FALSE)</f>
        <v>10596</v>
      </c>
      <c r="J161" s="33">
        <f>VLOOKUP(N161,[2]Datos!$A$2:$O$2000,13,FALSE)</f>
        <v>87417</v>
      </c>
      <c r="K161" s="33">
        <f>ROUND((H161*Configurar!$D$6),0)</f>
        <v>6487</v>
      </c>
      <c r="L161" s="34">
        <f>K161*E161</f>
        <v>441116</v>
      </c>
      <c r="M161" s="58">
        <f>L161/$L$187</f>
        <v>5.9551089363354306E-2</v>
      </c>
      <c r="N161" s="236" t="s">
        <v>613</v>
      </c>
      <c r="O161" s="110">
        <f>(VLOOKUP(N161,[2]Datos!$A$2:$O$2000,6,FALSE))*E161</f>
        <v>10.624320000000001</v>
      </c>
      <c r="P161" s="167" t="str">
        <f>VLOOKUP(N161,[2]Datos!$A$2:$O$2000,15,FALSE)</f>
        <v>MENSULAS</v>
      </c>
      <c r="Q161" s="8" t="s">
        <v>614</v>
      </c>
    </row>
    <row r="162" spans="1:17" ht="22.5" x14ac:dyDescent="0.2">
      <c r="A162" s="30">
        <v>18</v>
      </c>
      <c r="B162" s="219" t="str">
        <f>VLOOKUP(N162,[2]Datos!$A$2:$O$2000,2,FALSE)</f>
        <v>COMP-0542</v>
      </c>
      <c r="C162" s="220" t="str">
        <f>VLOOKUP(N162,[2]Datos!$A$2:$O$2000,3,FALSE)</f>
        <v>MALLA DE SEGURIDAD 1500 MM</v>
      </c>
      <c r="D162" s="221"/>
      <c r="E162" s="222">
        <v>20</v>
      </c>
      <c r="F162" s="32">
        <f>(VLOOKUP(N162,[2]Datos!$A$2:$O$2000,5,FALSE))*E162</f>
        <v>0</v>
      </c>
      <c r="G162" s="32">
        <f>(VLOOKUP(N162,[2]Datos!$A$2:$O$2000,4,FALSE))*E162</f>
        <v>186</v>
      </c>
      <c r="H162" s="33">
        <f>VLOOKUP(N162,[2]Datos!$A$2:$O$2000,9,FALSE)</f>
        <v>264900</v>
      </c>
      <c r="I162" s="33">
        <f>VLOOKUP(N162,[2]Datos!$A$2:$O$2000,12,FALSE)</f>
        <v>10596</v>
      </c>
      <c r="J162" s="33">
        <f>VLOOKUP(N162,[2]Datos!$A$2:$O$2000,13,FALSE)</f>
        <v>87417</v>
      </c>
      <c r="K162" s="33">
        <f>ROUND((H162*Configurar!$D$6),0)</f>
        <v>6487</v>
      </c>
      <c r="L162" s="34">
        <f>K162*E162</f>
        <v>129740</v>
      </c>
      <c r="M162" s="58">
        <f>L162/$L$187</f>
        <v>1.7515026283339504E-2</v>
      </c>
      <c r="N162" s="143" t="s">
        <v>613</v>
      </c>
      <c r="O162" s="110">
        <f>(VLOOKUP(N162,[2]Datos!$A$2:$O$2000,6,FALSE))*E162</f>
        <v>3.1248000000000005</v>
      </c>
      <c r="P162" s="167" t="str">
        <f>VLOOKUP(N162,[2]Datos!$A$2:$O$2000,15,FALSE)</f>
        <v>MENSULAS</v>
      </c>
      <c r="Q162" s="8" t="s">
        <v>615</v>
      </c>
    </row>
    <row r="163" spans="1:17" ht="22.5" x14ac:dyDescent="0.2">
      <c r="A163" s="30">
        <v>18</v>
      </c>
      <c r="B163" s="219" t="str">
        <f>VLOOKUP(N163,[2]Datos!$A$2:$O$2000,2,FALSE)</f>
        <v>COMP-0480</v>
      </c>
      <c r="C163" s="220" t="str">
        <f>VLOOKUP(N163,[2]Datos!$A$2:$O$2000,3,FALSE)</f>
        <v>TABLON METALICO 2000x230 MM</v>
      </c>
      <c r="D163" s="221"/>
      <c r="E163" s="222">
        <v>4</v>
      </c>
      <c r="F163" s="32">
        <f>(VLOOKUP(N163,[2]Datos!$A$2:$O$2000,5,FALSE))*E163</f>
        <v>2</v>
      </c>
      <c r="G163" s="32">
        <f>(VLOOKUP(N163,[2]Datos!$A$2:$O$2000,4,FALSE))*E163</f>
        <v>60</v>
      </c>
      <c r="H163" s="33">
        <f>VLOOKUP(N163,[2]Datos!$A$2:$O$2000,9,FALSE)</f>
        <v>258110</v>
      </c>
      <c r="I163" s="33">
        <f>VLOOKUP(N163,[2]Datos!$A$2:$O$2000,12,FALSE)</f>
        <v>10324.4</v>
      </c>
      <c r="J163" s="33">
        <f>VLOOKUP(N163,[2]Datos!$A$2:$O$2000,13,FALSE)</f>
        <v>85176.3</v>
      </c>
      <c r="K163" s="33">
        <f>ROUND((H163*Configurar!$D$6),0)</f>
        <v>6321</v>
      </c>
      <c r="L163" s="34">
        <f>K163*E163</f>
        <v>25284</v>
      </c>
      <c r="M163" s="58">
        <f>L163/$L$187</f>
        <v>3.4133646103588406E-3</v>
      </c>
      <c r="N163" s="236" t="s">
        <v>609</v>
      </c>
      <c r="O163" s="110">
        <f>(VLOOKUP(N163,[2]Datos!$A$2:$O$2000,6,FALSE))*E163</f>
        <v>0.23920000000000002</v>
      </c>
      <c r="P163" s="167" t="str">
        <f>VLOOKUP(N163,[2]Datos!$A$2:$O$2000,15,FALSE)</f>
        <v>SOPORTE</v>
      </c>
      <c r="Q163" s="8" t="s">
        <v>614</v>
      </c>
    </row>
    <row r="164" spans="1:17" ht="22.5" x14ac:dyDescent="0.2">
      <c r="A164" s="30">
        <v>18</v>
      </c>
      <c r="B164" s="219" t="str">
        <f>VLOOKUP(N164,[2]Datos!$A$2:$O$2000,2,FALSE)</f>
        <v>COMP-0541</v>
      </c>
      <c r="C164" s="220" t="str">
        <f>VLOOKUP(N164,[2]Datos!$A$2:$O$2000,3,FALSE)</f>
        <v>TABLON METÁLICO EN MALLA 800x300</v>
      </c>
      <c r="D164" s="221"/>
      <c r="E164" s="222">
        <v>8</v>
      </c>
      <c r="F164" s="32">
        <f>(VLOOKUP(N164,[2]Datos!$A$2:$O$2000,5,FALSE))*E164</f>
        <v>0</v>
      </c>
      <c r="G164" s="32">
        <f>(VLOOKUP(N164,[2]Datos!$A$2:$O$2000,4,FALSE))*E164</f>
        <v>41.6</v>
      </c>
      <c r="H164" s="33">
        <f>VLOOKUP(N164,[2]Datos!$A$2:$O$2000,9,FALSE)</f>
        <v>255000</v>
      </c>
      <c r="I164" s="33">
        <f>VLOOKUP(N164,[2]Datos!$A$2:$O$2000,12,FALSE)</f>
        <v>10200</v>
      </c>
      <c r="J164" s="33">
        <f>VLOOKUP(N164,[2]Datos!$A$2:$O$2000,13,FALSE)</f>
        <v>84150</v>
      </c>
      <c r="K164" s="33">
        <f>ROUND((H164*Configurar!$D$6),0)</f>
        <v>6244</v>
      </c>
      <c r="L164" s="34">
        <f>K164*E164</f>
        <v>49952</v>
      </c>
      <c r="M164" s="58">
        <f>L164/$L$187</f>
        <v>6.743568621129758E-3</v>
      </c>
      <c r="N164" s="248" t="s">
        <v>603</v>
      </c>
      <c r="O164" s="110">
        <f>(VLOOKUP(N164,[2]Datos!$A$2:$O$2000,6,FALSE))*E164</f>
        <v>0.17279999999999998</v>
      </c>
      <c r="P164" s="167" t="str">
        <f>VLOOKUP(N164,[2]Datos!$A$2:$O$2000,15,FALSE)</f>
        <v>MENSULAS</v>
      </c>
      <c r="Q164" s="8" t="s">
        <v>606</v>
      </c>
    </row>
    <row r="165" spans="1:17" ht="22.5" x14ac:dyDescent="0.2">
      <c r="A165" s="30">
        <v>18</v>
      </c>
      <c r="B165" s="219" t="str">
        <f>VLOOKUP(N165,[2]Datos!$A$2:$O$2000,2,FALSE)</f>
        <v>COMP-0541</v>
      </c>
      <c r="C165" s="220" t="str">
        <f>VLOOKUP(N165,[2]Datos!$A$2:$O$2000,3,FALSE)</f>
        <v>TABLON METÁLICO EN MALLA 800x300</v>
      </c>
      <c r="D165" s="221"/>
      <c r="E165" s="222">
        <v>48</v>
      </c>
      <c r="F165" s="32">
        <f>(VLOOKUP(N165,[2]Datos!$A$2:$O$2000,5,FALSE))*E165</f>
        <v>0</v>
      </c>
      <c r="G165" s="32">
        <f>(VLOOKUP(N165,[2]Datos!$A$2:$O$2000,4,FALSE))*E165</f>
        <v>249.60000000000002</v>
      </c>
      <c r="H165" s="33">
        <f>VLOOKUP(N165,[2]Datos!$A$2:$O$2000,9,FALSE)</f>
        <v>255000</v>
      </c>
      <c r="I165" s="33">
        <f>VLOOKUP(N165,[2]Datos!$A$2:$O$2000,12,FALSE)</f>
        <v>10200</v>
      </c>
      <c r="J165" s="33">
        <f>VLOOKUP(N165,[2]Datos!$A$2:$O$2000,13,FALSE)</f>
        <v>84150</v>
      </c>
      <c r="K165" s="33">
        <f>ROUND((H165*Configurar!$D$6),0)</f>
        <v>6244</v>
      </c>
      <c r="L165" s="34">
        <f>K165*E165</f>
        <v>299712</v>
      </c>
      <c r="M165" s="58">
        <f>L165/$L$187</f>
        <v>4.046141172677855E-2</v>
      </c>
      <c r="N165" s="236" t="s">
        <v>603</v>
      </c>
      <c r="O165" s="110">
        <f>(VLOOKUP(N165,[2]Datos!$A$2:$O$2000,6,FALSE))*E165</f>
        <v>1.0367999999999999</v>
      </c>
      <c r="P165" s="167" t="str">
        <f>VLOOKUP(N165,[2]Datos!$A$2:$O$2000,15,FALSE)</f>
        <v>MENSULAS</v>
      </c>
      <c r="Q165" s="8" t="s">
        <v>614</v>
      </c>
    </row>
    <row r="166" spans="1:17" ht="22.5" x14ac:dyDescent="0.2">
      <c r="A166" s="30">
        <v>18</v>
      </c>
      <c r="B166" s="219" t="str">
        <f>VLOOKUP(N166,[2]Datos!$A$2:$O$2000,2,FALSE)</f>
        <v>COMP-0540</v>
      </c>
      <c r="C166" s="220" t="str">
        <f>VLOOKUP(N166,[2]Datos!$A$2:$O$2000,3,FALSE)</f>
        <v>TABLON METÁLICO EN MALLA 800x600</v>
      </c>
      <c r="D166" s="221"/>
      <c r="E166" s="222">
        <v>12</v>
      </c>
      <c r="F166" s="32">
        <f>(VLOOKUP(N166,[2]Datos!$A$2:$O$2000,5,FALSE))*E166</f>
        <v>0</v>
      </c>
      <c r="G166" s="32">
        <f>(VLOOKUP(N166,[2]Datos!$A$2:$O$2000,4,FALSE))*E166</f>
        <v>124.19999999999999</v>
      </c>
      <c r="H166" s="33">
        <f>VLOOKUP(N166,[2]Datos!$A$2:$O$2000,9,FALSE)</f>
        <v>314000</v>
      </c>
      <c r="I166" s="33">
        <f>VLOOKUP(N166,[2]Datos!$A$2:$O$2000,12,FALSE)</f>
        <v>12560</v>
      </c>
      <c r="J166" s="33">
        <f>VLOOKUP(N166,[2]Datos!$A$2:$O$2000,13,FALSE)</f>
        <v>103620</v>
      </c>
      <c r="K166" s="33">
        <f>ROUND((H166*Configurar!$D$6),0)</f>
        <v>7689</v>
      </c>
      <c r="L166" s="34">
        <f>K166*E166</f>
        <v>92268</v>
      </c>
      <c r="M166" s="58">
        <f>L166/$L$187</f>
        <v>1.2456269809705328E-2</v>
      </c>
      <c r="N166" s="248" t="s">
        <v>604</v>
      </c>
      <c r="O166" s="110">
        <f>(VLOOKUP(N166,[2]Datos!$A$2:$O$2000,6,FALSE))*E166</f>
        <v>0.51839999999999997</v>
      </c>
      <c r="P166" s="167" t="str">
        <f>VLOOKUP(N166,[2]Datos!$A$2:$O$2000,15,FALSE)</f>
        <v>MENSULAS</v>
      </c>
      <c r="Q166" s="8" t="s">
        <v>606</v>
      </c>
    </row>
    <row r="167" spans="1:17" ht="22.5" x14ac:dyDescent="0.2">
      <c r="A167" s="30">
        <v>18</v>
      </c>
      <c r="B167" s="219" t="str">
        <f>VLOOKUP(N167,[2]Datos!$A$2:$O$2000,2,FALSE)</f>
        <v>COMP-0540</v>
      </c>
      <c r="C167" s="220" t="str">
        <f>VLOOKUP(N167,[2]Datos!$A$2:$O$2000,3,FALSE)</f>
        <v>TABLON METÁLICO EN MALLA 800x600</v>
      </c>
      <c r="D167" s="221"/>
      <c r="E167" s="222">
        <v>238</v>
      </c>
      <c r="F167" s="32">
        <f>(VLOOKUP(N167,[2]Datos!$A$2:$O$2000,5,FALSE))*E167</f>
        <v>0</v>
      </c>
      <c r="G167" s="32">
        <f>(VLOOKUP(N167,[2]Datos!$A$2:$O$2000,4,FALSE))*E167</f>
        <v>2463.2999999999997</v>
      </c>
      <c r="H167" s="33">
        <f>VLOOKUP(N167,[2]Datos!$A$2:$O$2000,9,FALSE)</f>
        <v>314000</v>
      </c>
      <c r="I167" s="33">
        <f>VLOOKUP(N167,[2]Datos!$A$2:$O$2000,12,FALSE)</f>
        <v>12560</v>
      </c>
      <c r="J167" s="33">
        <f>VLOOKUP(N167,[2]Datos!$A$2:$O$2000,13,FALSE)</f>
        <v>103620</v>
      </c>
      <c r="K167" s="33">
        <f>ROUND((H167*Configurar!$D$6),0)</f>
        <v>7689</v>
      </c>
      <c r="L167" s="34">
        <f>K167*E167</f>
        <v>1829982</v>
      </c>
      <c r="M167" s="58">
        <f>L167/$L$187</f>
        <v>0.24704935122582233</v>
      </c>
      <c r="N167" s="236" t="s">
        <v>604</v>
      </c>
      <c r="O167" s="110">
        <f>(VLOOKUP(N167,[2]Datos!$A$2:$O$2000,6,FALSE))*E167</f>
        <v>10.281599999999999</v>
      </c>
      <c r="P167" s="167" t="str">
        <f>VLOOKUP(N167,[2]Datos!$A$2:$O$2000,15,FALSE)</f>
        <v>MENSULAS</v>
      </c>
      <c r="Q167" s="8" t="s">
        <v>614</v>
      </c>
    </row>
    <row r="168" spans="1:17" ht="22.5" x14ac:dyDescent="0.2">
      <c r="A168" s="30">
        <v>18</v>
      </c>
      <c r="B168" s="219" t="str">
        <f>VLOOKUP(N168,[2]Datos!$A$2:$O$2000,2,FALSE)</f>
        <v>COMP-0558</v>
      </c>
      <c r="C168" s="220" t="str">
        <f>VLOOKUP(N168,[2]Datos!$A$2:$O$2000,3,FALSE)</f>
        <v>TABLON METALICO PASARELA 800x500</v>
      </c>
      <c r="D168" s="221"/>
      <c r="E168" s="222">
        <v>32</v>
      </c>
      <c r="F168" s="32">
        <f>(VLOOKUP(N168,[2]Datos!$A$2:$O$2000,5,FALSE))*E168</f>
        <v>0</v>
      </c>
      <c r="G168" s="32">
        <f>(VLOOKUP(N168,[2]Datos!$A$2:$O$2000,4,FALSE))*E168</f>
        <v>311.04000000000002</v>
      </c>
      <c r="H168" s="33">
        <f>VLOOKUP(N168,[2]Datos!$A$2:$O$2000,9,FALSE)</f>
        <v>327300</v>
      </c>
      <c r="I168" s="33">
        <f>VLOOKUP(N168,[2]Datos!$A$2:$O$2000,12,FALSE)</f>
        <v>13092</v>
      </c>
      <c r="J168" s="33">
        <f>VLOOKUP(N168,[2]Datos!$A$2:$O$2000,13,FALSE)</f>
        <v>108009</v>
      </c>
      <c r="K168" s="33">
        <f>ROUND((H168*Configurar!$D$6),0)</f>
        <v>8015</v>
      </c>
      <c r="L168" s="34">
        <f>K168*E168</f>
        <v>256480</v>
      </c>
      <c r="M168" s="58">
        <f>L168/$L$187</f>
        <v>3.4625049646607953E-2</v>
      </c>
      <c r="N168" s="236" t="s">
        <v>610</v>
      </c>
      <c r="O168" s="110">
        <f>(VLOOKUP(N168,[2]Datos!$A$2:$O$2000,6,FALSE))*E168</f>
        <v>1.1519999999999999</v>
      </c>
      <c r="P168" s="167" t="str">
        <f>VLOOKUP(N168,[2]Datos!$A$2:$O$2000,15,FALSE)</f>
        <v>MENSULAS</v>
      </c>
      <c r="Q168" s="8" t="s">
        <v>614</v>
      </c>
    </row>
    <row r="169" spans="1:17" ht="22.5" x14ac:dyDescent="0.2">
      <c r="A169" s="30"/>
      <c r="B169" s="219"/>
      <c r="C169" s="220"/>
      <c r="D169" s="221"/>
      <c r="E169" s="222"/>
      <c r="F169" s="32"/>
      <c r="G169" s="32"/>
      <c r="H169" s="33"/>
      <c r="I169" s="33"/>
      <c r="J169" s="33"/>
      <c r="K169" s="33"/>
      <c r="L169" s="34"/>
      <c r="M169" s="58"/>
      <c r="N169" s="143"/>
      <c r="O169" s="110"/>
      <c r="P169" s="167"/>
    </row>
    <row r="170" spans="1:17" ht="22.5" x14ac:dyDescent="0.2">
      <c r="A170" s="30"/>
      <c r="B170" s="219"/>
      <c r="C170" s="220"/>
      <c r="D170" s="221"/>
      <c r="E170" s="222"/>
      <c r="F170" s="32"/>
      <c r="G170" s="32"/>
      <c r="H170" s="33"/>
      <c r="I170" s="33"/>
      <c r="J170" s="33"/>
      <c r="K170" s="33"/>
      <c r="L170" s="34"/>
      <c r="M170" s="58"/>
      <c r="N170" s="143"/>
      <c r="O170" s="110"/>
      <c r="P170" s="167"/>
    </row>
    <row r="171" spans="1:17" ht="22.5" x14ac:dyDescent="0.2">
      <c r="A171" s="30"/>
      <c r="B171" s="219"/>
      <c r="C171" s="220"/>
      <c r="D171" s="221"/>
      <c r="E171" s="222"/>
      <c r="F171" s="32"/>
      <c r="G171" s="32"/>
      <c r="H171" s="33"/>
      <c r="I171" s="33"/>
      <c r="J171" s="33"/>
      <c r="K171" s="33"/>
      <c r="L171" s="34"/>
      <c r="M171" s="58"/>
      <c r="N171" s="143"/>
      <c r="O171" s="110"/>
      <c r="P171" s="167"/>
    </row>
    <row r="172" spans="1:17" ht="22.5" x14ac:dyDescent="0.2">
      <c r="A172" s="30"/>
      <c r="B172" s="219"/>
      <c r="C172" s="220"/>
      <c r="D172" s="221"/>
      <c r="E172" s="222"/>
      <c r="F172" s="32"/>
      <c r="G172" s="32"/>
      <c r="H172" s="33"/>
      <c r="I172" s="33"/>
      <c r="J172" s="33"/>
      <c r="K172" s="33"/>
      <c r="L172" s="34"/>
      <c r="M172" s="58"/>
      <c r="N172" s="143"/>
      <c r="O172" s="110"/>
      <c r="P172" s="167"/>
    </row>
    <row r="173" spans="1:17" ht="22.5" x14ac:dyDescent="0.2">
      <c r="A173" s="30"/>
      <c r="B173" s="219"/>
      <c r="C173" s="220"/>
      <c r="D173" s="221"/>
      <c r="E173" s="222"/>
      <c r="F173" s="32"/>
      <c r="G173" s="32"/>
      <c r="H173" s="33"/>
      <c r="I173" s="33"/>
      <c r="J173" s="33"/>
      <c r="K173" s="33"/>
      <c r="L173" s="34"/>
      <c r="M173" s="58"/>
      <c r="N173" s="143"/>
      <c r="O173" s="110"/>
      <c r="P173" s="167"/>
    </row>
    <row r="174" spans="1:17" ht="22.5" x14ac:dyDescent="0.2">
      <c r="A174" s="30"/>
      <c r="B174" s="219"/>
      <c r="C174" s="220"/>
      <c r="D174" s="221"/>
      <c r="E174" s="222"/>
      <c r="F174" s="32"/>
      <c r="G174" s="32"/>
      <c r="H174" s="33"/>
      <c r="I174" s="33"/>
      <c r="J174" s="33"/>
      <c r="K174" s="33"/>
      <c r="L174" s="34"/>
      <c r="M174" s="58"/>
      <c r="N174" s="143"/>
      <c r="O174" s="110"/>
      <c r="P174" s="167"/>
    </row>
    <row r="175" spans="1:17" ht="22.5" x14ac:dyDescent="0.2">
      <c r="A175" s="30"/>
      <c r="B175" s="219"/>
      <c r="C175" s="220"/>
      <c r="D175" s="221"/>
      <c r="E175" s="222"/>
      <c r="F175" s="32"/>
      <c r="G175" s="32"/>
      <c r="H175" s="33"/>
      <c r="I175" s="33"/>
      <c r="J175" s="33"/>
      <c r="K175" s="33"/>
      <c r="L175" s="34"/>
      <c r="M175" s="58"/>
      <c r="N175" s="143"/>
      <c r="O175" s="110"/>
      <c r="P175" s="167"/>
    </row>
    <row r="176" spans="1:17" ht="22.5" x14ac:dyDescent="0.2">
      <c r="A176" s="30"/>
      <c r="B176" s="219"/>
      <c r="C176" s="220"/>
      <c r="D176" s="221"/>
      <c r="E176" s="222"/>
      <c r="F176" s="32"/>
      <c r="G176" s="32"/>
      <c r="H176" s="33"/>
      <c r="I176" s="33"/>
      <c r="J176" s="33"/>
      <c r="K176" s="33"/>
      <c r="L176" s="34"/>
      <c r="M176" s="58"/>
      <c r="N176" s="143"/>
      <c r="O176" s="110"/>
      <c r="P176" s="167"/>
    </row>
    <row r="177" spans="1:16" ht="22.5" x14ac:dyDescent="0.2">
      <c r="A177" s="30"/>
      <c r="B177" s="219"/>
      <c r="C177" s="220"/>
      <c r="D177" s="221"/>
      <c r="E177" s="222"/>
      <c r="F177" s="32"/>
      <c r="G177" s="32"/>
      <c r="H177" s="33"/>
      <c r="I177" s="33"/>
      <c r="J177" s="33"/>
      <c r="K177" s="33"/>
      <c r="L177" s="34"/>
      <c r="M177" s="58"/>
      <c r="N177" s="143"/>
      <c r="O177" s="110"/>
      <c r="P177" s="167"/>
    </row>
    <row r="178" spans="1:16" ht="22.5" x14ac:dyDescent="0.2">
      <c r="A178" s="30"/>
      <c r="B178" s="219"/>
      <c r="C178" s="220"/>
      <c r="D178" s="221"/>
      <c r="E178" s="222"/>
      <c r="F178" s="32"/>
      <c r="G178" s="32"/>
      <c r="H178" s="33"/>
      <c r="I178" s="33"/>
      <c r="J178" s="33"/>
      <c r="K178" s="33"/>
      <c r="L178" s="34"/>
      <c r="M178" s="58"/>
      <c r="N178" s="143"/>
      <c r="O178" s="110"/>
      <c r="P178" s="167"/>
    </row>
    <row r="179" spans="1:16" ht="22.5" x14ac:dyDescent="0.2">
      <c r="A179" s="30"/>
      <c r="B179" s="219"/>
      <c r="C179" s="220"/>
      <c r="D179" s="221"/>
      <c r="E179" s="222"/>
      <c r="F179" s="32"/>
      <c r="G179" s="32"/>
      <c r="H179" s="33"/>
      <c r="I179" s="33"/>
      <c r="J179" s="33"/>
      <c r="K179" s="33"/>
      <c r="L179" s="34"/>
      <c r="M179" s="58"/>
      <c r="N179" s="143"/>
      <c r="O179" s="110"/>
      <c r="P179" s="167"/>
    </row>
    <row r="180" spans="1:16" ht="22.5" x14ac:dyDescent="0.2">
      <c r="A180" s="30"/>
      <c r="B180" s="219"/>
      <c r="C180" s="220"/>
      <c r="D180" s="221"/>
      <c r="E180" s="222"/>
      <c r="F180" s="32"/>
      <c r="G180" s="32"/>
      <c r="H180" s="33"/>
      <c r="I180" s="33"/>
      <c r="J180" s="33"/>
      <c r="K180" s="33"/>
      <c r="L180" s="34"/>
      <c r="M180" s="58"/>
      <c r="N180" s="143"/>
      <c r="O180" s="110"/>
      <c r="P180" s="167"/>
    </row>
    <row r="181" spans="1:16" ht="22.5" x14ac:dyDescent="0.2">
      <c r="A181" s="30"/>
      <c r="B181" s="219"/>
      <c r="C181" s="220"/>
      <c r="D181" s="221"/>
      <c r="E181" s="222"/>
      <c r="F181" s="32"/>
      <c r="G181" s="32"/>
      <c r="H181" s="33"/>
      <c r="I181" s="33"/>
      <c r="J181" s="33"/>
      <c r="K181" s="33"/>
      <c r="L181" s="34"/>
      <c r="M181" s="58"/>
      <c r="N181" s="143"/>
      <c r="O181" s="110"/>
      <c r="P181" s="167"/>
    </row>
    <row r="182" spans="1:16" ht="22.5" x14ac:dyDescent="0.2">
      <c r="A182" s="30"/>
      <c r="B182" s="219"/>
      <c r="C182" s="220"/>
      <c r="D182" s="221"/>
      <c r="E182" s="222"/>
      <c r="F182" s="32"/>
      <c r="G182" s="32"/>
      <c r="H182" s="33"/>
      <c r="I182" s="33"/>
      <c r="J182" s="33"/>
      <c r="K182" s="33"/>
      <c r="L182" s="34"/>
      <c r="M182" s="58"/>
      <c r="N182" s="143"/>
      <c r="O182" s="110"/>
      <c r="P182" s="167"/>
    </row>
    <row r="183" spans="1:16" ht="22.5" x14ac:dyDescent="0.2">
      <c r="A183" s="30"/>
      <c r="B183" s="219"/>
      <c r="C183" s="220"/>
      <c r="D183" s="221"/>
      <c r="E183" s="222"/>
      <c r="F183" s="32"/>
      <c r="G183" s="32"/>
      <c r="H183" s="33"/>
      <c r="I183" s="33"/>
      <c r="J183" s="33"/>
      <c r="K183" s="33"/>
      <c r="L183" s="34"/>
      <c r="M183" s="58"/>
      <c r="N183" s="143"/>
      <c r="O183" s="110"/>
      <c r="P183" s="167"/>
    </row>
    <row r="184" spans="1:16" ht="22.5" x14ac:dyDescent="0.2">
      <c r="A184" s="30"/>
      <c r="B184" s="219"/>
      <c r="C184" s="220"/>
      <c r="D184" s="221"/>
      <c r="E184" s="222"/>
      <c r="F184" s="32"/>
      <c r="G184" s="32"/>
      <c r="H184" s="33"/>
      <c r="I184" s="33"/>
      <c r="J184" s="33"/>
      <c r="K184" s="33"/>
      <c r="L184" s="34"/>
      <c r="M184" s="58"/>
      <c r="N184" s="143"/>
      <c r="O184" s="110"/>
      <c r="P184" s="167"/>
    </row>
    <row r="185" spans="1:16" ht="22.5" x14ac:dyDescent="0.2">
      <c r="A185" s="30"/>
      <c r="B185" s="219"/>
      <c r="C185" s="220"/>
      <c r="D185" s="221"/>
      <c r="E185" s="222"/>
      <c r="F185" s="32"/>
      <c r="G185" s="32"/>
      <c r="H185" s="33"/>
      <c r="I185" s="33"/>
      <c r="J185" s="33"/>
      <c r="K185" s="33"/>
      <c r="L185" s="34"/>
      <c r="M185" s="58"/>
      <c r="N185" s="143"/>
      <c r="O185" s="110"/>
      <c r="P185" s="167"/>
    </row>
    <row r="186" spans="1:16" ht="23.25" thickBot="1" x14ac:dyDescent="0.25">
      <c r="A186" s="30"/>
      <c r="B186" s="219"/>
      <c r="C186" s="220"/>
      <c r="D186" s="221"/>
      <c r="E186" s="222"/>
      <c r="F186" s="32"/>
      <c r="G186" s="32"/>
      <c r="H186" s="33"/>
      <c r="I186" s="33"/>
      <c r="J186" s="33"/>
      <c r="K186" s="33"/>
      <c r="L186" s="34"/>
      <c r="M186" s="58"/>
      <c r="N186" s="143"/>
      <c r="O186" s="110"/>
      <c r="P186" s="167"/>
    </row>
    <row r="187" spans="1:16" ht="15" thickBot="1" x14ac:dyDescent="0.25">
      <c r="A187" s="120"/>
      <c r="B187" s="108"/>
      <c r="C187" s="35" t="s">
        <v>20</v>
      </c>
      <c r="D187" s="108"/>
      <c r="E187" s="108"/>
      <c r="F187" s="36">
        <f>SUM(F41:F186)</f>
        <v>36.921500000000009</v>
      </c>
      <c r="G187" s="37" t="e">
        <f>#REF!</f>
        <v>#REF!</v>
      </c>
      <c r="H187" s="250">
        <f>ROUND(SUM(O41:O186),2)</f>
        <v>34.229999999999997</v>
      </c>
      <c r="I187" s="108"/>
      <c r="J187" s="108"/>
      <c r="K187" s="144"/>
      <c r="L187" s="247">
        <f>SUM(L41:L186)</f>
        <v>7407354</v>
      </c>
      <c r="M187" s="59">
        <f>SUM(M41:M186)</f>
        <v>0.99999999999999989</v>
      </c>
      <c r="O187" s="145"/>
    </row>
    <row r="188" spans="1:16" ht="7.5" customHeight="1" x14ac:dyDescent="0.2">
      <c r="A188" s="65"/>
      <c r="B188" s="65"/>
      <c r="C188" s="65"/>
      <c r="D188" s="65"/>
      <c r="E188" s="65"/>
      <c r="F188" s="65"/>
      <c r="G188" s="65"/>
      <c r="H188" s="65"/>
      <c r="I188" s="65"/>
      <c r="J188" s="65"/>
      <c r="K188" s="65"/>
      <c r="L188" s="65"/>
      <c r="M188" s="65"/>
      <c r="O188" s="145"/>
    </row>
    <row r="189" spans="1:16" ht="15" x14ac:dyDescent="0.2">
      <c r="B189" s="307" t="s">
        <v>18</v>
      </c>
      <c r="C189" s="307"/>
      <c r="D189" s="307"/>
      <c r="E189" s="307"/>
      <c r="F189" s="307"/>
      <c r="G189" s="307"/>
      <c r="M189" s="146"/>
      <c r="O189" s="145"/>
    </row>
    <row r="190" spans="1:16" ht="51" x14ac:dyDescent="0.2">
      <c r="A190" s="13" t="s">
        <v>7</v>
      </c>
      <c r="B190" s="14" t="s">
        <v>8</v>
      </c>
      <c r="C190" s="305" t="s">
        <v>6</v>
      </c>
      <c r="D190" s="306"/>
      <c r="E190" s="15" t="s">
        <v>9</v>
      </c>
      <c r="F190" s="15" t="s">
        <v>10</v>
      </c>
      <c r="G190" s="16" t="s">
        <v>11</v>
      </c>
      <c r="H190" s="15" t="s">
        <v>22</v>
      </c>
      <c r="I190" s="15" t="s">
        <v>101</v>
      </c>
      <c r="J190" s="15" t="s">
        <v>102</v>
      </c>
      <c r="K190" s="15" t="s">
        <v>23</v>
      </c>
      <c r="L190" s="17" t="s">
        <v>24</v>
      </c>
      <c r="M190" s="22" t="s">
        <v>25</v>
      </c>
      <c r="O190" s="145"/>
    </row>
    <row r="191" spans="1:16" ht="22.5" x14ac:dyDescent="0.2">
      <c r="A191" s="30"/>
      <c r="B191" s="219"/>
      <c r="C191" s="220"/>
      <c r="D191" s="221"/>
      <c r="E191" s="222"/>
      <c r="F191" s="32"/>
      <c r="G191" s="32"/>
      <c r="H191" s="33"/>
      <c r="I191" s="33"/>
      <c r="J191" s="33"/>
      <c r="K191" s="33"/>
      <c r="L191" s="34"/>
      <c r="M191" s="58"/>
      <c r="N191" s="143"/>
      <c r="O191" s="223"/>
      <c r="P191" s="224"/>
    </row>
    <row r="192" spans="1:16" ht="22.5" x14ac:dyDescent="0.2">
      <c r="A192" s="30"/>
      <c r="B192" s="219"/>
      <c r="C192" s="220"/>
      <c r="D192" s="221"/>
      <c r="E192" s="222"/>
      <c r="F192" s="32"/>
      <c r="G192" s="32"/>
      <c r="H192" s="33"/>
      <c r="I192" s="33"/>
      <c r="J192" s="33"/>
      <c r="K192" s="33"/>
      <c r="L192" s="34"/>
      <c r="M192" s="58"/>
      <c r="N192" s="143"/>
      <c r="O192" s="110"/>
      <c r="P192" s="167"/>
    </row>
    <row r="193" spans="1:19" ht="22.5" x14ac:dyDescent="0.2">
      <c r="A193" s="30"/>
      <c r="B193" s="219"/>
      <c r="C193" s="220"/>
      <c r="D193" s="221"/>
      <c r="E193" s="222"/>
      <c r="F193" s="32"/>
      <c r="G193" s="32"/>
      <c r="H193" s="33"/>
      <c r="I193" s="33"/>
      <c r="J193" s="33"/>
      <c r="K193" s="33"/>
      <c r="L193" s="34"/>
      <c r="M193" s="58"/>
      <c r="N193" s="143"/>
      <c r="O193" s="110"/>
      <c r="P193" s="167"/>
    </row>
    <row r="194" spans="1:19" ht="23.25" thickBot="1" x14ac:dyDescent="0.25">
      <c r="A194" s="30"/>
      <c r="B194" s="219"/>
      <c r="C194" s="220"/>
      <c r="D194" s="221"/>
      <c r="E194" s="222"/>
      <c r="F194" s="32"/>
      <c r="G194" s="32"/>
      <c r="H194" s="33"/>
      <c r="I194" s="33"/>
      <c r="J194" s="33"/>
      <c r="K194" s="33"/>
      <c r="L194" s="34"/>
      <c r="M194" s="58"/>
      <c r="N194" s="143"/>
      <c r="O194" s="110"/>
      <c r="P194" s="167"/>
    </row>
    <row r="195" spans="1:19" ht="15" thickBot="1" x14ac:dyDescent="0.25">
      <c r="A195" s="120"/>
      <c r="B195" s="108"/>
      <c r="C195" s="35" t="s">
        <v>21</v>
      </c>
      <c r="D195" s="108"/>
      <c r="E195" s="108"/>
      <c r="F195" s="36"/>
      <c r="G195" s="37">
        <f>ROUND(SUM(G191:G194),2)</f>
        <v>0</v>
      </c>
      <c r="H195" s="108"/>
      <c r="I195" s="108"/>
      <c r="J195" s="108"/>
      <c r="K195" s="144"/>
      <c r="L195" s="20">
        <f>SUM(L191:L194)</f>
        <v>0</v>
      </c>
      <c r="M195" s="59">
        <f>SUM(M191:M194)</f>
        <v>0</v>
      </c>
    </row>
    <row r="196" spans="1:19" ht="15" customHeight="1" x14ac:dyDescent="0.2">
      <c r="A196" s="38"/>
      <c r="C196" s="39"/>
      <c r="D196" s="39"/>
      <c r="E196" s="40"/>
      <c r="F196" s="41"/>
      <c r="G196" s="41"/>
      <c r="H196" s="40"/>
      <c r="I196" s="40"/>
      <c r="J196" s="40"/>
      <c r="K196" s="40"/>
      <c r="L196" s="40"/>
      <c r="M196" s="60"/>
    </row>
    <row r="197" spans="1:19" ht="15" x14ac:dyDescent="0.2">
      <c r="B197" s="307" t="s">
        <v>65</v>
      </c>
      <c r="C197" s="307"/>
      <c r="D197" s="307"/>
      <c r="E197" s="307"/>
      <c r="F197" s="307"/>
      <c r="G197" s="307"/>
      <c r="N197" s="147"/>
    </row>
    <row r="198" spans="1:19" s="149" customFormat="1" ht="27" customHeight="1" x14ac:dyDescent="0.2">
      <c r="A198" s="148"/>
      <c r="B198" s="303"/>
      <c r="C198" s="304"/>
      <c r="D198" s="15" t="s">
        <v>35</v>
      </c>
      <c r="E198" s="15" t="s">
        <v>129</v>
      </c>
      <c r="F198" s="14"/>
      <c r="G198" s="15" t="s">
        <v>136</v>
      </c>
      <c r="H198" s="17" t="s">
        <v>67</v>
      </c>
      <c r="I198" s="295" t="s">
        <v>533</v>
      </c>
      <c r="J198" s="296"/>
      <c r="K198" s="8"/>
      <c r="L198" s="8"/>
      <c r="P198" s="168"/>
    </row>
    <row r="199" spans="1:19" x14ac:dyDescent="0.2">
      <c r="A199" s="63">
        <v>1</v>
      </c>
      <c r="B199" s="31" t="s">
        <v>36</v>
      </c>
      <c r="C199" s="31"/>
      <c r="D199" s="150" t="e">
        <f>G187</f>
        <v>#REF!</v>
      </c>
      <c r="E199" s="31"/>
      <c r="F199" s="31"/>
      <c r="G199" s="240">
        <f>H199/$E$201/30</f>
        <v>6687.4801944666369</v>
      </c>
      <c r="H199" s="241">
        <f>L187</f>
        <v>7407354</v>
      </c>
      <c r="I199" s="297">
        <f>H199*(1+Configurar!$D$3)</f>
        <v>8814751.2599999998</v>
      </c>
      <c r="J199" s="298"/>
    </row>
    <row r="200" spans="1:19" ht="14.25" thickBot="1" x14ac:dyDescent="0.25">
      <c r="A200" s="73">
        <f>A199+1</f>
        <v>2</v>
      </c>
      <c r="B200" s="74" t="s">
        <v>37</v>
      </c>
      <c r="C200" s="74"/>
      <c r="D200" s="151"/>
      <c r="E200" s="152"/>
      <c r="F200" s="74"/>
      <c r="G200" s="242"/>
      <c r="H200" s="243"/>
      <c r="I200" s="297">
        <f>H200*(1+Configurar!$D$3)</f>
        <v>0</v>
      </c>
      <c r="J200" s="298"/>
    </row>
    <row r="201" spans="1:19" ht="15.75" thickBot="1" x14ac:dyDescent="0.25">
      <c r="A201" s="120"/>
      <c r="B201" s="108"/>
      <c r="C201" s="64"/>
      <c r="D201" s="81" t="e">
        <f>SUM(D199:D200)</f>
        <v>#REF!</v>
      </c>
      <c r="E201" s="82">
        <f>$F$187+$F$195</f>
        <v>36.921500000000009</v>
      </c>
      <c r="F201" s="108"/>
      <c r="G201" s="244">
        <f>SUM(G199:G200)</f>
        <v>6687.4801944666369</v>
      </c>
      <c r="H201" s="245">
        <f>SUM(H199:H200)</f>
        <v>7407354</v>
      </c>
      <c r="I201" s="284">
        <f>SUM(I199:J200)</f>
        <v>8814751.2599999998</v>
      </c>
      <c r="J201" s="285"/>
    </row>
    <row r="202" spans="1:19" ht="15" customHeight="1" x14ac:dyDescent="0.2">
      <c r="M202" s="123"/>
      <c r="P202" s="164"/>
      <c r="Q202" s="153"/>
      <c r="R202" s="153"/>
      <c r="S202" s="153"/>
    </row>
    <row r="203" spans="1:19" ht="15" customHeight="1" x14ac:dyDescent="0.2">
      <c r="B203" s="307" t="s">
        <v>5</v>
      </c>
      <c r="C203" s="307"/>
      <c r="D203" s="307"/>
      <c r="E203" s="307"/>
      <c r="F203" s="307"/>
      <c r="G203" s="307"/>
      <c r="H203" s="80" t="s">
        <v>57</v>
      </c>
      <c r="I203" s="113"/>
      <c r="M203" s="123"/>
      <c r="P203" s="164"/>
      <c r="Q203" s="153"/>
      <c r="R203" s="153"/>
      <c r="S203" s="153"/>
    </row>
    <row r="204" spans="1:19" s="18" customFormat="1" ht="31.5" customHeight="1" x14ac:dyDescent="0.2">
      <c r="A204" s="57" t="s">
        <v>7</v>
      </c>
      <c r="B204" s="14" t="s">
        <v>8</v>
      </c>
      <c r="C204" s="302" t="s">
        <v>6</v>
      </c>
      <c r="D204" s="302"/>
      <c r="E204" s="15" t="s">
        <v>9</v>
      </c>
      <c r="F204" s="14"/>
      <c r="G204" s="16" t="s">
        <v>11</v>
      </c>
      <c r="H204" s="16" t="s">
        <v>68</v>
      </c>
      <c r="I204" s="239" t="s">
        <v>66</v>
      </c>
      <c r="J204" s="246"/>
      <c r="K204" s="239" t="s">
        <v>534</v>
      </c>
      <c r="L204" s="246"/>
      <c r="N204" s="8"/>
      <c r="O204" s="8"/>
      <c r="P204" s="164"/>
      <c r="Q204" s="153"/>
      <c r="R204" s="153"/>
      <c r="S204" s="8"/>
    </row>
    <row r="205" spans="1:19" ht="22.5" x14ac:dyDescent="0.2">
      <c r="A205" s="30">
        <v>1</v>
      </c>
      <c r="B205" s="219" t="str">
        <f>VLOOKUP(N205,[2]Datos!$A$2:$O$2000,2,FALSE)</f>
        <v>COMP-0488</v>
      </c>
      <c r="C205" s="220" t="str">
        <f>VLOOKUP(N205,[2]Datos!$A$2:$O$2000,3,FALSE)</f>
        <v>AJUSTE PLÁSTICO 10 X 1200MM</v>
      </c>
      <c r="D205" s="221"/>
      <c r="E205" s="222">
        <v>10</v>
      </c>
      <c r="F205" s="32">
        <f>(VLOOKUP(N205,[2]Datos!$A$2:$O$2000,5,FALSE))*E205</f>
        <v>0</v>
      </c>
      <c r="G205" s="32">
        <f>(VLOOKUP(N205,[2]Datos!$A$2:$O$2000,4,FALSE))*E205</f>
        <v>3</v>
      </c>
      <c r="H205" s="33">
        <f>VLOOKUP(N205,[2]Datos!$A$2:$O$2000,11,FALSE)*Configurar!$D$9</f>
        <v>15196</v>
      </c>
      <c r="I205" s="234">
        <f t="shared" ref="I205:I218" si="1">H205*E205</f>
        <v>151960</v>
      </c>
      <c r="J205" s="235"/>
      <c r="K205" s="234">
        <f>I205*(1+Configurar!$D$3)</f>
        <v>180832.4</v>
      </c>
      <c r="L205" s="235"/>
      <c r="N205" s="31" t="s">
        <v>600</v>
      </c>
      <c r="O205" s="223">
        <f>(VLOOKUP(N205,[2]Datos!$A$2:$O$2000,6,FALSE))*E205</f>
        <v>5.9999999999999993E-3</v>
      </c>
      <c r="P205" s="224" t="str">
        <f>VLOOKUP(N205,[2]Datos!$A$2:$O$2000,15,FALSE)</f>
        <v>ALMACEN</v>
      </c>
    </row>
    <row r="206" spans="1:19" ht="22.5" x14ac:dyDescent="0.2">
      <c r="A206" s="30">
        <v>2</v>
      </c>
      <c r="B206" s="219" t="str">
        <f>VLOOKUP(N206,[2]Datos!$A$2:$O$2000,2,FALSE)</f>
        <v>COMP-0489</v>
      </c>
      <c r="C206" s="220" t="str">
        <f>VLOOKUP(N206,[2]Datos!$A$2:$O$2000,3,FALSE)</f>
        <v>AJUSTE PLÁSTICO 20 X 1200MM</v>
      </c>
      <c r="D206" s="221"/>
      <c r="E206" s="222">
        <v>60</v>
      </c>
      <c r="F206" s="32">
        <f>(VLOOKUP(N206,[2]Datos!$A$2:$O$2000,5,FALSE))*E206</f>
        <v>0</v>
      </c>
      <c r="G206" s="32">
        <f>(VLOOKUP(N206,[2]Datos!$A$2:$O$2000,4,FALSE))*E206</f>
        <v>21</v>
      </c>
      <c r="H206" s="33">
        <f>VLOOKUP(N206,[2]Datos!$A$2:$O$2000,11,FALSE)*Configurar!$D$9</f>
        <v>30393</v>
      </c>
      <c r="I206" s="234">
        <f t="shared" si="1"/>
        <v>1823580</v>
      </c>
      <c r="J206" s="235"/>
      <c r="K206" s="234">
        <f>I206*(1+Configurar!$D$3)</f>
        <v>2170060.1999999997</v>
      </c>
      <c r="L206" s="235"/>
      <c r="N206" s="31" t="s">
        <v>601</v>
      </c>
      <c r="O206" s="110">
        <f>(VLOOKUP(N206,[2]Datos!$A$2:$O$2000,6,FALSE))*E206</f>
        <v>7.1999999999999995E-2</v>
      </c>
      <c r="P206" s="167" t="str">
        <f>VLOOKUP(N206,[2]Datos!$A$2:$O$2000,15,FALSE)</f>
        <v>ALMACEN</v>
      </c>
    </row>
    <row r="207" spans="1:19" ht="22.5" x14ac:dyDescent="0.2">
      <c r="A207" s="30">
        <v>3</v>
      </c>
      <c r="B207" s="219" t="str">
        <f>VLOOKUP(N207,[2]Datos!$A$2:$O$2000,2,FALSE)</f>
        <v>COMP-0006</v>
      </c>
      <c r="C207" s="220" t="str">
        <f>VLOOKUP(N207,[2]Datos!$A$2:$O$2000,3,FALSE)</f>
        <v>BOTON PLASTICO 12MM</v>
      </c>
      <c r="D207" s="221"/>
      <c r="E207" s="222">
        <v>3000</v>
      </c>
      <c r="F207" s="32">
        <f>(VLOOKUP(N207,[2]Datos!$A$2:$O$2000,5,FALSE))*E207</f>
        <v>0</v>
      </c>
      <c r="G207" s="32">
        <f>(VLOOKUP(N207,[2]Datos!$A$2:$O$2000,4,FALSE))*E207</f>
        <v>3</v>
      </c>
      <c r="H207" s="33">
        <f>VLOOKUP(N207,[2]Datos!$A$2:$O$2000,11,FALSE)*Configurar!$D$9</f>
        <v>116</v>
      </c>
      <c r="I207" s="234">
        <f t="shared" si="1"/>
        <v>348000</v>
      </c>
      <c r="J207" s="235"/>
      <c r="K207" s="234">
        <f>I207*(1+Configurar!$D$3)</f>
        <v>414120</v>
      </c>
      <c r="L207" s="235"/>
      <c r="N207" s="31" t="s">
        <v>559</v>
      </c>
      <c r="O207" s="110">
        <f>(VLOOKUP(N207,[2]Datos!$A$2:$O$2000,6,FALSE))*E207</f>
        <v>0.495</v>
      </c>
      <c r="P207" s="167" t="str">
        <f>VLOOKUP(N207,[2]Datos!$A$2:$O$2000,15,FALSE)</f>
        <v>ALMACEN</v>
      </c>
    </row>
    <row r="208" spans="1:19" ht="22.5" x14ac:dyDescent="0.2">
      <c r="A208" s="30">
        <v>4</v>
      </c>
      <c r="B208" s="219" t="str">
        <f>VLOOKUP(N208,[2]Datos!$A$2:$O$2000,2,FALSE)</f>
        <v>COMP-0006</v>
      </c>
      <c r="C208" s="220" t="str">
        <f>VLOOKUP(N208,[2]Datos!$A$2:$O$2000,3,FALSE)</f>
        <v>BOTON PLASTICO 12MM</v>
      </c>
      <c r="D208" s="221"/>
      <c r="E208" s="222">
        <v>330</v>
      </c>
      <c r="F208" s="32">
        <f>(VLOOKUP(N208,[2]Datos!$A$2:$O$2000,5,FALSE))*E208</f>
        <v>0</v>
      </c>
      <c r="G208" s="32">
        <f>(VLOOKUP(N208,[2]Datos!$A$2:$O$2000,4,FALSE))*E208</f>
        <v>0.33</v>
      </c>
      <c r="H208" s="33">
        <f>VLOOKUP(N208,[2]Datos!$A$2:$O$2000,11,FALSE)*Configurar!$D$9</f>
        <v>116</v>
      </c>
      <c r="I208" s="234">
        <f t="shared" si="1"/>
        <v>38280</v>
      </c>
      <c r="J208" s="235"/>
      <c r="K208" s="234">
        <f>I208*(1+Configurar!$D$3)</f>
        <v>45553.2</v>
      </c>
      <c r="L208" s="235"/>
      <c r="N208" s="236" t="s">
        <v>559</v>
      </c>
      <c r="O208" s="110">
        <f>(VLOOKUP(N208,[2]Datos!$A$2:$O$2000,6,FALSE))*E208</f>
        <v>5.4449999999999998E-2</v>
      </c>
      <c r="P208" s="167" t="str">
        <f>VLOOKUP(N208,[2]Datos!$A$2:$O$2000,15,FALSE)</f>
        <v>ALMACEN</v>
      </c>
    </row>
    <row r="209" spans="1:16" ht="22.5" x14ac:dyDescent="0.2">
      <c r="A209" s="30">
        <v>5</v>
      </c>
      <c r="B209" s="219" t="str">
        <f>VLOOKUP(N209,[2]Datos!$A$2:$O$2000,2,FALSE)</f>
        <v>COMP-0006</v>
      </c>
      <c r="C209" s="220" t="str">
        <f>VLOOKUP(N209,[2]Datos!$A$2:$O$2000,3,FALSE)</f>
        <v>BOTON PLASTICO 12MM</v>
      </c>
      <c r="D209" s="221"/>
      <c r="E209" s="222">
        <v>440</v>
      </c>
      <c r="F209" s="32">
        <f>(VLOOKUP(N209,[2]Datos!$A$2:$O$2000,5,FALSE))*E209</f>
        <v>0</v>
      </c>
      <c r="G209" s="32">
        <f>(VLOOKUP(N209,[2]Datos!$A$2:$O$2000,4,FALSE))*E209</f>
        <v>0.44</v>
      </c>
      <c r="H209" s="33">
        <f>VLOOKUP(N209,[2]Datos!$A$2:$O$2000,11,FALSE)*Configurar!$D$9</f>
        <v>116</v>
      </c>
      <c r="I209" s="234">
        <f t="shared" si="1"/>
        <v>51040</v>
      </c>
      <c r="J209" s="235"/>
      <c r="K209" s="234">
        <f>I209*(1+Configurar!$D$3)</f>
        <v>60737.599999999999</v>
      </c>
      <c r="L209" s="235"/>
      <c r="N209" s="238" t="s">
        <v>559</v>
      </c>
      <c r="O209" s="223">
        <f>(VLOOKUP(N209,[2]Datos!$A$2:$O$2000,6,FALSE))*E209</f>
        <v>7.2599999999999998E-2</v>
      </c>
      <c r="P209" s="224" t="str">
        <f>VLOOKUP(N209,[2]Datos!$A$2:$O$2000,15,FALSE)</f>
        <v>ALMACEN</v>
      </c>
    </row>
    <row r="210" spans="1:16" ht="22.5" x14ac:dyDescent="0.2">
      <c r="A210" s="30">
        <v>6</v>
      </c>
      <c r="B210" s="219" t="str">
        <f>VLOOKUP(N210,[2]Datos!$A$2:$O$2000,2,FALSE)</f>
        <v>COMP-0006</v>
      </c>
      <c r="C210" s="220" t="str">
        <f>VLOOKUP(N210,[2]Datos!$A$2:$O$2000,3,FALSE)</f>
        <v>BOTON PLASTICO 12MM</v>
      </c>
      <c r="D210" s="221"/>
      <c r="E210" s="222">
        <v>85</v>
      </c>
      <c r="F210" s="32">
        <f>(VLOOKUP(N210,[2]Datos!$A$2:$O$2000,5,FALSE))*E210</f>
        <v>0</v>
      </c>
      <c r="G210" s="32">
        <f>(VLOOKUP(N210,[2]Datos!$A$2:$O$2000,4,FALSE))*E210</f>
        <v>8.5000000000000006E-2</v>
      </c>
      <c r="H210" s="33">
        <f>VLOOKUP(N210,[2]Datos!$A$2:$O$2000,11,FALSE)*Configurar!$D$9</f>
        <v>116</v>
      </c>
      <c r="I210" s="234">
        <f t="shared" si="1"/>
        <v>9860</v>
      </c>
      <c r="J210" s="235"/>
      <c r="K210" s="234">
        <f>I210*(1+Configurar!$D$3)</f>
        <v>11733.4</v>
      </c>
      <c r="L210" s="235"/>
      <c r="N210" s="238" t="s">
        <v>559</v>
      </c>
      <c r="O210" s="110">
        <f>(VLOOKUP(N210,[2]Datos!$A$2:$O$2000,6,FALSE))*E210</f>
        <v>1.4024999999999999E-2</v>
      </c>
      <c r="P210" s="167" t="str">
        <f>VLOOKUP(N210,[2]Datos!$A$2:$O$2000,15,FALSE)</f>
        <v>ALMACEN</v>
      </c>
    </row>
    <row r="211" spans="1:16" ht="22.5" x14ac:dyDescent="0.2">
      <c r="A211" s="30">
        <v>7</v>
      </c>
      <c r="B211" s="219" t="str">
        <f>VLOOKUP(N211,[2]Datos!$A$2:$O$2000,2,FALSE)</f>
        <v>COMP-0006</v>
      </c>
      <c r="C211" s="220" t="str">
        <f>VLOOKUP(N211,[2]Datos!$A$2:$O$2000,3,FALSE)</f>
        <v>BOTON PLASTICO 12MM</v>
      </c>
      <c r="D211" s="221"/>
      <c r="E211" s="222">
        <v>250</v>
      </c>
      <c r="F211" s="32">
        <f>(VLOOKUP(N211,[2]Datos!$A$2:$O$2000,5,FALSE))*E211</f>
        <v>0</v>
      </c>
      <c r="G211" s="32">
        <f>(VLOOKUP(N211,[2]Datos!$A$2:$O$2000,4,FALSE))*E211</f>
        <v>0.25</v>
      </c>
      <c r="H211" s="33">
        <f>VLOOKUP(N211,[2]Datos!$A$2:$O$2000,11,FALSE)*Configurar!$D$9</f>
        <v>116</v>
      </c>
      <c r="I211" s="234">
        <f t="shared" si="1"/>
        <v>29000</v>
      </c>
      <c r="J211" s="235"/>
      <c r="K211" s="234">
        <f>I211*(1+Configurar!$D$3)</f>
        <v>34510</v>
      </c>
      <c r="L211" s="235"/>
      <c r="N211" s="31" t="s">
        <v>559</v>
      </c>
      <c r="O211" s="223">
        <f>(VLOOKUP(N211,[2]Datos!$A$2:$O$2000,6,FALSE))*E211</f>
        <v>4.1250000000000002E-2</v>
      </c>
      <c r="P211" s="224" t="str">
        <f>VLOOKUP(N211,[2]Datos!$A$2:$O$2000,15,FALSE)</f>
        <v>ALMACEN</v>
      </c>
    </row>
    <row r="212" spans="1:16" ht="22.5" x14ac:dyDescent="0.2">
      <c r="A212" s="30">
        <v>8</v>
      </c>
      <c r="B212" s="219" t="str">
        <f>VLOOKUP(N212,[2]Datos!$A$2:$O$2000,2,FALSE)</f>
        <v>COMP-0012</v>
      </c>
      <c r="C212" s="220" t="str">
        <f>VLOOKUP(N212,[2]Datos!$A$2:$O$2000,3,FALSE)</f>
        <v>CONO PLASTICO 12MM</v>
      </c>
      <c r="D212" s="221"/>
      <c r="E212" s="222">
        <v>1325</v>
      </c>
      <c r="F212" s="32">
        <f>(VLOOKUP(N212,[2]Datos!$A$2:$O$2000,5,FALSE))*E212</f>
        <v>0</v>
      </c>
      <c r="G212" s="32">
        <f>(VLOOKUP(N212,[2]Datos!$A$2:$O$2000,4,FALSE))*E212</f>
        <v>5.9624999999999995</v>
      </c>
      <c r="H212" s="33">
        <f>VLOOKUP(N212,[2]Datos!$A$2:$O$2000,11,FALSE)*Configurar!$D$9</f>
        <v>273</v>
      </c>
      <c r="I212" s="234">
        <f t="shared" si="1"/>
        <v>361725</v>
      </c>
      <c r="J212" s="235"/>
      <c r="K212" s="234">
        <f>I212*(1+Configurar!$D$3)</f>
        <v>430452.75</v>
      </c>
      <c r="L212" s="235"/>
      <c r="N212" s="31" t="s">
        <v>558</v>
      </c>
      <c r="O212" s="110">
        <f>(VLOOKUP(N212,[2]Datos!$A$2:$O$2000,6,FALSE))*E212</f>
        <v>8.745E-2</v>
      </c>
      <c r="P212" s="167" t="str">
        <f>VLOOKUP(N212,[2]Datos!$A$2:$O$2000,15,FALSE)</f>
        <v>ALMACEN</v>
      </c>
    </row>
    <row r="213" spans="1:16" ht="22.5" x14ac:dyDescent="0.2">
      <c r="A213" s="30">
        <v>9</v>
      </c>
      <c r="B213" s="219" t="str">
        <f>VLOOKUP(N213,[2]Datos!$A$2:$O$2000,2,FALSE)</f>
        <v>COMP-0012</v>
      </c>
      <c r="C213" s="220" t="str">
        <f>VLOOKUP(N213,[2]Datos!$A$2:$O$2000,3,FALSE)</f>
        <v>CONO PLASTICO 12MM</v>
      </c>
      <c r="D213" s="221"/>
      <c r="E213" s="222">
        <v>70</v>
      </c>
      <c r="F213" s="32">
        <f>(VLOOKUP(N213,[2]Datos!$A$2:$O$2000,5,FALSE))*E213</f>
        <v>0</v>
      </c>
      <c r="G213" s="32">
        <f>(VLOOKUP(N213,[2]Datos!$A$2:$O$2000,4,FALSE))*E213</f>
        <v>0.315</v>
      </c>
      <c r="H213" s="33">
        <f>VLOOKUP(N213,[2]Datos!$A$2:$O$2000,11,FALSE)*Configurar!$D$9</f>
        <v>273</v>
      </c>
      <c r="I213" s="234">
        <f t="shared" si="1"/>
        <v>19110</v>
      </c>
      <c r="J213" s="235"/>
      <c r="K213" s="234">
        <f>I213*(1+Configurar!$D$3)</f>
        <v>22740.899999999998</v>
      </c>
      <c r="L213" s="235"/>
      <c r="N213" s="238" t="s">
        <v>558</v>
      </c>
      <c r="O213" s="223">
        <f>(VLOOKUP(N213,[2]Datos!$A$2:$O$2000,6,FALSE))*E213</f>
        <v>4.62E-3</v>
      </c>
      <c r="P213" s="224" t="str">
        <f>VLOOKUP(N213,[2]Datos!$A$2:$O$2000,15,FALSE)</f>
        <v>ALMACEN</v>
      </c>
    </row>
    <row r="214" spans="1:16" ht="22.5" x14ac:dyDescent="0.2">
      <c r="A214" s="30">
        <v>10</v>
      </c>
      <c r="B214" s="219" t="str">
        <f>VLOOKUP(N214,[2]Datos!$A$2:$O$2000,2,FALSE)</f>
        <v>COMP-0012</v>
      </c>
      <c r="C214" s="220" t="str">
        <f>VLOOKUP(N214,[2]Datos!$A$2:$O$2000,3,FALSE)</f>
        <v>CONO PLASTICO 12MM</v>
      </c>
      <c r="D214" s="221"/>
      <c r="E214" s="222">
        <v>190</v>
      </c>
      <c r="F214" s="32">
        <f>(VLOOKUP(N214,[2]Datos!$A$2:$O$2000,5,FALSE))*E214</f>
        <v>0</v>
      </c>
      <c r="G214" s="32">
        <f>(VLOOKUP(N214,[2]Datos!$A$2:$O$2000,4,FALSE))*E214</f>
        <v>0.85499999999999998</v>
      </c>
      <c r="H214" s="33">
        <f>VLOOKUP(N214,[2]Datos!$A$2:$O$2000,11,FALSE)*Configurar!$D$9</f>
        <v>273</v>
      </c>
      <c r="I214" s="234">
        <f t="shared" si="1"/>
        <v>51870</v>
      </c>
      <c r="J214" s="235"/>
      <c r="K214" s="234">
        <f>I214*(1+Configurar!$D$3)</f>
        <v>61725.299999999996</v>
      </c>
      <c r="L214" s="235"/>
      <c r="N214" s="238" t="s">
        <v>558</v>
      </c>
      <c r="O214" s="110">
        <f>(VLOOKUP(N214,[2]Datos!$A$2:$O$2000,6,FALSE))*E214</f>
        <v>1.2540000000000001E-2</v>
      </c>
      <c r="P214" s="167" t="str">
        <f>VLOOKUP(N214,[2]Datos!$A$2:$O$2000,15,FALSE)</f>
        <v>ALMACEN</v>
      </c>
    </row>
    <row r="215" spans="1:16" ht="22.5" x14ac:dyDescent="0.2">
      <c r="A215" s="30">
        <v>11</v>
      </c>
      <c r="B215" s="219" t="str">
        <f>VLOOKUP(N215,[2]Datos!$A$2:$O$2000,2,FALSE)</f>
        <v>COMP-0012</v>
      </c>
      <c r="C215" s="220" t="str">
        <f>VLOOKUP(N215,[2]Datos!$A$2:$O$2000,3,FALSE)</f>
        <v>CONO PLASTICO 12MM</v>
      </c>
      <c r="D215" s="221"/>
      <c r="E215" s="222">
        <v>30</v>
      </c>
      <c r="F215" s="32">
        <f>(VLOOKUP(N215,[2]Datos!$A$2:$O$2000,5,FALSE))*E215</f>
        <v>0</v>
      </c>
      <c r="G215" s="32">
        <f>(VLOOKUP(N215,[2]Datos!$A$2:$O$2000,4,FALSE))*E215</f>
        <v>0.13499999999999998</v>
      </c>
      <c r="H215" s="33">
        <f>VLOOKUP(N215,[2]Datos!$A$2:$O$2000,11,FALSE)*Configurar!$D$9</f>
        <v>273</v>
      </c>
      <c r="I215" s="234">
        <f t="shared" si="1"/>
        <v>8190</v>
      </c>
      <c r="J215" s="235"/>
      <c r="K215" s="234">
        <f>I215*(1+Configurar!$D$3)</f>
        <v>9746.1</v>
      </c>
      <c r="L215" s="235"/>
      <c r="N215" s="238" t="s">
        <v>558</v>
      </c>
      <c r="O215" s="110">
        <f>(VLOOKUP(N215,[2]Datos!$A$2:$O$2000,6,FALSE))*E215</f>
        <v>1.98E-3</v>
      </c>
      <c r="P215" s="167" t="str">
        <f>VLOOKUP(N215,[2]Datos!$A$2:$O$2000,15,FALSE)</f>
        <v>ALMACEN</v>
      </c>
    </row>
    <row r="216" spans="1:16" ht="22.5" x14ac:dyDescent="0.2">
      <c r="A216" s="30">
        <v>12</v>
      </c>
      <c r="B216" s="219" t="str">
        <f>VLOOKUP(N216,[2]Datos!$A$2:$O$2000,2,FALSE)</f>
        <v>COMP-0534</v>
      </c>
      <c r="C216" s="220" t="str">
        <f>VLOOKUP(N216,[2]Datos!$A$2:$O$2000,3,FALSE)</f>
        <v>TORNILLO CARRIAJE GALV. Ø 7/16" x 1" CON TUERCA G.2</v>
      </c>
      <c r="D216" s="221"/>
      <c r="E216" s="222">
        <v>2400</v>
      </c>
      <c r="F216" s="32">
        <f>(VLOOKUP(N216,[2]Datos!$A$2:$O$2000,5,FALSE))*E216</f>
        <v>0</v>
      </c>
      <c r="G216" s="32">
        <f>(VLOOKUP(N216,[2]Datos!$A$2:$O$2000,4,FALSE))*E216</f>
        <v>108</v>
      </c>
      <c r="H216" s="33">
        <f>VLOOKUP(N216,[2]Datos!$A$2:$O$2000,11,FALSE)*Configurar!$D$9</f>
        <v>715</v>
      </c>
      <c r="I216" s="234">
        <f t="shared" si="1"/>
        <v>1716000</v>
      </c>
      <c r="J216" s="235"/>
      <c r="K216" s="234">
        <f>I216*(1+Configurar!$D$3)</f>
        <v>2042040</v>
      </c>
      <c r="L216" s="235"/>
      <c r="N216" s="31" t="s">
        <v>437</v>
      </c>
      <c r="O216" s="110">
        <f>(VLOOKUP(N216,[2]Datos!$A$2:$O$2000,6,FALSE))*E216</f>
        <v>0.43199999999999994</v>
      </c>
      <c r="P216" s="167" t="str">
        <f>VLOOKUP(N216,[2]Datos!$A$2:$O$2000,15,FALSE)</f>
        <v>ALMACEN</v>
      </c>
    </row>
    <row r="217" spans="1:16" ht="22.5" x14ac:dyDescent="0.2">
      <c r="A217" s="30">
        <v>13</v>
      </c>
      <c r="B217" s="219" t="str">
        <f>VLOOKUP(N217,[2]Datos!$A$2:$O$2000,2,FALSE)</f>
        <v>COMP-0534</v>
      </c>
      <c r="C217" s="220" t="str">
        <f>VLOOKUP(N217,[2]Datos!$A$2:$O$2000,3,FALSE)</f>
        <v>TORNILLO CARRIAJE GALV. Ø 7/16" x 1" CON TUERCA G.2</v>
      </c>
      <c r="D217" s="221"/>
      <c r="E217" s="222">
        <v>10</v>
      </c>
      <c r="F217" s="32">
        <f>(VLOOKUP(N217,[2]Datos!$A$2:$O$2000,5,FALSE))*E217</f>
        <v>0</v>
      </c>
      <c r="G217" s="32">
        <f>(VLOOKUP(N217,[2]Datos!$A$2:$O$2000,4,FALSE))*E217</f>
        <v>0.44999999999999996</v>
      </c>
      <c r="H217" s="33">
        <f>VLOOKUP(N217,[2]Datos!$A$2:$O$2000,11,FALSE)*Configurar!$D$9</f>
        <v>715</v>
      </c>
      <c r="I217" s="234">
        <f t="shared" si="1"/>
        <v>7150</v>
      </c>
      <c r="J217" s="235"/>
      <c r="K217" s="234">
        <f>I217*(1+Configurar!$D$3)</f>
        <v>8508.5</v>
      </c>
      <c r="L217" s="235"/>
      <c r="N217" s="31" t="s">
        <v>437</v>
      </c>
      <c r="O217" s="110">
        <f>(VLOOKUP(N217,[2]Datos!$A$2:$O$2000,6,FALSE))*E217</f>
        <v>1.8E-3</v>
      </c>
      <c r="P217" s="167" t="str">
        <f>VLOOKUP(N217,[2]Datos!$A$2:$O$2000,15,FALSE)</f>
        <v>ALMACEN</v>
      </c>
    </row>
    <row r="218" spans="1:16" ht="22.5" x14ac:dyDescent="0.2">
      <c r="A218" s="30">
        <v>14</v>
      </c>
      <c r="B218" s="219" t="str">
        <f>VLOOKUP(N218,[2]Datos!$A$2:$O$2000,2,FALSE)</f>
        <v>COMP-0460</v>
      </c>
      <c r="C218" s="220" t="str">
        <f>VLOOKUP(N218,[2]Datos!$A$2:$O$2000,3,FALSE)</f>
        <v>TUBO PVC 12MM 6000MM</v>
      </c>
      <c r="D218" s="221"/>
      <c r="E218" s="222">
        <v>20</v>
      </c>
      <c r="F218" s="32">
        <f>(VLOOKUP(N218,[2]Datos!$A$2:$O$2000,5,FALSE))*E218</f>
        <v>0</v>
      </c>
      <c r="G218" s="32">
        <f>(VLOOKUP(N218,[2]Datos!$A$2:$O$2000,4,FALSE))*E218</f>
        <v>4.8</v>
      </c>
      <c r="H218" s="33">
        <f>VLOOKUP(N218,[2]Datos!$A$2:$O$2000,11,FALSE)*Configurar!$D$9</f>
        <v>19043</v>
      </c>
      <c r="I218" s="234">
        <f t="shared" si="1"/>
        <v>380860</v>
      </c>
      <c r="J218" s="235"/>
      <c r="K218" s="234">
        <f>I218*(1+Configurar!$D$3)</f>
        <v>453223.39999999997</v>
      </c>
      <c r="L218" s="235"/>
      <c r="N218" s="143" t="s">
        <v>560</v>
      </c>
      <c r="O218" s="110">
        <f>(VLOOKUP(N218,[2]Datos!$A$2:$O$2000,6,FALSE))*E218</f>
        <v>0.17168009657245395</v>
      </c>
      <c r="P218" s="167" t="str">
        <f>VLOOKUP(N218,[2]Datos!$A$2:$O$2000,15,FALSE)</f>
        <v>ALMACEN</v>
      </c>
    </row>
    <row r="219" spans="1:16" ht="22.5" x14ac:dyDescent="0.2">
      <c r="A219" s="30"/>
      <c r="B219" s="219"/>
      <c r="C219" s="220"/>
      <c r="D219" s="221"/>
      <c r="E219" s="222"/>
      <c r="F219" s="32"/>
      <c r="G219" s="32"/>
      <c r="H219" s="33"/>
      <c r="I219" s="234"/>
      <c r="J219" s="235"/>
      <c r="K219" s="234"/>
      <c r="L219" s="235"/>
      <c r="N219" s="143"/>
      <c r="O219" s="110"/>
      <c r="P219" s="167"/>
    </row>
    <row r="220" spans="1:16" ht="22.5" x14ac:dyDescent="0.2">
      <c r="A220" s="30"/>
      <c r="B220" s="219"/>
      <c r="C220" s="220"/>
      <c r="D220" s="221"/>
      <c r="E220" s="222"/>
      <c r="F220" s="32"/>
      <c r="G220" s="32"/>
      <c r="H220" s="33"/>
      <c r="I220" s="234"/>
      <c r="J220" s="235"/>
      <c r="K220" s="234"/>
      <c r="L220" s="235"/>
      <c r="N220" s="143"/>
      <c r="O220" s="110"/>
      <c r="P220" s="167"/>
    </row>
    <row r="221" spans="1:16" ht="22.5" x14ac:dyDescent="0.2">
      <c r="A221" s="30"/>
      <c r="B221" s="219"/>
      <c r="C221" s="220"/>
      <c r="D221" s="221"/>
      <c r="E221" s="222"/>
      <c r="F221" s="32"/>
      <c r="G221" s="32"/>
      <c r="H221" s="33"/>
      <c r="I221" s="234"/>
      <c r="J221" s="235"/>
      <c r="K221" s="234"/>
      <c r="L221" s="235"/>
      <c r="N221" s="143"/>
      <c r="O221" s="110"/>
      <c r="P221" s="167"/>
    </row>
    <row r="222" spans="1:16" ht="23.25" thickBot="1" x14ac:dyDescent="0.25">
      <c r="A222" s="30"/>
      <c r="B222" s="251"/>
      <c r="C222" s="252"/>
      <c r="D222" s="253"/>
      <c r="E222" s="254"/>
      <c r="F222" s="255"/>
      <c r="G222" s="255"/>
      <c r="H222" s="33"/>
      <c r="I222" s="234"/>
      <c r="J222" s="235"/>
      <c r="K222" s="234"/>
      <c r="L222" s="235"/>
      <c r="N222" s="143"/>
      <c r="O222" s="110"/>
      <c r="P222" s="167"/>
    </row>
    <row r="223" spans="1:16" ht="15.6" customHeight="1" thickBot="1" x14ac:dyDescent="0.25">
      <c r="A223" s="120"/>
      <c r="B223" s="108"/>
      <c r="C223" s="35" t="s">
        <v>12</v>
      </c>
      <c r="D223" s="108"/>
      <c r="E223" s="108"/>
      <c r="F223" s="108"/>
      <c r="G223" s="37" t="e">
        <f>#REF!</f>
        <v>#REF!</v>
      </c>
      <c r="H223" s="108"/>
      <c r="I223" s="284">
        <f>SUM(I205:J222)</f>
        <v>4996625</v>
      </c>
      <c r="J223" s="285"/>
      <c r="K223" s="284">
        <f>SUM(K205:L222)</f>
        <v>5945983.75</v>
      </c>
      <c r="L223" s="285"/>
      <c r="N223" s="183"/>
    </row>
    <row r="224" spans="1:16" ht="15" x14ac:dyDescent="0.2">
      <c r="C224" s="61"/>
      <c r="G224" s="62"/>
    </row>
    <row r="225" spans="1:19" ht="20.25" customHeight="1" x14ac:dyDescent="0.2">
      <c r="A225" s="286" t="s">
        <v>540</v>
      </c>
      <c r="B225" s="286"/>
      <c r="C225" s="286"/>
      <c r="D225" s="286"/>
      <c r="E225" s="286"/>
      <c r="F225" s="286"/>
      <c r="G225" s="286"/>
      <c r="H225" s="286"/>
      <c r="I225" s="286"/>
      <c r="J225" s="212"/>
      <c r="K225" s="212"/>
      <c r="L225" s="212"/>
      <c r="M225" s="212"/>
    </row>
    <row r="226" spans="1:19" ht="20.100000000000001" customHeight="1" x14ac:dyDescent="0.2">
      <c r="A226" s="286"/>
      <c r="B226" s="286"/>
      <c r="C226" s="286"/>
      <c r="D226" s="286"/>
      <c r="E226" s="286"/>
      <c r="F226" s="286"/>
      <c r="G226" s="286"/>
      <c r="H226" s="286"/>
      <c r="I226" s="286"/>
      <c r="J226" s="212"/>
      <c r="K226" s="212"/>
      <c r="L226" s="212"/>
      <c r="M226" s="212"/>
      <c r="P226" s="164"/>
      <c r="Q226" s="153"/>
      <c r="R226" s="153"/>
      <c r="S226" s="153"/>
    </row>
    <row r="227" spans="1:19" ht="20.100000000000001" customHeight="1" x14ac:dyDescent="0.2">
      <c r="A227" s="286"/>
      <c r="B227" s="286"/>
      <c r="C227" s="286"/>
      <c r="D227" s="286"/>
      <c r="E227" s="286"/>
      <c r="F227" s="286"/>
      <c r="G227" s="286"/>
      <c r="H227" s="286"/>
      <c r="I227" s="286"/>
      <c r="J227" s="212"/>
      <c r="K227" s="212"/>
      <c r="L227" s="212"/>
      <c r="M227" s="212"/>
      <c r="P227" s="164"/>
      <c r="Q227" s="153"/>
      <c r="R227" s="153"/>
      <c r="S227" s="153"/>
    </row>
    <row r="228" spans="1:19" ht="20.100000000000001" customHeight="1" x14ac:dyDescent="0.2">
      <c r="A228" s="286"/>
      <c r="B228" s="286"/>
      <c r="C228" s="286"/>
      <c r="D228" s="286"/>
      <c r="E228" s="286"/>
      <c r="F228" s="286"/>
      <c r="G228" s="286"/>
      <c r="H228" s="286"/>
      <c r="I228" s="286"/>
      <c r="J228" s="212"/>
      <c r="K228" s="212"/>
      <c r="L228" s="212"/>
      <c r="M228" s="212"/>
      <c r="P228" s="164"/>
      <c r="Q228" s="153"/>
      <c r="R228" s="153"/>
      <c r="S228" s="153"/>
    </row>
    <row r="229" spans="1:19" ht="20.100000000000001" customHeight="1" x14ac:dyDescent="0.2">
      <c r="A229" s="286"/>
      <c r="B229" s="286"/>
      <c r="C229" s="286"/>
      <c r="D229" s="286"/>
      <c r="E229" s="286"/>
      <c r="F229" s="286"/>
      <c r="G229" s="286"/>
      <c r="H229" s="286"/>
      <c r="I229" s="286"/>
      <c r="J229" s="212"/>
      <c r="K229" s="212"/>
      <c r="L229" s="212"/>
      <c r="M229" s="212"/>
      <c r="P229" s="164"/>
      <c r="Q229" s="153"/>
      <c r="R229" s="153"/>
      <c r="S229" s="153"/>
    </row>
    <row r="230" spans="1:19" ht="20.100000000000001" customHeight="1" x14ac:dyDescent="0.2">
      <c r="A230" s="286"/>
      <c r="B230" s="286"/>
      <c r="C230" s="286"/>
      <c r="D230" s="286"/>
      <c r="E230" s="286"/>
      <c r="F230" s="286"/>
      <c r="G230" s="286"/>
      <c r="H230" s="286"/>
      <c r="I230" s="286"/>
      <c r="J230" s="212"/>
      <c r="K230" s="212"/>
      <c r="L230" s="212"/>
      <c r="M230" s="212"/>
      <c r="P230" s="164"/>
      <c r="Q230" s="153"/>
      <c r="R230" s="153"/>
      <c r="S230" s="153"/>
    </row>
    <row r="231" spans="1:19" ht="20.100000000000001" customHeight="1" x14ac:dyDescent="0.2">
      <c r="A231" s="286"/>
      <c r="B231" s="286"/>
      <c r="C231" s="286"/>
      <c r="D231" s="286"/>
      <c r="E231" s="286"/>
      <c r="F231" s="286"/>
      <c r="G231" s="286"/>
      <c r="H231" s="286"/>
      <c r="I231" s="286"/>
      <c r="J231" s="212"/>
      <c r="K231" s="212"/>
      <c r="L231" s="212"/>
      <c r="M231" s="212"/>
      <c r="P231" s="164"/>
      <c r="Q231" s="153"/>
      <c r="R231" s="153"/>
      <c r="S231" s="153"/>
    </row>
    <row r="232" spans="1:19" ht="20.100000000000001" customHeight="1" x14ac:dyDescent="0.2">
      <c r="A232" s="286"/>
      <c r="B232" s="286"/>
      <c r="C232" s="286"/>
      <c r="D232" s="286"/>
      <c r="E232" s="286"/>
      <c r="F232" s="286"/>
      <c r="G232" s="286"/>
      <c r="H232" s="286"/>
      <c r="I232" s="286"/>
      <c r="J232" s="212"/>
      <c r="K232" s="212"/>
      <c r="L232" s="212"/>
      <c r="M232" s="212"/>
      <c r="P232" s="164"/>
      <c r="Q232" s="153"/>
      <c r="R232" s="153"/>
      <c r="S232" s="153"/>
    </row>
    <row r="233" spans="1:19" ht="20.100000000000001" customHeight="1" x14ac:dyDescent="0.2">
      <c r="A233" s="286"/>
      <c r="B233" s="286"/>
      <c r="C233" s="286"/>
      <c r="D233" s="286"/>
      <c r="E233" s="286"/>
      <c r="F233" s="286"/>
      <c r="G233" s="286"/>
      <c r="H233" s="286"/>
      <c r="I233" s="286"/>
      <c r="J233" s="212"/>
      <c r="K233" s="212"/>
      <c r="L233" s="212"/>
      <c r="M233" s="212"/>
      <c r="P233" s="164"/>
      <c r="Q233" s="153"/>
      <c r="R233" s="153"/>
      <c r="S233" s="153"/>
    </row>
    <row r="234" spans="1:19" ht="20.100000000000001" customHeight="1" x14ac:dyDescent="0.2">
      <c r="A234" s="286"/>
      <c r="B234" s="286"/>
      <c r="C234" s="286"/>
      <c r="D234" s="286"/>
      <c r="E234" s="286"/>
      <c r="F234" s="286"/>
      <c r="G234" s="286"/>
      <c r="H234" s="286"/>
      <c r="I234" s="286"/>
      <c r="J234" s="212"/>
      <c r="K234" s="212"/>
      <c r="L234" s="212"/>
      <c r="M234" s="212"/>
      <c r="O234" s="153"/>
      <c r="P234" s="164"/>
      <c r="Q234" s="153"/>
      <c r="R234" s="153"/>
    </row>
    <row r="235" spans="1:19" ht="20.100000000000001" customHeight="1" x14ac:dyDescent="0.2">
      <c r="A235" s="286"/>
      <c r="B235" s="286"/>
      <c r="C235" s="286"/>
      <c r="D235" s="286"/>
      <c r="E235" s="286"/>
      <c r="F235" s="286"/>
      <c r="G235" s="286"/>
      <c r="H235" s="286"/>
      <c r="I235" s="286"/>
      <c r="J235" s="212"/>
      <c r="K235" s="212"/>
      <c r="L235" s="212"/>
      <c r="M235" s="212"/>
      <c r="O235" s="153"/>
      <c r="P235" s="164"/>
      <c r="Q235" s="153"/>
      <c r="R235" s="153"/>
    </row>
    <row r="236" spans="1:19" ht="20.100000000000001" customHeight="1" x14ac:dyDescent="0.2">
      <c r="A236" s="286"/>
      <c r="B236" s="286"/>
      <c r="C236" s="286"/>
      <c r="D236" s="286"/>
      <c r="E236" s="286"/>
      <c r="F236" s="286"/>
      <c r="G236" s="286"/>
      <c r="H236" s="286"/>
      <c r="I236" s="286"/>
      <c r="J236" s="212"/>
      <c r="K236" s="212"/>
      <c r="L236" s="212"/>
      <c r="M236" s="212"/>
    </row>
    <row r="237" spans="1:19" ht="20.100000000000001" customHeight="1" x14ac:dyDescent="0.2">
      <c r="A237" s="286"/>
      <c r="B237" s="286"/>
      <c r="C237" s="286"/>
      <c r="D237" s="286"/>
      <c r="E237" s="286"/>
      <c r="F237" s="286"/>
      <c r="G237" s="286"/>
      <c r="H237" s="286"/>
      <c r="I237" s="286"/>
      <c r="J237" s="212"/>
      <c r="K237" s="212"/>
      <c r="L237" s="212"/>
      <c r="M237" s="212"/>
    </row>
    <row r="238" spans="1:19" ht="20.100000000000001" customHeight="1" x14ac:dyDescent="0.2">
      <c r="A238" s="286"/>
      <c r="B238" s="286"/>
      <c r="C238" s="286"/>
      <c r="D238" s="286"/>
      <c r="E238" s="286"/>
      <c r="F238" s="286"/>
      <c r="G238" s="286"/>
      <c r="H238" s="286"/>
      <c r="I238" s="286"/>
      <c r="J238" s="212"/>
      <c r="K238" s="212"/>
      <c r="L238" s="212"/>
      <c r="M238" s="212"/>
    </row>
    <row r="239" spans="1:19" ht="20.100000000000001" customHeight="1" x14ac:dyDescent="0.2">
      <c r="A239" s="286"/>
      <c r="B239" s="286"/>
      <c r="C239" s="286"/>
      <c r="D239" s="286"/>
      <c r="E239" s="286"/>
      <c r="F239" s="286"/>
      <c r="G239" s="286"/>
      <c r="H239" s="286"/>
      <c r="I239" s="286"/>
      <c r="J239" s="212"/>
      <c r="K239" s="212"/>
      <c r="L239" s="212"/>
      <c r="M239" s="212"/>
    </row>
    <row r="240" spans="1:19" ht="12.75" customHeight="1" x14ac:dyDescent="0.2">
      <c r="A240" s="286"/>
      <c r="B240" s="286"/>
      <c r="C240" s="286"/>
      <c r="D240" s="286"/>
      <c r="E240" s="286"/>
      <c r="F240" s="286"/>
      <c r="G240" s="286"/>
      <c r="H240" s="286"/>
      <c r="I240" s="286"/>
      <c r="J240" s="212"/>
      <c r="K240" s="212"/>
      <c r="L240" s="212"/>
      <c r="M240" s="212"/>
    </row>
    <row r="241" spans="1:20" ht="15" customHeight="1" x14ac:dyDescent="0.2">
      <c r="A241" s="212"/>
      <c r="B241" s="212"/>
      <c r="C241" s="212"/>
      <c r="D241" s="212"/>
      <c r="E241" s="212"/>
      <c r="F241" s="212"/>
      <c r="G241" s="212"/>
      <c r="H241" s="212"/>
      <c r="I241" s="212"/>
      <c r="J241" s="212"/>
      <c r="K241" s="212"/>
      <c r="L241" s="212"/>
      <c r="M241" s="212"/>
    </row>
    <row r="242" spans="1:20" ht="15" customHeight="1" x14ac:dyDescent="0.2">
      <c r="A242" s="212"/>
      <c r="B242" s="212"/>
      <c r="C242" s="212"/>
      <c r="D242" s="212"/>
      <c r="E242" s="212"/>
      <c r="F242" s="212"/>
      <c r="G242" s="212"/>
      <c r="H242" s="212"/>
      <c r="I242" s="212"/>
      <c r="J242" s="212"/>
      <c r="K242" s="212"/>
      <c r="L242" s="212"/>
      <c r="M242" s="212"/>
    </row>
    <row r="243" spans="1:20" ht="15" customHeight="1" x14ac:dyDescent="0.2">
      <c r="A243" s="212"/>
      <c r="B243" s="212"/>
      <c r="C243" s="212"/>
      <c r="D243" s="212"/>
      <c r="E243" s="212"/>
      <c r="F243" s="212"/>
      <c r="G243" s="212"/>
      <c r="H243" s="212"/>
      <c r="I243" s="212"/>
      <c r="J243" s="212"/>
      <c r="K243" s="212"/>
      <c r="L243" s="212"/>
      <c r="M243" s="212"/>
    </row>
    <row r="244" spans="1:20" ht="15" customHeight="1" x14ac:dyDescent="0.2">
      <c r="A244" s="212"/>
      <c r="B244" s="212"/>
      <c r="C244" s="212"/>
      <c r="D244" s="212"/>
      <c r="E244" s="212"/>
      <c r="F244" s="212"/>
      <c r="G244" s="212"/>
      <c r="H244" s="212"/>
      <c r="I244" s="212"/>
      <c r="J244" s="212"/>
      <c r="K244" s="212"/>
      <c r="L244" s="212"/>
      <c r="M244" s="212"/>
    </row>
    <row r="245" spans="1:20" ht="15" customHeight="1" x14ac:dyDescent="0.2">
      <c r="A245" s="212"/>
      <c r="B245" s="212"/>
      <c r="C245" s="212"/>
      <c r="D245" s="212"/>
      <c r="E245" s="212"/>
      <c r="F245" s="212"/>
      <c r="G245" s="212"/>
      <c r="H245" s="212"/>
      <c r="I245" s="212"/>
      <c r="J245" s="212"/>
      <c r="K245" s="212"/>
      <c r="L245" s="212"/>
      <c r="M245" s="212"/>
    </row>
    <row r="246" spans="1:20" ht="17.25" customHeight="1" x14ac:dyDescent="0.2">
      <c r="A246" s="212"/>
      <c r="B246" s="212"/>
      <c r="C246" s="212"/>
      <c r="D246" s="212"/>
      <c r="E246" s="212"/>
      <c r="F246" s="212"/>
      <c r="G246" s="212"/>
      <c r="H246" s="212"/>
      <c r="I246" s="212"/>
      <c r="J246" s="212"/>
      <c r="K246" s="212"/>
      <c r="L246" s="212"/>
      <c r="M246" s="212"/>
    </row>
    <row r="247" spans="1:20" ht="17.25" customHeight="1" x14ac:dyDescent="0.2">
      <c r="A247" s="212"/>
      <c r="B247" s="212"/>
      <c r="C247" s="212"/>
      <c r="D247" s="212"/>
      <c r="E247" s="212"/>
      <c r="F247" s="212"/>
      <c r="G247" s="212"/>
      <c r="H247" s="212"/>
      <c r="I247" s="212"/>
      <c r="J247" s="212"/>
      <c r="K247" s="212"/>
      <c r="L247" s="212"/>
      <c r="M247" s="212"/>
    </row>
    <row r="248" spans="1:20" ht="14.25" x14ac:dyDescent="0.2">
      <c r="B248" s="21" t="s">
        <v>17</v>
      </c>
      <c r="C248" s="42">
        <f>Configurar!D6*100</f>
        <v>2.4488064675072585</v>
      </c>
    </row>
    <row r="249" spans="1:20" hidden="1" x14ac:dyDescent="0.2"/>
    <row r="251" spans="1:20" x14ac:dyDescent="0.2">
      <c r="A251" s="335" t="s">
        <v>26</v>
      </c>
      <c r="B251" s="335"/>
      <c r="C251" s="335"/>
      <c r="D251" s="335"/>
      <c r="E251" s="335"/>
      <c r="F251" s="335"/>
      <c r="G251" s="335"/>
      <c r="H251" s="335"/>
      <c r="I251" s="335"/>
      <c r="J251" s="335"/>
      <c r="K251" s="335"/>
      <c r="L251" s="335"/>
      <c r="M251" s="335"/>
    </row>
    <row r="252" spans="1:20" s="159" customFormat="1" ht="13.5" customHeight="1" x14ac:dyDescent="0.2">
      <c r="A252" s="156" t="s">
        <v>130</v>
      </c>
      <c r="B252" s="157"/>
      <c r="C252" s="157"/>
      <c r="D252" s="157"/>
      <c r="E252" s="157"/>
      <c r="F252" s="157"/>
      <c r="G252" s="157"/>
      <c r="H252" s="157"/>
      <c r="I252" s="157"/>
      <c r="J252" s="157"/>
      <c r="K252" s="157"/>
      <c r="L252" s="157"/>
      <c r="M252" s="158"/>
      <c r="P252" s="169"/>
      <c r="Q252" s="160"/>
      <c r="R252" s="160"/>
      <c r="S252" s="160"/>
      <c r="T252" s="161"/>
    </row>
    <row r="253" spans="1:20" s="159" customFormat="1" ht="13.5" customHeight="1" x14ac:dyDescent="0.2">
      <c r="A253" s="156" t="s">
        <v>43</v>
      </c>
      <c r="B253" s="157"/>
      <c r="C253" s="157"/>
      <c r="D253" s="157"/>
      <c r="E253" s="157"/>
      <c r="F253" s="157"/>
      <c r="G253" s="157"/>
      <c r="H253" s="157"/>
      <c r="I253" s="157"/>
      <c r="J253" s="157"/>
      <c r="K253" s="157"/>
      <c r="L253" s="157"/>
      <c r="M253" s="158"/>
      <c r="P253" s="169"/>
      <c r="Q253" s="160"/>
      <c r="R253" s="160"/>
      <c r="S253" s="160"/>
      <c r="T253" s="161"/>
    </row>
    <row r="254" spans="1:20" s="159" customFormat="1" ht="13.5" customHeight="1" x14ac:dyDescent="0.2">
      <c r="A254" s="156" t="s">
        <v>44</v>
      </c>
      <c r="B254" s="157"/>
      <c r="C254" s="157"/>
      <c r="D254" s="157"/>
      <c r="E254" s="157"/>
      <c r="F254" s="157"/>
      <c r="G254" s="157"/>
      <c r="H254" s="157"/>
      <c r="I254" s="157"/>
      <c r="J254" s="157"/>
      <c r="K254" s="157"/>
      <c r="L254" s="157"/>
      <c r="M254" s="158"/>
      <c r="P254" s="169"/>
      <c r="Q254" s="160"/>
      <c r="R254" s="160"/>
      <c r="S254" s="160"/>
      <c r="T254" s="161"/>
    </row>
    <row r="255" spans="1:20" ht="13.5" customHeight="1" x14ac:dyDescent="0.2">
      <c r="A255" s="44"/>
      <c r="B255" s="45"/>
      <c r="C255" s="45"/>
      <c r="D255" s="45"/>
      <c r="E255" s="45"/>
      <c r="F255" s="45"/>
      <c r="G255" s="45"/>
      <c r="H255" s="45"/>
      <c r="I255" s="45"/>
      <c r="J255" s="45"/>
      <c r="K255" s="45"/>
      <c r="L255" s="45"/>
      <c r="M255" s="46"/>
      <c r="P255" s="170"/>
      <c r="Q255" s="154"/>
      <c r="R255" s="154"/>
      <c r="S255" s="154"/>
      <c r="T255" s="153"/>
    </row>
    <row r="256" spans="1:20" s="159" customFormat="1" ht="13.5" customHeight="1" x14ac:dyDescent="0.2">
      <c r="A256" s="156" t="s">
        <v>131</v>
      </c>
      <c r="B256" s="157"/>
      <c r="C256" s="157"/>
      <c r="D256" s="157"/>
      <c r="E256" s="157"/>
      <c r="F256" s="157"/>
      <c r="G256" s="157"/>
      <c r="H256" s="157"/>
      <c r="I256" s="157"/>
      <c r="J256" s="157"/>
      <c r="K256" s="157"/>
      <c r="L256" s="157"/>
      <c r="M256" s="158"/>
      <c r="P256" s="169"/>
      <c r="Q256" s="160"/>
      <c r="R256" s="160"/>
      <c r="S256" s="160"/>
      <c r="T256" s="161"/>
    </row>
    <row r="257" spans="1:20" s="159" customFormat="1" ht="13.5" customHeight="1" x14ac:dyDescent="0.2">
      <c r="A257" s="156" t="s">
        <v>45</v>
      </c>
      <c r="B257" s="157"/>
      <c r="C257" s="157"/>
      <c r="D257" s="157"/>
      <c r="E257" s="157"/>
      <c r="F257" s="157"/>
      <c r="G257" s="157"/>
      <c r="H257" s="157"/>
      <c r="I257" s="157"/>
      <c r="J257" s="157"/>
      <c r="K257" s="157"/>
      <c r="L257" s="157"/>
      <c r="M257" s="158"/>
      <c r="P257" s="169"/>
      <c r="Q257" s="160"/>
      <c r="R257" s="160"/>
      <c r="S257" s="160"/>
      <c r="T257" s="161"/>
    </row>
    <row r="258" spans="1:20" ht="13.5" customHeight="1" x14ac:dyDescent="0.2">
      <c r="A258" s="44"/>
      <c r="B258" s="45"/>
      <c r="C258" s="45"/>
      <c r="D258" s="45"/>
      <c r="E258" s="45"/>
      <c r="F258" s="45"/>
      <c r="G258" s="45"/>
      <c r="H258" s="45"/>
      <c r="I258" s="45"/>
      <c r="J258" s="45"/>
      <c r="K258" s="45"/>
      <c r="L258" s="45"/>
      <c r="M258" s="46"/>
      <c r="P258" s="170"/>
      <c r="Q258" s="154"/>
      <c r="R258" s="154"/>
      <c r="S258" s="154"/>
      <c r="T258" s="153"/>
    </row>
    <row r="259" spans="1:20" s="159" customFormat="1" ht="13.5" customHeight="1" x14ac:dyDescent="0.2">
      <c r="A259" s="156" t="s">
        <v>132</v>
      </c>
      <c r="B259" s="157"/>
      <c r="C259" s="157"/>
      <c r="D259" s="157"/>
      <c r="E259" s="157"/>
      <c r="F259" s="157"/>
      <c r="G259" s="157"/>
      <c r="H259" s="157"/>
      <c r="I259" s="157"/>
      <c r="J259" s="157"/>
      <c r="K259" s="157"/>
      <c r="L259" s="157"/>
      <c r="M259" s="158"/>
      <c r="P259" s="169"/>
      <c r="Q259" s="160"/>
      <c r="R259" s="160"/>
      <c r="S259" s="160"/>
      <c r="T259" s="161"/>
    </row>
    <row r="260" spans="1:20" s="159" customFormat="1" ht="13.5" customHeight="1" x14ac:dyDescent="0.2">
      <c r="A260" s="156" t="s">
        <v>46</v>
      </c>
      <c r="B260" s="157"/>
      <c r="C260" s="157"/>
      <c r="D260" s="157"/>
      <c r="E260" s="157"/>
      <c r="F260" s="157"/>
      <c r="G260" s="157"/>
      <c r="H260" s="157"/>
      <c r="I260" s="157"/>
      <c r="J260" s="157"/>
      <c r="K260" s="157"/>
      <c r="L260" s="157"/>
      <c r="M260" s="158"/>
      <c r="P260" s="169"/>
      <c r="Q260" s="160"/>
      <c r="R260" s="160"/>
      <c r="S260" s="160"/>
      <c r="T260" s="161"/>
    </row>
    <row r="261" spans="1:20" x14ac:dyDescent="0.2">
      <c r="A261" s="44"/>
      <c r="B261" s="45"/>
      <c r="C261" s="45"/>
      <c r="D261" s="45"/>
      <c r="E261" s="45"/>
      <c r="F261" s="45"/>
      <c r="G261" s="45"/>
      <c r="H261" s="45"/>
      <c r="I261" s="45"/>
      <c r="J261" s="45"/>
      <c r="K261" s="45"/>
      <c r="L261" s="45"/>
      <c r="M261" s="46"/>
    </row>
    <row r="262" spans="1:20" s="159" customFormat="1" ht="14.25" x14ac:dyDescent="0.2">
      <c r="A262" s="162" t="s">
        <v>133</v>
      </c>
      <c r="B262" s="157"/>
      <c r="C262" s="157"/>
      <c r="D262" s="157"/>
      <c r="E262" s="157"/>
      <c r="F262" s="157"/>
      <c r="G262" s="163"/>
      <c r="H262" s="157" t="s">
        <v>48</v>
      </c>
      <c r="I262" s="157"/>
      <c r="J262" s="157"/>
      <c r="K262" s="157"/>
      <c r="L262" s="157"/>
      <c r="M262" s="158"/>
      <c r="P262" s="171"/>
    </row>
    <row r="263" spans="1:20" x14ac:dyDescent="0.2">
      <c r="A263" s="44"/>
      <c r="B263" s="45"/>
      <c r="C263" s="45"/>
      <c r="D263" s="45"/>
      <c r="E263" s="45"/>
      <c r="F263" s="45"/>
      <c r="G263" s="45"/>
      <c r="H263" s="45"/>
      <c r="I263" s="45"/>
      <c r="J263" s="45"/>
      <c r="K263" s="45"/>
      <c r="L263" s="45"/>
      <c r="M263" s="46"/>
    </row>
    <row r="264" spans="1:20" s="159" customFormat="1" ht="13.5" customHeight="1" x14ac:dyDescent="0.2">
      <c r="A264" s="156" t="s">
        <v>134</v>
      </c>
      <c r="B264" s="157"/>
      <c r="C264" s="157"/>
      <c r="D264" s="157"/>
      <c r="E264" s="157"/>
      <c r="F264" s="157"/>
      <c r="G264" s="157"/>
      <c r="H264" s="157"/>
      <c r="I264" s="157"/>
      <c r="J264" s="157"/>
      <c r="K264" s="157"/>
      <c r="L264" s="157"/>
      <c r="M264" s="158"/>
      <c r="P264" s="169"/>
      <c r="Q264" s="160"/>
      <c r="R264" s="160"/>
      <c r="S264" s="160"/>
      <c r="T264" s="161"/>
    </row>
    <row r="265" spans="1:20" x14ac:dyDescent="0.2">
      <c r="A265" s="44"/>
      <c r="B265" s="45"/>
      <c r="C265" s="45"/>
      <c r="D265" s="45"/>
      <c r="E265" s="45"/>
      <c r="F265" s="45"/>
      <c r="G265" s="45"/>
      <c r="H265" s="45"/>
      <c r="I265" s="45"/>
      <c r="J265" s="45"/>
      <c r="K265" s="45"/>
      <c r="L265" s="45"/>
      <c r="M265" s="46"/>
    </row>
    <row r="266" spans="1:20" s="159" customFormat="1" ht="13.5" customHeight="1" x14ac:dyDescent="0.2">
      <c r="A266" s="156" t="s">
        <v>135</v>
      </c>
      <c r="B266" s="157"/>
      <c r="C266" s="157"/>
      <c r="D266" s="157"/>
      <c r="E266" s="157"/>
      <c r="F266" s="157"/>
      <c r="G266" s="157"/>
      <c r="H266" s="157"/>
      <c r="I266" s="157"/>
      <c r="J266" s="157"/>
      <c r="K266" s="157"/>
      <c r="L266" s="157"/>
      <c r="M266" s="158"/>
      <c r="P266" s="169"/>
      <c r="Q266" s="160"/>
      <c r="R266" s="160"/>
      <c r="S266" s="160"/>
      <c r="T266" s="161"/>
    </row>
    <row r="267" spans="1:20" x14ac:dyDescent="0.2">
      <c r="A267" s="44"/>
      <c r="B267" s="45"/>
      <c r="C267" s="45"/>
      <c r="D267" s="45"/>
      <c r="E267" s="45"/>
      <c r="F267" s="45"/>
      <c r="G267" s="45"/>
      <c r="H267" s="45"/>
      <c r="I267" s="45"/>
      <c r="J267" s="45"/>
      <c r="K267" s="45"/>
      <c r="L267" s="45"/>
      <c r="M267" s="46"/>
    </row>
    <row r="268" spans="1:20" s="159" customFormat="1" ht="13.5" customHeight="1" x14ac:dyDescent="0.2">
      <c r="A268" s="227" t="s">
        <v>535</v>
      </c>
      <c r="B268" s="157"/>
      <c r="C268" s="157"/>
      <c r="D268" s="230" t="s">
        <v>536</v>
      </c>
      <c r="E268" s="229"/>
      <c r="F268" s="157"/>
      <c r="G268" s="228" t="s">
        <v>537</v>
      </c>
      <c r="H268" s="229"/>
      <c r="I268" s="228" t="s">
        <v>538</v>
      </c>
      <c r="J268" s="231"/>
      <c r="K268" s="157"/>
      <c r="L268" s="157"/>
      <c r="M268" s="158"/>
      <c r="P268" s="169"/>
      <c r="Q268" s="160"/>
      <c r="R268" s="160"/>
      <c r="S268" s="160"/>
      <c r="T268" s="161"/>
    </row>
    <row r="269" spans="1:20" s="159" customFormat="1" ht="192" customHeight="1" x14ac:dyDescent="0.2">
      <c r="A269" s="227"/>
      <c r="B269" s="157"/>
      <c r="C269" s="157"/>
      <c r="D269" s="157"/>
      <c r="E269" s="157"/>
      <c r="F269" s="157"/>
      <c r="G269" s="157"/>
      <c r="H269" s="157"/>
      <c r="I269" s="157"/>
      <c r="J269" s="157"/>
      <c r="K269" s="157"/>
      <c r="L269" s="157"/>
      <c r="M269" s="158"/>
      <c r="P269" s="169"/>
      <c r="Q269" s="160"/>
      <c r="R269" s="160"/>
      <c r="S269" s="160"/>
      <c r="T269" s="161"/>
    </row>
    <row r="270" spans="1:20" x14ac:dyDescent="0.2">
      <c r="A270" s="44"/>
      <c r="B270" s="45"/>
      <c r="C270" s="45"/>
      <c r="D270" s="45"/>
      <c r="E270" s="45"/>
      <c r="F270" s="45"/>
      <c r="G270" s="45"/>
      <c r="H270" s="45"/>
      <c r="I270" s="45"/>
      <c r="J270" s="45"/>
      <c r="K270" s="45"/>
      <c r="L270" s="45"/>
      <c r="M270" s="46"/>
    </row>
    <row r="271" spans="1:20" ht="14.25" thickBot="1" x14ac:dyDescent="0.25"/>
    <row r="272" spans="1:20" ht="14.25" thickBot="1" x14ac:dyDescent="0.25">
      <c r="D272" s="330" t="s">
        <v>38</v>
      </c>
      <c r="E272" s="331"/>
      <c r="F272" s="331"/>
      <c r="G272" s="331"/>
      <c r="H272" s="331"/>
      <c r="I272" s="331"/>
      <c r="J272" s="331"/>
      <c r="K272" s="332"/>
    </row>
    <row r="273" spans="2:12" ht="14.25" thickBot="1" x14ac:dyDescent="0.25">
      <c r="D273" s="71" t="s">
        <v>39</v>
      </c>
      <c r="E273" s="336" t="s">
        <v>40</v>
      </c>
      <c r="F273" s="337"/>
      <c r="G273" s="337"/>
      <c r="H273" s="337"/>
      <c r="I273" s="121"/>
      <c r="J273" s="121"/>
      <c r="K273" s="86" t="s">
        <v>42</v>
      </c>
    </row>
    <row r="274" spans="2:12" ht="16.149999999999999" customHeight="1" x14ac:dyDescent="0.2">
      <c r="D274" s="68" t="s">
        <v>41</v>
      </c>
      <c r="E274" s="338"/>
      <c r="F274" s="339"/>
      <c r="G274" s="339"/>
      <c r="H274" s="340"/>
      <c r="I274" s="107"/>
      <c r="J274" s="107"/>
      <c r="K274" s="83"/>
    </row>
    <row r="275" spans="2:12" ht="16.149999999999999" customHeight="1" x14ac:dyDescent="0.2">
      <c r="D275" s="69">
        <v>1</v>
      </c>
      <c r="E275" s="281"/>
      <c r="F275" s="282"/>
      <c r="G275" s="282"/>
      <c r="H275" s="283"/>
      <c r="I275" s="108"/>
      <c r="J275" s="108"/>
      <c r="K275" s="84"/>
    </row>
    <row r="276" spans="2:12" ht="16.149999999999999" customHeight="1" x14ac:dyDescent="0.2">
      <c r="D276" s="69">
        <v>2</v>
      </c>
      <c r="E276" s="281"/>
      <c r="F276" s="282"/>
      <c r="G276" s="282"/>
      <c r="H276" s="283"/>
      <c r="I276" s="108"/>
      <c r="J276" s="108"/>
      <c r="K276" s="84"/>
    </row>
    <row r="277" spans="2:12" ht="16.149999999999999" customHeight="1" x14ac:dyDescent="0.2">
      <c r="D277" s="69">
        <v>3</v>
      </c>
      <c r="E277" s="281"/>
      <c r="F277" s="282"/>
      <c r="G277" s="282"/>
      <c r="H277" s="283"/>
      <c r="I277" s="108"/>
      <c r="J277" s="108"/>
      <c r="K277" s="84"/>
    </row>
    <row r="278" spans="2:12" ht="16.149999999999999" customHeight="1" x14ac:dyDescent="0.2">
      <c r="B278" s="27"/>
      <c r="C278" s="27"/>
      <c r="D278" s="69">
        <v>4</v>
      </c>
      <c r="E278" s="281"/>
      <c r="F278" s="282"/>
      <c r="G278" s="282"/>
      <c r="H278" s="283"/>
      <c r="I278" s="108"/>
      <c r="J278" s="108"/>
      <c r="K278" s="84"/>
      <c r="L278" s="155"/>
    </row>
    <row r="279" spans="2:12" ht="16.149999999999999" customHeight="1" thickBot="1" x14ac:dyDescent="0.25">
      <c r="D279" s="70">
        <v>5</v>
      </c>
      <c r="E279" s="313"/>
      <c r="F279" s="314"/>
      <c r="G279" s="314"/>
      <c r="H279" s="315"/>
      <c r="I279" s="109"/>
      <c r="J279" s="109"/>
      <c r="K279" s="85"/>
    </row>
    <row r="282" spans="2:12" x14ac:dyDescent="0.2">
      <c r="B282" s="67"/>
    </row>
    <row r="283" spans="2:12" x14ac:dyDescent="0.2">
      <c r="B283" s="67"/>
    </row>
  </sheetData>
  <sortState ref="A41:AG252">
    <sortCondition ref="C41:C252"/>
  </sortState>
  <mergeCells count="57">
    <mergeCell ref="E279:H279"/>
    <mergeCell ref="A19:B19"/>
    <mergeCell ref="L26:M27"/>
    <mergeCell ref="L20:M20"/>
    <mergeCell ref="H19:K19"/>
    <mergeCell ref="G20:H20"/>
    <mergeCell ref="C21:D21"/>
    <mergeCell ref="L23:M25"/>
    <mergeCell ref="D272:K272"/>
    <mergeCell ref="L19:M19"/>
    <mergeCell ref="A251:M251"/>
    <mergeCell ref="I223:J223"/>
    <mergeCell ref="E273:H273"/>
    <mergeCell ref="E274:H274"/>
    <mergeCell ref="E275:H275"/>
    <mergeCell ref="E278:H278"/>
    <mergeCell ref="AD33:AE35"/>
    <mergeCell ref="D23:K31"/>
    <mergeCell ref="D18:E18"/>
    <mergeCell ref="D19:E19"/>
    <mergeCell ref="AD36:AE37"/>
    <mergeCell ref="B39:G39"/>
    <mergeCell ref="C40:D40"/>
    <mergeCell ref="B189:G189"/>
    <mergeCell ref="B197:G197"/>
    <mergeCell ref="B203:G203"/>
    <mergeCell ref="E276:H276"/>
    <mergeCell ref="E277:H277"/>
    <mergeCell ref="K223:L223"/>
    <mergeCell ref="A225:I240"/>
    <mergeCell ref="A16:B17"/>
    <mergeCell ref="L16:M17"/>
    <mergeCell ref="I198:J198"/>
    <mergeCell ref="I199:J199"/>
    <mergeCell ref="I200:J200"/>
    <mergeCell ref="I201:J201"/>
    <mergeCell ref="C16:E16"/>
    <mergeCell ref="C17:E17"/>
    <mergeCell ref="G16:J16"/>
    <mergeCell ref="C204:D204"/>
    <mergeCell ref="B198:C198"/>
    <mergeCell ref="C190:D190"/>
    <mergeCell ref="L8:M8"/>
    <mergeCell ref="L10:M10"/>
    <mergeCell ref="A15:B15"/>
    <mergeCell ref="G17:J17"/>
    <mergeCell ref="K16:K17"/>
    <mergeCell ref="L15:M15"/>
    <mergeCell ref="K12:L12"/>
    <mergeCell ref="K13:L13"/>
    <mergeCell ref="L9:M9"/>
    <mergeCell ref="B10:C13"/>
    <mergeCell ref="L1:M3"/>
    <mergeCell ref="L4:M4"/>
    <mergeCell ref="L5:M5"/>
    <mergeCell ref="L6:M6"/>
    <mergeCell ref="L7:M7"/>
  </mergeCells>
  <phoneticPr fontId="0" type="noConversion"/>
  <dataValidations disablePrompts="1" count="1">
    <dataValidation type="list" allowBlank="1" showInputMessage="1" showErrorMessage="1" sqref="L1:M3">
      <formula1>"ORDEN DE DESPACHO No, ALISTAMIENTO No"</formula1>
    </dataValidation>
  </dataValidations>
  <printOptions horizontalCentered="1"/>
  <pageMargins left="0.15748031496062992" right="0.15748031496062992" top="0.39370078740157483" bottom="0.86614173228346458" header="0" footer="0.31496062992125984"/>
  <pageSetup paperSize="281" scale="49" fitToHeight="0" orientation="portrait" r:id="rId1"/>
  <headerFooter alignWithMargins="0">
    <oddFooter>Página &amp;P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FF0000"/>
  </sheetPr>
  <dimension ref="A1:AF275"/>
  <sheetViews>
    <sheetView zoomScaleNormal="100" workbookViewId="0">
      <pane xSplit="7" ySplit="3" topLeftCell="AE4" activePane="bottomRight" state="frozen"/>
      <selection pane="topRight" activeCell="H1" sqref="H1"/>
      <selection pane="bottomLeft" activeCell="A4" sqref="A4"/>
      <selection pane="bottomRight" activeCell="D24" sqref="D24"/>
    </sheetView>
  </sheetViews>
  <sheetFormatPr baseColWidth="10" defaultRowHeight="13.5" x14ac:dyDescent="0.2"/>
  <cols>
    <col min="1" max="1" width="6.85546875" style="194" customWidth="1"/>
    <col min="2" max="2" width="48.42578125" style="198" bestFit="1" customWidth="1"/>
    <col min="3" max="3" width="18.7109375" style="203" bestFit="1" customWidth="1"/>
    <col min="4" max="4" width="59.28515625" style="198" bestFit="1" customWidth="1"/>
    <col min="5" max="6" width="14.42578125" style="203" customWidth="1"/>
    <col min="7" max="7" width="44.28515625" style="203" bestFit="1" customWidth="1"/>
    <col min="8" max="12" width="2.7109375" style="198" customWidth="1"/>
    <col min="13" max="13" width="3.28515625" style="198" bestFit="1" customWidth="1"/>
    <col min="14" max="28" width="2.7109375" style="198" customWidth="1"/>
    <col min="29" max="31" width="11.42578125" style="198"/>
    <col min="32" max="32" width="37.85546875" style="198" bestFit="1" customWidth="1"/>
    <col min="33" max="256" width="11.42578125" style="198"/>
    <col min="257" max="257" width="6.85546875" style="198" customWidth="1"/>
    <col min="258" max="258" width="48.42578125" style="198" bestFit="1" customWidth="1"/>
    <col min="259" max="259" width="16.140625" style="198" customWidth="1"/>
    <col min="260" max="260" width="59.28515625" style="198" bestFit="1" customWidth="1"/>
    <col min="261" max="262" width="14.42578125" style="198" customWidth="1"/>
    <col min="263" max="263" width="44.28515625" style="198" bestFit="1" customWidth="1"/>
    <col min="264" max="268" width="2.7109375" style="198" customWidth="1"/>
    <col min="269" max="269" width="3.28515625" style="198" bestFit="1" customWidth="1"/>
    <col min="270" max="284" width="2.7109375" style="198" customWidth="1"/>
    <col min="285" max="512" width="11.42578125" style="198"/>
    <col min="513" max="513" width="6.85546875" style="198" customWidth="1"/>
    <col min="514" max="514" width="48.42578125" style="198" bestFit="1" customWidth="1"/>
    <col min="515" max="515" width="16.140625" style="198" customWidth="1"/>
    <col min="516" max="516" width="59.28515625" style="198" bestFit="1" customWidth="1"/>
    <col min="517" max="518" width="14.42578125" style="198" customWidth="1"/>
    <col min="519" max="519" width="44.28515625" style="198" bestFit="1" customWidth="1"/>
    <col min="520" max="524" width="2.7109375" style="198" customWidth="1"/>
    <col min="525" max="525" width="3.28515625" style="198" bestFit="1" customWidth="1"/>
    <col min="526" max="540" width="2.7109375" style="198" customWidth="1"/>
    <col min="541" max="768" width="11.42578125" style="198"/>
    <col min="769" max="769" width="6.85546875" style="198" customWidth="1"/>
    <col min="770" max="770" width="48.42578125" style="198" bestFit="1" customWidth="1"/>
    <col min="771" max="771" width="16.140625" style="198" customWidth="1"/>
    <col min="772" max="772" width="59.28515625" style="198" bestFit="1" customWidth="1"/>
    <col min="773" max="774" width="14.42578125" style="198" customWidth="1"/>
    <col min="775" max="775" width="44.28515625" style="198" bestFit="1" customWidth="1"/>
    <col min="776" max="780" width="2.7109375" style="198" customWidth="1"/>
    <col min="781" max="781" width="3.28515625" style="198" bestFit="1" customWidth="1"/>
    <col min="782" max="796" width="2.7109375" style="198" customWidth="1"/>
    <col min="797" max="1024" width="11.42578125" style="198"/>
    <col min="1025" max="1025" width="6.85546875" style="198" customWidth="1"/>
    <col min="1026" max="1026" width="48.42578125" style="198" bestFit="1" customWidth="1"/>
    <col min="1027" max="1027" width="16.140625" style="198" customWidth="1"/>
    <col min="1028" max="1028" width="59.28515625" style="198" bestFit="1" customWidth="1"/>
    <col min="1029" max="1030" width="14.42578125" style="198" customWidth="1"/>
    <col min="1031" max="1031" width="44.28515625" style="198" bestFit="1" customWidth="1"/>
    <col min="1032" max="1036" width="2.7109375" style="198" customWidth="1"/>
    <col min="1037" max="1037" width="3.28515625" style="198" bestFit="1" customWidth="1"/>
    <col min="1038" max="1052" width="2.7109375" style="198" customWidth="1"/>
    <col min="1053" max="1280" width="11.42578125" style="198"/>
    <col min="1281" max="1281" width="6.85546875" style="198" customWidth="1"/>
    <col min="1282" max="1282" width="48.42578125" style="198" bestFit="1" customWidth="1"/>
    <col min="1283" max="1283" width="16.140625" style="198" customWidth="1"/>
    <col min="1284" max="1284" width="59.28515625" style="198" bestFit="1" customWidth="1"/>
    <col min="1285" max="1286" width="14.42578125" style="198" customWidth="1"/>
    <col min="1287" max="1287" width="44.28515625" style="198" bestFit="1" customWidth="1"/>
    <col min="1288" max="1292" width="2.7109375" style="198" customWidth="1"/>
    <col min="1293" max="1293" width="3.28515625" style="198" bestFit="1" customWidth="1"/>
    <col min="1294" max="1308" width="2.7109375" style="198" customWidth="1"/>
    <col min="1309" max="1536" width="11.42578125" style="198"/>
    <col min="1537" max="1537" width="6.85546875" style="198" customWidth="1"/>
    <col min="1538" max="1538" width="48.42578125" style="198" bestFit="1" customWidth="1"/>
    <col min="1539" max="1539" width="16.140625" style="198" customWidth="1"/>
    <col min="1540" max="1540" width="59.28515625" style="198" bestFit="1" customWidth="1"/>
    <col min="1541" max="1542" width="14.42578125" style="198" customWidth="1"/>
    <col min="1543" max="1543" width="44.28515625" style="198" bestFit="1" customWidth="1"/>
    <col min="1544" max="1548" width="2.7109375" style="198" customWidth="1"/>
    <col min="1549" max="1549" width="3.28515625" style="198" bestFit="1" customWidth="1"/>
    <col min="1550" max="1564" width="2.7109375" style="198" customWidth="1"/>
    <col min="1565" max="1792" width="11.42578125" style="198"/>
    <col min="1793" max="1793" width="6.85546875" style="198" customWidth="1"/>
    <col min="1794" max="1794" width="48.42578125" style="198" bestFit="1" customWidth="1"/>
    <col min="1795" max="1795" width="16.140625" style="198" customWidth="1"/>
    <col min="1796" max="1796" width="59.28515625" style="198" bestFit="1" customWidth="1"/>
    <col min="1797" max="1798" width="14.42578125" style="198" customWidth="1"/>
    <col min="1799" max="1799" width="44.28515625" style="198" bestFit="1" customWidth="1"/>
    <col min="1800" max="1804" width="2.7109375" style="198" customWidth="1"/>
    <col min="1805" max="1805" width="3.28515625" style="198" bestFit="1" customWidth="1"/>
    <col min="1806" max="1820" width="2.7109375" style="198" customWidth="1"/>
    <col min="1821" max="2048" width="11.42578125" style="198"/>
    <col min="2049" max="2049" width="6.85546875" style="198" customWidth="1"/>
    <col min="2050" max="2050" width="48.42578125" style="198" bestFit="1" customWidth="1"/>
    <col min="2051" max="2051" width="16.140625" style="198" customWidth="1"/>
    <col min="2052" max="2052" width="59.28515625" style="198" bestFit="1" customWidth="1"/>
    <col min="2053" max="2054" width="14.42578125" style="198" customWidth="1"/>
    <col min="2055" max="2055" width="44.28515625" style="198" bestFit="1" customWidth="1"/>
    <col min="2056" max="2060" width="2.7109375" style="198" customWidth="1"/>
    <col min="2061" max="2061" width="3.28515625" style="198" bestFit="1" customWidth="1"/>
    <col min="2062" max="2076" width="2.7109375" style="198" customWidth="1"/>
    <col min="2077" max="2304" width="11.42578125" style="198"/>
    <col min="2305" max="2305" width="6.85546875" style="198" customWidth="1"/>
    <col min="2306" max="2306" width="48.42578125" style="198" bestFit="1" customWidth="1"/>
    <col min="2307" max="2307" width="16.140625" style="198" customWidth="1"/>
    <col min="2308" max="2308" width="59.28515625" style="198" bestFit="1" customWidth="1"/>
    <col min="2309" max="2310" width="14.42578125" style="198" customWidth="1"/>
    <col min="2311" max="2311" width="44.28515625" style="198" bestFit="1" customWidth="1"/>
    <col min="2312" max="2316" width="2.7109375" style="198" customWidth="1"/>
    <col min="2317" max="2317" width="3.28515625" style="198" bestFit="1" customWidth="1"/>
    <col min="2318" max="2332" width="2.7109375" style="198" customWidth="1"/>
    <col min="2333" max="2560" width="11.42578125" style="198"/>
    <col min="2561" max="2561" width="6.85546875" style="198" customWidth="1"/>
    <col min="2562" max="2562" width="48.42578125" style="198" bestFit="1" customWidth="1"/>
    <col min="2563" max="2563" width="16.140625" style="198" customWidth="1"/>
    <col min="2564" max="2564" width="59.28515625" style="198" bestFit="1" customWidth="1"/>
    <col min="2565" max="2566" width="14.42578125" style="198" customWidth="1"/>
    <col min="2567" max="2567" width="44.28515625" style="198" bestFit="1" customWidth="1"/>
    <col min="2568" max="2572" width="2.7109375" style="198" customWidth="1"/>
    <col min="2573" max="2573" width="3.28515625" style="198" bestFit="1" customWidth="1"/>
    <col min="2574" max="2588" width="2.7109375" style="198" customWidth="1"/>
    <col min="2589" max="2816" width="11.42578125" style="198"/>
    <col min="2817" max="2817" width="6.85546875" style="198" customWidth="1"/>
    <col min="2818" max="2818" width="48.42578125" style="198" bestFit="1" customWidth="1"/>
    <col min="2819" max="2819" width="16.140625" style="198" customWidth="1"/>
    <col min="2820" max="2820" width="59.28515625" style="198" bestFit="1" customWidth="1"/>
    <col min="2821" max="2822" width="14.42578125" style="198" customWidth="1"/>
    <col min="2823" max="2823" width="44.28515625" style="198" bestFit="1" customWidth="1"/>
    <col min="2824" max="2828" width="2.7109375" style="198" customWidth="1"/>
    <col min="2829" max="2829" width="3.28515625" style="198" bestFit="1" customWidth="1"/>
    <col min="2830" max="2844" width="2.7109375" style="198" customWidth="1"/>
    <col min="2845" max="3072" width="11.42578125" style="198"/>
    <col min="3073" max="3073" width="6.85546875" style="198" customWidth="1"/>
    <col min="3074" max="3074" width="48.42578125" style="198" bestFit="1" customWidth="1"/>
    <col min="3075" max="3075" width="16.140625" style="198" customWidth="1"/>
    <col min="3076" max="3076" width="59.28515625" style="198" bestFit="1" customWidth="1"/>
    <col min="3077" max="3078" width="14.42578125" style="198" customWidth="1"/>
    <col min="3079" max="3079" width="44.28515625" style="198" bestFit="1" customWidth="1"/>
    <col min="3080" max="3084" width="2.7109375" style="198" customWidth="1"/>
    <col min="3085" max="3085" width="3.28515625" style="198" bestFit="1" customWidth="1"/>
    <col min="3086" max="3100" width="2.7109375" style="198" customWidth="1"/>
    <col min="3101" max="3328" width="11.42578125" style="198"/>
    <col min="3329" max="3329" width="6.85546875" style="198" customWidth="1"/>
    <col min="3330" max="3330" width="48.42578125" style="198" bestFit="1" customWidth="1"/>
    <col min="3331" max="3331" width="16.140625" style="198" customWidth="1"/>
    <col min="3332" max="3332" width="59.28515625" style="198" bestFit="1" customWidth="1"/>
    <col min="3333" max="3334" width="14.42578125" style="198" customWidth="1"/>
    <col min="3335" max="3335" width="44.28515625" style="198" bestFit="1" customWidth="1"/>
    <col min="3336" max="3340" width="2.7109375" style="198" customWidth="1"/>
    <col min="3341" max="3341" width="3.28515625" style="198" bestFit="1" customWidth="1"/>
    <col min="3342" max="3356" width="2.7109375" style="198" customWidth="1"/>
    <col min="3357" max="3584" width="11.42578125" style="198"/>
    <col min="3585" max="3585" width="6.85546875" style="198" customWidth="1"/>
    <col min="3586" max="3586" width="48.42578125" style="198" bestFit="1" customWidth="1"/>
    <col min="3587" max="3587" width="16.140625" style="198" customWidth="1"/>
    <col min="3588" max="3588" width="59.28515625" style="198" bestFit="1" customWidth="1"/>
    <col min="3589" max="3590" width="14.42578125" style="198" customWidth="1"/>
    <col min="3591" max="3591" width="44.28515625" style="198" bestFit="1" customWidth="1"/>
    <col min="3592" max="3596" width="2.7109375" style="198" customWidth="1"/>
    <col min="3597" max="3597" width="3.28515625" style="198" bestFit="1" customWidth="1"/>
    <col min="3598" max="3612" width="2.7109375" style="198" customWidth="1"/>
    <col min="3613" max="3840" width="11.42578125" style="198"/>
    <col min="3841" max="3841" width="6.85546875" style="198" customWidth="1"/>
    <col min="3842" max="3842" width="48.42578125" style="198" bestFit="1" customWidth="1"/>
    <col min="3843" max="3843" width="16.140625" style="198" customWidth="1"/>
    <col min="3844" max="3844" width="59.28515625" style="198" bestFit="1" customWidth="1"/>
    <col min="3845" max="3846" width="14.42578125" style="198" customWidth="1"/>
    <col min="3847" max="3847" width="44.28515625" style="198" bestFit="1" customWidth="1"/>
    <col min="3848" max="3852" width="2.7109375" style="198" customWidth="1"/>
    <col min="3853" max="3853" width="3.28515625" style="198" bestFit="1" customWidth="1"/>
    <col min="3854" max="3868" width="2.7109375" style="198" customWidth="1"/>
    <col min="3869" max="4096" width="11.42578125" style="198"/>
    <col min="4097" max="4097" width="6.85546875" style="198" customWidth="1"/>
    <col min="4098" max="4098" width="48.42578125" style="198" bestFit="1" customWidth="1"/>
    <col min="4099" max="4099" width="16.140625" style="198" customWidth="1"/>
    <col min="4100" max="4100" width="59.28515625" style="198" bestFit="1" customWidth="1"/>
    <col min="4101" max="4102" width="14.42578125" style="198" customWidth="1"/>
    <col min="4103" max="4103" width="44.28515625" style="198" bestFit="1" customWidth="1"/>
    <col min="4104" max="4108" width="2.7109375" style="198" customWidth="1"/>
    <col min="4109" max="4109" width="3.28515625" style="198" bestFit="1" customWidth="1"/>
    <col min="4110" max="4124" width="2.7109375" style="198" customWidth="1"/>
    <col min="4125" max="4352" width="11.42578125" style="198"/>
    <col min="4353" max="4353" width="6.85546875" style="198" customWidth="1"/>
    <col min="4354" max="4354" width="48.42578125" style="198" bestFit="1" customWidth="1"/>
    <col min="4355" max="4355" width="16.140625" style="198" customWidth="1"/>
    <col min="4356" max="4356" width="59.28515625" style="198" bestFit="1" customWidth="1"/>
    <col min="4357" max="4358" width="14.42578125" style="198" customWidth="1"/>
    <col min="4359" max="4359" width="44.28515625" style="198" bestFit="1" customWidth="1"/>
    <col min="4360" max="4364" width="2.7109375" style="198" customWidth="1"/>
    <col min="4365" max="4365" width="3.28515625" style="198" bestFit="1" customWidth="1"/>
    <col min="4366" max="4380" width="2.7109375" style="198" customWidth="1"/>
    <col min="4381" max="4608" width="11.42578125" style="198"/>
    <col min="4609" max="4609" width="6.85546875" style="198" customWidth="1"/>
    <col min="4610" max="4610" width="48.42578125" style="198" bestFit="1" customWidth="1"/>
    <col min="4611" max="4611" width="16.140625" style="198" customWidth="1"/>
    <col min="4612" max="4612" width="59.28515625" style="198" bestFit="1" customWidth="1"/>
    <col min="4613" max="4614" width="14.42578125" style="198" customWidth="1"/>
    <col min="4615" max="4615" width="44.28515625" style="198" bestFit="1" customWidth="1"/>
    <col min="4616" max="4620" width="2.7109375" style="198" customWidth="1"/>
    <col min="4621" max="4621" width="3.28515625" style="198" bestFit="1" customWidth="1"/>
    <col min="4622" max="4636" width="2.7109375" style="198" customWidth="1"/>
    <col min="4637" max="4864" width="11.42578125" style="198"/>
    <col min="4865" max="4865" width="6.85546875" style="198" customWidth="1"/>
    <col min="4866" max="4866" width="48.42578125" style="198" bestFit="1" customWidth="1"/>
    <col min="4867" max="4867" width="16.140625" style="198" customWidth="1"/>
    <col min="4868" max="4868" width="59.28515625" style="198" bestFit="1" customWidth="1"/>
    <col min="4869" max="4870" width="14.42578125" style="198" customWidth="1"/>
    <col min="4871" max="4871" width="44.28515625" style="198" bestFit="1" customWidth="1"/>
    <col min="4872" max="4876" width="2.7109375" style="198" customWidth="1"/>
    <col min="4877" max="4877" width="3.28515625" style="198" bestFit="1" customWidth="1"/>
    <col min="4878" max="4892" width="2.7109375" style="198" customWidth="1"/>
    <col min="4893" max="5120" width="11.42578125" style="198"/>
    <col min="5121" max="5121" width="6.85546875" style="198" customWidth="1"/>
    <col min="5122" max="5122" width="48.42578125" style="198" bestFit="1" customWidth="1"/>
    <col min="5123" max="5123" width="16.140625" style="198" customWidth="1"/>
    <col min="5124" max="5124" width="59.28515625" style="198" bestFit="1" customWidth="1"/>
    <col min="5125" max="5126" width="14.42578125" style="198" customWidth="1"/>
    <col min="5127" max="5127" width="44.28515625" style="198" bestFit="1" customWidth="1"/>
    <col min="5128" max="5132" width="2.7109375" style="198" customWidth="1"/>
    <col min="5133" max="5133" width="3.28515625" style="198" bestFit="1" customWidth="1"/>
    <col min="5134" max="5148" width="2.7109375" style="198" customWidth="1"/>
    <col min="5149" max="5376" width="11.42578125" style="198"/>
    <col min="5377" max="5377" width="6.85546875" style="198" customWidth="1"/>
    <col min="5378" max="5378" width="48.42578125" style="198" bestFit="1" customWidth="1"/>
    <col min="5379" max="5379" width="16.140625" style="198" customWidth="1"/>
    <col min="5380" max="5380" width="59.28515625" style="198" bestFit="1" customWidth="1"/>
    <col min="5381" max="5382" width="14.42578125" style="198" customWidth="1"/>
    <col min="5383" max="5383" width="44.28515625" style="198" bestFit="1" customWidth="1"/>
    <col min="5384" max="5388" width="2.7109375" style="198" customWidth="1"/>
    <col min="5389" max="5389" width="3.28515625" style="198" bestFit="1" customWidth="1"/>
    <col min="5390" max="5404" width="2.7109375" style="198" customWidth="1"/>
    <col min="5405" max="5632" width="11.42578125" style="198"/>
    <col min="5633" max="5633" width="6.85546875" style="198" customWidth="1"/>
    <col min="5634" max="5634" width="48.42578125" style="198" bestFit="1" customWidth="1"/>
    <col min="5635" max="5635" width="16.140625" style="198" customWidth="1"/>
    <col min="5636" max="5636" width="59.28515625" style="198" bestFit="1" customWidth="1"/>
    <col min="5637" max="5638" width="14.42578125" style="198" customWidth="1"/>
    <col min="5639" max="5639" width="44.28515625" style="198" bestFit="1" customWidth="1"/>
    <col min="5640" max="5644" width="2.7109375" style="198" customWidth="1"/>
    <col min="5645" max="5645" width="3.28515625" style="198" bestFit="1" customWidth="1"/>
    <col min="5646" max="5660" width="2.7109375" style="198" customWidth="1"/>
    <col min="5661" max="5888" width="11.42578125" style="198"/>
    <col min="5889" max="5889" width="6.85546875" style="198" customWidth="1"/>
    <col min="5890" max="5890" width="48.42578125" style="198" bestFit="1" customWidth="1"/>
    <col min="5891" max="5891" width="16.140625" style="198" customWidth="1"/>
    <col min="5892" max="5892" width="59.28515625" style="198" bestFit="1" customWidth="1"/>
    <col min="5893" max="5894" width="14.42578125" style="198" customWidth="1"/>
    <col min="5895" max="5895" width="44.28515625" style="198" bestFit="1" customWidth="1"/>
    <col min="5896" max="5900" width="2.7109375" style="198" customWidth="1"/>
    <col min="5901" max="5901" width="3.28515625" style="198" bestFit="1" customWidth="1"/>
    <col min="5902" max="5916" width="2.7109375" style="198" customWidth="1"/>
    <col min="5917" max="6144" width="11.42578125" style="198"/>
    <col min="6145" max="6145" width="6.85546875" style="198" customWidth="1"/>
    <col min="6146" max="6146" width="48.42578125" style="198" bestFit="1" customWidth="1"/>
    <col min="6147" max="6147" width="16.140625" style="198" customWidth="1"/>
    <col min="6148" max="6148" width="59.28515625" style="198" bestFit="1" customWidth="1"/>
    <col min="6149" max="6150" width="14.42578125" style="198" customWidth="1"/>
    <col min="6151" max="6151" width="44.28515625" style="198" bestFit="1" customWidth="1"/>
    <col min="6152" max="6156" width="2.7109375" style="198" customWidth="1"/>
    <col min="6157" max="6157" width="3.28515625" style="198" bestFit="1" customWidth="1"/>
    <col min="6158" max="6172" width="2.7109375" style="198" customWidth="1"/>
    <col min="6173" max="6400" width="11.42578125" style="198"/>
    <col min="6401" max="6401" width="6.85546875" style="198" customWidth="1"/>
    <col min="6402" max="6402" width="48.42578125" style="198" bestFit="1" customWidth="1"/>
    <col min="6403" max="6403" width="16.140625" style="198" customWidth="1"/>
    <col min="6404" max="6404" width="59.28515625" style="198" bestFit="1" customWidth="1"/>
    <col min="6405" max="6406" width="14.42578125" style="198" customWidth="1"/>
    <col min="6407" max="6407" width="44.28515625" style="198" bestFit="1" customWidth="1"/>
    <col min="6408" max="6412" width="2.7109375" style="198" customWidth="1"/>
    <col min="6413" max="6413" width="3.28515625" style="198" bestFit="1" customWidth="1"/>
    <col min="6414" max="6428" width="2.7109375" style="198" customWidth="1"/>
    <col min="6429" max="6656" width="11.42578125" style="198"/>
    <col min="6657" max="6657" width="6.85546875" style="198" customWidth="1"/>
    <col min="6658" max="6658" width="48.42578125" style="198" bestFit="1" customWidth="1"/>
    <col min="6659" max="6659" width="16.140625" style="198" customWidth="1"/>
    <col min="6660" max="6660" width="59.28515625" style="198" bestFit="1" customWidth="1"/>
    <col min="6661" max="6662" width="14.42578125" style="198" customWidth="1"/>
    <col min="6663" max="6663" width="44.28515625" style="198" bestFit="1" customWidth="1"/>
    <col min="6664" max="6668" width="2.7109375" style="198" customWidth="1"/>
    <col min="6669" max="6669" width="3.28515625" style="198" bestFit="1" customWidth="1"/>
    <col min="6670" max="6684" width="2.7109375" style="198" customWidth="1"/>
    <col min="6685" max="6912" width="11.42578125" style="198"/>
    <col min="6913" max="6913" width="6.85546875" style="198" customWidth="1"/>
    <col min="6914" max="6914" width="48.42578125" style="198" bestFit="1" customWidth="1"/>
    <col min="6915" max="6915" width="16.140625" style="198" customWidth="1"/>
    <col min="6916" max="6916" width="59.28515625" style="198" bestFit="1" customWidth="1"/>
    <col min="6917" max="6918" width="14.42578125" style="198" customWidth="1"/>
    <col min="6919" max="6919" width="44.28515625" style="198" bestFit="1" customWidth="1"/>
    <col min="6920" max="6924" width="2.7109375" style="198" customWidth="1"/>
    <col min="6925" max="6925" width="3.28515625" style="198" bestFit="1" customWidth="1"/>
    <col min="6926" max="6940" width="2.7109375" style="198" customWidth="1"/>
    <col min="6941" max="7168" width="11.42578125" style="198"/>
    <col min="7169" max="7169" width="6.85546875" style="198" customWidth="1"/>
    <col min="7170" max="7170" width="48.42578125" style="198" bestFit="1" customWidth="1"/>
    <col min="7171" max="7171" width="16.140625" style="198" customWidth="1"/>
    <col min="7172" max="7172" width="59.28515625" style="198" bestFit="1" customWidth="1"/>
    <col min="7173" max="7174" width="14.42578125" style="198" customWidth="1"/>
    <col min="7175" max="7175" width="44.28515625" style="198" bestFit="1" customWidth="1"/>
    <col min="7176" max="7180" width="2.7109375" style="198" customWidth="1"/>
    <col min="7181" max="7181" width="3.28515625" style="198" bestFit="1" customWidth="1"/>
    <col min="7182" max="7196" width="2.7109375" style="198" customWidth="1"/>
    <col min="7197" max="7424" width="11.42578125" style="198"/>
    <col min="7425" max="7425" width="6.85546875" style="198" customWidth="1"/>
    <col min="7426" max="7426" width="48.42578125" style="198" bestFit="1" customWidth="1"/>
    <col min="7427" max="7427" width="16.140625" style="198" customWidth="1"/>
    <col min="7428" max="7428" width="59.28515625" style="198" bestFit="1" customWidth="1"/>
    <col min="7429" max="7430" width="14.42578125" style="198" customWidth="1"/>
    <col min="7431" max="7431" width="44.28515625" style="198" bestFit="1" customWidth="1"/>
    <col min="7432" max="7436" width="2.7109375" style="198" customWidth="1"/>
    <col min="7437" max="7437" width="3.28515625" style="198" bestFit="1" customWidth="1"/>
    <col min="7438" max="7452" width="2.7109375" style="198" customWidth="1"/>
    <col min="7453" max="7680" width="11.42578125" style="198"/>
    <col min="7681" max="7681" width="6.85546875" style="198" customWidth="1"/>
    <col min="7682" max="7682" width="48.42578125" style="198" bestFit="1" customWidth="1"/>
    <col min="7683" max="7683" width="16.140625" style="198" customWidth="1"/>
    <col min="7684" max="7684" width="59.28515625" style="198" bestFit="1" customWidth="1"/>
    <col min="7685" max="7686" width="14.42578125" style="198" customWidth="1"/>
    <col min="7687" max="7687" width="44.28515625" style="198" bestFit="1" customWidth="1"/>
    <col min="7688" max="7692" width="2.7109375" style="198" customWidth="1"/>
    <col min="7693" max="7693" width="3.28515625" style="198" bestFit="1" customWidth="1"/>
    <col min="7694" max="7708" width="2.7109375" style="198" customWidth="1"/>
    <col min="7709" max="7936" width="11.42578125" style="198"/>
    <col min="7937" max="7937" width="6.85546875" style="198" customWidth="1"/>
    <col min="7938" max="7938" width="48.42578125" style="198" bestFit="1" customWidth="1"/>
    <col min="7939" max="7939" width="16.140625" style="198" customWidth="1"/>
    <col min="7940" max="7940" width="59.28515625" style="198" bestFit="1" customWidth="1"/>
    <col min="7941" max="7942" width="14.42578125" style="198" customWidth="1"/>
    <col min="7943" max="7943" width="44.28515625" style="198" bestFit="1" customWidth="1"/>
    <col min="7944" max="7948" width="2.7109375" style="198" customWidth="1"/>
    <col min="7949" max="7949" width="3.28515625" style="198" bestFit="1" customWidth="1"/>
    <col min="7950" max="7964" width="2.7109375" style="198" customWidth="1"/>
    <col min="7965" max="8192" width="11.42578125" style="198"/>
    <col min="8193" max="8193" width="6.85546875" style="198" customWidth="1"/>
    <col min="8194" max="8194" width="48.42578125" style="198" bestFit="1" customWidth="1"/>
    <col min="8195" max="8195" width="16.140625" style="198" customWidth="1"/>
    <col min="8196" max="8196" width="59.28515625" style="198" bestFit="1" customWidth="1"/>
    <col min="8197" max="8198" width="14.42578125" style="198" customWidth="1"/>
    <col min="8199" max="8199" width="44.28515625" style="198" bestFit="1" customWidth="1"/>
    <col min="8200" max="8204" width="2.7109375" style="198" customWidth="1"/>
    <col min="8205" max="8205" width="3.28515625" style="198" bestFit="1" customWidth="1"/>
    <col min="8206" max="8220" width="2.7109375" style="198" customWidth="1"/>
    <col min="8221" max="8448" width="11.42578125" style="198"/>
    <col min="8449" max="8449" width="6.85546875" style="198" customWidth="1"/>
    <col min="8450" max="8450" width="48.42578125" style="198" bestFit="1" customWidth="1"/>
    <col min="8451" max="8451" width="16.140625" style="198" customWidth="1"/>
    <col min="8452" max="8452" width="59.28515625" style="198" bestFit="1" customWidth="1"/>
    <col min="8453" max="8454" width="14.42578125" style="198" customWidth="1"/>
    <col min="8455" max="8455" width="44.28515625" style="198" bestFit="1" customWidth="1"/>
    <col min="8456" max="8460" width="2.7109375" style="198" customWidth="1"/>
    <col min="8461" max="8461" width="3.28515625" style="198" bestFit="1" customWidth="1"/>
    <col min="8462" max="8476" width="2.7109375" style="198" customWidth="1"/>
    <col min="8477" max="8704" width="11.42578125" style="198"/>
    <col min="8705" max="8705" width="6.85546875" style="198" customWidth="1"/>
    <col min="8706" max="8706" width="48.42578125" style="198" bestFit="1" customWidth="1"/>
    <col min="8707" max="8707" width="16.140625" style="198" customWidth="1"/>
    <col min="8708" max="8708" width="59.28515625" style="198" bestFit="1" customWidth="1"/>
    <col min="8709" max="8710" width="14.42578125" style="198" customWidth="1"/>
    <col min="8711" max="8711" width="44.28515625" style="198" bestFit="1" customWidth="1"/>
    <col min="8712" max="8716" width="2.7109375" style="198" customWidth="1"/>
    <col min="8717" max="8717" width="3.28515625" style="198" bestFit="1" customWidth="1"/>
    <col min="8718" max="8732" width="2.7109375" style="198" customWidth="1"/>
    <col min="8733" max="8960" width="11.42578125" style="198"/>
    <col min="8961" max="8961" width="6.85546875" style="198" customWidth="1"/>
    <col min="8962" max="8962" width="48.42578125" style="198" bestFit="1" customWidth="1"/>
    <col min="8963" max="8963" width="16.140625" style="198" customWidth="1"/>
    <col min="8964" max="8964" width="59.28515625" style="198" bestFit="1" customWidth="1"/>
    <col min="8965" max="8966" width="14.42578125" style="198" customWidth="1"/>
    <col min="8967" max="8967" width="44.28515625" style="198" bestFit="1" customWidth="1"/>
    <col min="8968" max="8972" width="2.7109375" style="198" customWidth="1"/>
    <col min="8973" max="8973" width="3.28515625" style="198" bestFit="1" customWidth="1"/>
    <col min="8974" max="8988" width="2.7109375" style="198" customWidth="1"/>
    <col min="8989" max="9216" width="11.42578125" style="198"/>
    <col min="9217" max="9217" width="6.85546875" style="198" customWidth="1"/>
    <col min="9218" max="9218" width="48.42578125" style="198" bestFit="1" customWidth="1"/>
    <col min="9219" max="9219" width="16.140625" style="198" customWidth="1"/>
    <col min="9220" max="9220" width="59.28515625" style="198" bestFit="1" customWidth="1"/>
    <col min="9221" max="9222" width="14.42578125" style="198" customWidth="1"/>
    <col min="9223" max="9223" width="44.28515625" style="198" bestFit="1" customWidth="1"/>
    <col min="9224" max="9228" width="2.7109375" style="198" customWidth="1"/>
    <col min="9229" max="9229" width="3.28515625" style="198" bestFit="1" customWidth="1"/>
    <col min="9230" max="9244" width="2.7109375" style="198" customWidth="1"/>
    <col min="9245" max="9472" width="11.42578125" style="198"/>
    <col min="9473" max="9473" width="6.85546875" style="198" customWidth="1"/>
    <col min="9474" max="9474" width="48.42578125" style="198" bestFit="1" customWidth="1"/>
    <col min="9475" max="9475" width="16.140625" style="198" customWidth="1"/>
    <col min="9476" max="9476" width="59.28515625" style="198" bestFit="1" customWidth="1"/>
    <col min="9477" max="9478" width="14.42578125" style="198" customWidth="1"/>
    <col min="9479" max="9479" width="44.28515625" style="198" bestFit="1" customWidth="1"/>
    <col min="9480" max="9484" width="2.7109375" style="198" customWidth="1"/>
    <col min="9485" max="9485" width="3.28515625" style="198" bestFit="1" customWidth="1"/>
    <col min="9486" max="9500" width="2.7109375" style="198" customWidth="1"/>
    <col min="9501" max="9728" width="11.42578125" style="198"/>
    <col min="9729" max="9729" width="6.85546875" style="198" customWidth="1"/>
    <col min="9730" max="9730" width="48.42578125" style="198" bestFit="1" customWidth="1"/>
    <col min="9731" max="9731" width="16.140625" style="198" customWidth="1"/>
    <col min="9732" max="9732" width="59.28515625" style="198" bestFit="1" customWidth="1"/>
    <col min="9733" max="9734" width="14.42578125" style="198" customWidth="1"/>
    <col min="9735" max="9735" width="44.28515625" style="198" bestFit="1" customWidth="1"/>
    <col min="9736" max="9740" width="2.7109375" style="198" customWidth="1"/>
    <col min="9741" max="9741" width="3.28515625" style="198" bestFit="1" customWidth="1"/>
    <col min="9742" max="9756" width="2.7109375" style="198" customWidth="1"/>
    <col min="9757" max="9984" width="11.42578125" style="198"/>
    <col min="9985" max="9985" width="6.85546875" style="198" customWidth="1"/>
    <col min="9986" max="9986" width="48.42578125" style="198" bestFit="1" customWidth="1"/>
    <col min="9987" max="9987" width="16.140625" style="198" customWidth="1"/>
    <col min="9988" max="9988" width="59.28515625" style="198" bestFit="1" customWidth="1"/>
    <col min="9989" max="9990" width="14.42578125" style="198" customWidth="1"/>
    <col min="9991" max="9991" width="44.28515625" style="198" bestFit="1" customWidth="1"/>
    <col min="9992" max="9996" width="2.7109375" style="198" customWidth="1"/>
    <col min="9997" max="9997" width="3.28515625" style="198" bestFit="1" customWidth="1"/>
    <col min="9998" max="10012" width="2.7109375" style="198" customWidth="1"/>
    <col min="10013" max="10240" width="11.42578125" style="198"/>
    <col min="10241" max="10241" width="6.85546875" style="198" customWidth="1"/>
    <col min="10242" max="10242" width="48.42578125" style="198" bestFit="1" customWidth="1"/>
    <col min="10243" max="10243" width="16.140625" style="198" customWidth="1"/>
    <col min="10244" max="10244" width="59.28515625" style="198" bestFit="1" customWidth="1"/>
    <col min="10245" max="10246" width="14.42578125" style="198" customWidth="1"/>
    <col min="10247" max="10247" width="44.28515625" style="198" bestFit="1" customWidth="1"/>
    <col min="10248" max="10252" width="2.7109375" style="198" customWidth="1"/>
    <col min="10253" max="10253" width="3.28515625" style="198" bestFit="1" customWidth="1"/>
    <col min="10254" max="10268" width="2.7109375" style="198" customWidth="1"/>
    <col min="10269" max="10496" width="11.42578125" style="198"/>
    <col min="10497" max="10497" width="6.85546875" style="198" customWidth="1"/>
    <col min="10498" max="10498" width="48.42578125" style="198" bestFit="1" customWidth="1"/>
    <col min="10499" max="10499" width="16.140625" style="198" customWidth="1"/>
    <col min="10500" max="10500" width="59.28515625" style="198" bestFit="1" customWidth="1"/>
    <col min="10501" max="10502" width="14.42578125" style="198" customWidth="1"/>
    <col min="10503" max="10503" width="44.28515625" style="198" bestFit="1" customWidth="1"/>
    <col min="10504" max="10508" width="2.7109375" style="198" customWidth="1"/>
    <col min="10509" max="10509" width="3.28515625" style="198" bestFit="1" customWidth="1"/>
    <col min="10510" max="10524" width="2.7109375" style="198" customWidth="1"/>
    <col min="10525" max="10752" width="11.42578125" style="198"/>
    <col min="10753" max="10753" width="6.85546875" style="198" customWidth="1"/>
    <col min="10754" max="10754" width="48.42578125" style="198" bestFit="1" customWidth="1"/>
    <col min="10755" max="10755" width="16.140625" style="198" customWidth="1"/>
    <col min="10756" max="10756" width="59.28515625" style="198" bestFit="1" customWidth="1"/>
    <col min="10757" max="10758" width="14.42578125" style="198" customWidth="1"/>
    <col min="10759" max="10759" width="44.28515625" style="198" bestFit="1" customWidth="1"/>
    <col min="10760" max="10764" width="2.7109375" style="198" customWidth="1"/>
    <col min="10765" max="10765" width="3.28515625" style="198" bestFit="1" customWidth="1"/>
    <col min="10766" max="10780" width="2.7109375" style="198" customWidth="1"/>
    <col min="10781" max="11008" width="11.42578125" style="198"/>
    <col min="11009" max="11009" width="6.85546875" style="198" customWidth="1"/>
    <col min="11010" max="11010" width="48.42578125" style="198" bestFit="1" customWidth="1"/>
    <col min="11011" max="11011" width="16.140625" style="198" customWidth="1"/>
    <col min="11012" max="11012" width="59.28515625" style="198" bestFit="1" customWidth="1"/>
    <col min="11013" max="11014" width="14.42578125" style="198" customWidth="1"/>
    <col min="11015" max="11015" width="44.28515625" style="198" bestFit="1" customWidth="1"/>
    <col min="11016" max="11020" width="2.7109375" style="198" customWidth="1"/>
    <col min="11021" max="11021" width="3.28515625" style="198" bestFit="1" customWidth="1"/>
    <col min="11022" max="11036" width="2.7109375" style="198" customWidth="1"/>
    <col min="11037" max="11264" width="11.42578125" style="198"/>
    <col min="11265" max="11265" width="6.85546875" style="198" customWidth="1"/>
    <col min="11266" max="11266" width="48.42578125" style="198" bestFit="1" customWidth="1"/>
    <col min="11267" max="11267" width="16.140625" style="198" customWidth="1"/>
    <col min="11268" max="11268" width="59.28515625" style="198" bestFit="1" customWidth="1"/>
    <col min="11269" max="11270" width="14.42578125" style="198" customWidth="1"/>
    <col min="11271" max="11271" width="44.28515625" style="198" bestFit="1" customWidth="1"/>
    <col min="11272" max="11276" width="2.7109375" style="198" customWidth="1"/>
    <col min="11277" max="11277" width="3.28515625" style="198" bestFit="1" customWidth="1"/>
    <col min="11278" max="11292" width="2.7109375" style="198" customWidth="1"/>
    <col min="11293" max="11520" width="11.42578125" style="198"/>
    <col min="11521" max="11521" width="6.85546875" style="198" customWidth="1"/>
    <col min="11522" max="11522" width="48.42578125" style="198" bestFit="1" customWidth="1"/>
    <col min="11523" max="11523" width="16.140625" style="198" customWidth="1"/>
    <col min="11524" max="11524" width="59.28515625" style="198" bestFit="1" customWidth="1"/>
    <col min="11525" max="11526" width="14.42578125" style="198" customWidth="1"/>
    <col min="11527" max="11527" width="44.28515625" style="198" bestFit="1" customWidth="1"/>
    <col min="11528" max="11532" width="2.7109375" style="198" customWidth="1"/>
    <col min="11533" max="11533" width="3.28515625" style="198" bestFit="1" customWidth="1"/>
    <col min="11534" max="11548" width="2.7109375" style="198" customWidth="1"/>
    <col min="11549" max="11776" width="11.42578125" style="198"/>
    <col min="11777" max="11777" width="6.85546875" style="198" customWidth="1"/>
    <col min="11778" max="11778" width="48.42578125" style="198" bestFit="1" customWidth="1"/>
    <col min="11779" max="11779" width="16.140625" style="198" customWidth="1"/>
    <col min="11780" max="11780" width="59.28515625" style="198" bestFit="1" customWidth="1"/>
    <col min="11781" max="11782" width="14.42578125" style="198" customWidth="1"/>
    <col min="11783" max="11783" width="44.28515625" style="198" bestFit="1" customWidth="1"/>
    <col min="11784" max="11788" width="2.7109375" style="198" customWidth="1"/>
    <col min="11789" max="11789" width="3.28515625" style="198" bestFit="1" customWidth="1"/>
    <col min="11790" max="11804" width="2.7109375" style="198" customWidth="1"/>
    <col min="11805" max="12032" width="11.42578125" style="198"/>
    <col min="12033" max="12033" width="6.85546875" style="198" customWidth="1"/>
    <col min="12034" max="12034" width="48.42578125" style="198" bestFit="1" customWidth="1"/>
    <col min="12035" max="12035" width="16.140625" style="198" customWidth="1"/>
    <col min="12036" max="12036" width="59.28515625" style="198" bestFit="1" customWidth="1"/>
    <col min="12037" max="12038" width="14.42578125" style="198" customWidth="1"/>
    <col min="12039" max="12039" width="44.28515625" style="198" bestFit="1" customWidth="1"/>
    <col min="12040" max="12044" width="2.7109375" style="198" customWidth="1"/>
    <col min="12045" max="12045" width="3.28515625" style="198" bestFit="1" customWidth="1"/>
    <col min="12046" max="12060" width="2.7109375" style="198" customWidth="1"/>
    <col min="12061" max="12288" width="11.42578125" style="198"/>
    <col min="12289" max="12289" width="6.85546875" style="198" customWidth="1"/>
    <col min="12290" max="12290" width="48.42578125" style="198" bestFit="1" customWidth="1"/>
    <col min="12291" max="12291" width="16.140625" style="198" customWidth="1"/>
    <col min="12292" max="12292" width="59.28515625" style="198" bestFit="1" customWidth="1"/>
    <col min="12293" max="12294" width="14.42578125" style="198" customWidth="1"/>
    <col min="12295" max="12295" width="44.28515625" style="198" bestFit="1" customWidth="1"/>
    <col min="12296" max="12300" width="2.7109375" style="198" customWidth="1"/>
    <col min="12301" max="12301" width="3.28515625" style="198" bestFit="1" customWidth="1"/>
    <col min="12302" max="12316" width="2.7109375" style="198" customWidth="1"/>
    <col min="12317" max="12544" width="11.42578125" style="198"/>
    <col min="12545" max="12545" width="6.85546875" style="198" customWidth="1"/>
    <col min="12546" max="12546" width="48.42578125" style="198" bestFit="1" customWidth="1"/>
    <col min="12547" max="12547" width="16.140625" style="198" customWidth="1"/>
    <col min="12548" max="12548" width="59.28515625" style="198" bestFit="1" customWidth="1"/>
    <col min="12549" max="12550" width="14.42578125" style="198" customWidth="1"/>
    <col min="12551" max="12551" width="44.28515625" style="198" bestFit="1" customWidth="1"/>
    <col min="12552" max="12556" width="2.7109375" style="198" customWidth="1"/>
    <col min="12557" max="12557" width="3.28515625" style="198" bestFit="1" customWidth="1"/>
    <col min="12558" max="12572" width="2.7109375" style="198" customWidth="1"/>
    <col min="12573" max="12800" width="11.42578125" style="198"/>
    <col min="12801" max="12801" width="6.85546875" style="198" customWidth="1"/>
    <col min="12802" max="12802" width="48.42578125" style="198" bestFit="1" customWidth="1"/>
    <col min="12803" max="12803" width="16.140625" style="198" customWidth="1"/>
    <col min="12804" max="12804" width="59.28515625" style="198" bestFit="1" customWidth="1"/>
    <col min="12805" max="12806" width="14.42578125" style="198" customWidth="1"/>
    <col min="12807" max="12807" width="44.28515625" style="198" bestFit="1" customWidth="1"/>
    <col min="12808" max="12812" width="2.7109375" style="198" customWidth="1"/>
    <col min="12813" max="12813" width="3.28515625" style="198" bestFit="1" customWidth="1"/>
    <col min="12814" max="12828" width="2.7109375" style="198" customWidth="1"/>
    <col min="12829" max="13056" width="11.42578125" style="198"/>
    <col min="13057" max="13057" width="6.85546875" style="198" customWidth="1"/>
    <col min="13058" max="13058" width="48.42578125" style="198" bestFit="1" customWidth="1"/>
    <col min="13059" max="13059" width="16.140625" style="198" customWidth="1"/>
    <col min="13060" max="13060" width="59.28515625" style="198" bestFit="1" customWidth="1"/>
    <col min="13061" max="13062" width="14.42578125" style="198" customWidth="1"/>
    <col min="13063" max="13063" width="44.28515625" style="198" bestFit="1" customWidth="1"/>
    <col min="13064" max="13068" width="2.7109375" style="198" customWidth="1"/>
    <col min="13069" max="13069" width="3.28515625" style="198" bestFit="1" customWidth="1"/>
    <col min="13070" max="13084" width="2.7109375" style="198" customWidth="1"/>
    <col min="13085" max="13312" width="11.42578125" style="198"/>
    <col min="13313" max="13313" width="6.85546875" style="198" customWidth="1"/>
    <col min="13314" max="13314" width="48.42578125" style="198" bestFit="1" customWidth="1"/>
    <col min="13315" max="13315" width="16.140625" style="198" customWidth="1"/>
    <col min="13316" max="13316" width="59.28515625" style="198" bestFit="1" customWidth="1"/>
    <col min="13317" max="13318" width="14.42578125" style="198" customWidth="1"/>
    <col min="13319" max="13319" width="44.28515625" style="198" bestFit="1" customWidth="1"/>
    <col min="13320" max="13324" width="2.7109375" style="198" customWidth="1"/>
    <col min="13325" max="13325" width="3.28515625" style="198" bestFit="1" customWidth="1"/>
    <col min="13326" max="13340" width="2.7109375" style="198" customWidth="1"/>
    <col min="13341" max="13568" width="11.42578125" style="198"/>
    <col min="13569" max="13569" width="6.85546875" style="198" customWidth="1"/>
    <col min="13570" max="13570" width="48.42578125" style="198" bestFit="1" customWidth="1"/>
    <col min="13571" max="13571" width="16.140625" style="198" customWidth="1"/>
    <col min="13572" max="13572" width="59.28515625" style="198" bestFit="1" customWidth="1"/>
    <col min="13573" max="13574" width="14.42578125" style="198" customWidth="1"/>
    <col min="13575" max="13575" width="44.28515625" style="198" bestFit="1" customWidth="1"/>
    <col min="13576" max="13580" width="2.7109375" style="198" customWidth="1"/>
    <col min="13581" max="13581" width="3.28515625" style="198" bestFit="1" customWidth="1"/>
    <col min="13582" max="13596" width="2.7109375" style="198" customWidth="1"/>
    <col min="13597" max="13824" width="11.42578125" style="198"/>
    <col min="13825" max="13825" width="6.85546875" style="198" customWidth="1"/>
    <col min="13826" max="13826" width="48.42578125" style="198" bestFit="1" customWidth="1"/>
    <col min="13827" max="13827" width="16.140625" style="198" customWidth="1"/>
    <col min="13828" max="13828" width="59.28515625" style="198" bestFit="1" customWidth="1"/>
    <col min="13829" max="13830" width="14.42578125" style="198" customWidth="1"/>
    <col min="13831" max="13831" width="44.28515625" style="198" bestFit="1" customWidth="1"/>
    <col min="13832" max="13836" width="2.7109375" style="198" customWidth="1"/>
    <col min="13837" max="13837" width="3.28515625" style="198" bestFit="1" customWidth="1"/>
    <col min="13838" max="13852" width="2.7109375" style="198" customWidth="1"/>
    <col min="13853" max="14080" width="11.42578125" style="198"/>
    <col min="14081" max="14081" width="6.85546875" style="198" customWidth="1"/>
    <col min="14082" max="14082" width="48.42578125" style="198" bestFit="1" customWidth="1"/>
    <col min="14083" max="14083" width="16.140625" style="198" customWidth="1"/>
    <col min="14084" max="14084" width="59.28515625" style="198" bestFit="1" customWidth="1"/>
    <col min="14085" max="14086" width="14.42578125" style="198" customWidth="1"/>
    <col min="14087" max="14087" width="44.28515625" style="198" bestFit="1" customWidth="1"/>
    <col min="14088" max="14092" width="2.7109375" style="198" customWidth="1"/>
    <col min="14093" max="14093" width="3.28515625" style="198" bestFit="1" customWidth="1"/>
    <col min="14094" max="14108" width="2.7109375" style="198" customWidth="1"/>
    <col min="14109" max="14336" width="11.42578125" style="198"/>
    <col min="14337" max="14337" width="6.85546875" style="198" customWidth="1"/>
    <col min="14338" max="14338" width="48.42578125" style="198" bestFit="1" customWidth="1"/>
    <col min="14339" max="14339" width="16.140625" style="198" customWidth="1"/>
    <col min="14340" max="14340" width="59.28515625" style="198" bestFit="1" customWidth="1"/>
    <col min="14341" max="14342" width="14.42578125" style="198" customWidth="1"/>
    <col min="14343" max="14343" width="44.28515625" style="198" bestFit="1" customWidth="1"/>
    <col min="14344" max="14348" width="2.7109375" style="198" customWidth="1"/>
    <col min="14349" max="14349" width="3.28515625" style="198" bestFit="1" customWidth="1"/>
    <col min="14350" max="14364" width="2.7109375" style="198" customWidth="1"/>
    <col min="14365" max="14592" width="11.42578125" style="198"/>
    <col min="14593" max="14593" width="6.85546875" style="198" customWidth="1"/>
    <col min="14594" max="14594" width="48.42578125" style="198" bestFit="1" customWidth="1"/>
    <col min="14595" max="14595" width="16.140625" style="198" customWidth="1"/>
    <col min="14596" max="14596" width="59.28515625" style="198" bestFit="1" customWidth="1"/>
    <col min="14597" max="14598" width="14.42578125" style="198" customWidth="1"/>
    <col min="14599" max="14599" width="44.28515625" style="198" bestFit="1" customWidth="1"/>
    <col min="14600" max="14604" width="2.7109375" style="198" customWidth="1"/>
    <col min="14605" max="14605" width="3.28515625" style="198" bestFit="1" customWidth="1"/>
    <col min="14606" max="14620" width="2.7109375" style="198" customWidth="1"/>
    <col min="14621" max="14848" width="11.42578125" style="198"/>
    <col min="14849" max="14849" width="6.85546875" style="198" customWidth="1"/>
    <col min="14850" max="14850" width="48.42578125" style="198" bestFit="1" customWidth="1"/>
    <col min="14851" max="14851" width="16.140625" style="198" customWidth="1"/>
    <col min="14852" max="14852" width="59.28515625" style="198" bestFit="1" customWidth="1"/>
    <col min="14853" max="14854" width="14.42578125" style="198" customWidth="1"/>
    <col min="14855" max="14855" width="44.28515625" style="198" bestFit="1" customWidth="1"/>
    <col min="14856" max="14860" width="2.7109375" style="198" customWidth="1"/>
    <col min="14861" max="14861" width="3.28515625" style="198" bestFit="1" customWidth="1"/>
    <col min="14862" max="14876" width="2.7109375" style="198" customWidth="1"/>
    <col min="14877" max="15104" width="11.42578125" style="198"/>
    <col min="15105" max="15105" width="6.85546875" style="198" customWidth="1"/>
    <col min="15106" max="15106" width="48.42578125" style="198" bestFit="1" customWidth="1"/>
    <col min="15107" max="15107" width="16.140625" style="198" customWidth="1"/>
    <col min="15108" max="15108" width="59.28515625" style="198" bestFit="1" customWidth="1"/>
    <col min="15109" max="15110" width="14.42578125" style="198" customWidth="1"/>
    <col min="15111" max="15111" width="44.28515625" style="198" bestFit="1" customWidth="1"/>
    <col min="15112" max="15116" width="2.7109375" style="198" customWidth="1"/>
    <col min="15117" max="15117" width="3.28515625" style="198" bestFit="1" customWidth="1"/>
    <col min="15118" max="15132" width="2.7109375" style="198" customWidth="1"/>
    <col min="15133" max="15360" width="11.42578125" style="198"/>
    <col min="15361" max="15361" width="6.85546875" style="198" customWidth="1"/>
    <col min="15362" max="15362" width="48.42578125" style="198" bestFit="1" customWidth="1"/>
    <col min="15363" max="15363" width="16.140625" style="198" customWidth="1"/>
    <col min="15364" max="15364" width="59.28515625" style="198" bestFit="1" customWidth="1"/>
    <col min="15365" max="15366" width="14.42578125" style="198" customWidth="1"/>
    <col min="15367" max="15367" width="44.28515625" style="198" bestFit="1" customWidth="1"/>
    <col min="15368" max="15372" width="2.7109375" style="198" customWidth="1"/>
    <col min="15373" max="15373" width="3.28515625" style="198" bestFit="1" customWidth="1"/>
    <col min="15374" max="15388" width="2.7109375" style="198" customWidth="1"/>
    <col min="15389" max="15616" width="11.42578125" style="198"/>
    <col min="15617" max="15617" width="6.85546875" style="198" customWidth="1"/>
    <col min="15618" max="15618" width="48.42578125" style="198" bestFit="1" customWidth="1"/>
    <col min="15619" max="15619" width="16.140625" style="198" customWidth="1"/>
    <col min="15620" max="15620" width="59.28515625" style="198" bestFit="1" customWidth="1"/>
    <col min="15621" max="15622" width="14.42578125" style="198" customWidth="1"/>
    <col min="15623" max="15623" width="44.28515625" style="198" bestFit="1" customWidth="1"/>
    <col min="15624" max="15628" width="2.7109375" style="198" customWidth="1"/>
    <col min="15629" max="15629" width="3.28515625" style="198" bestFit="1" customWidth="1"/>
    <col min="15630" max="15644" width="2.7109375" style="198" customWidth="1"/>
    <col min="15645" max="15872" width="11.42578125" style="198"/>
    <col min="15873" max="15873" width="6.85546875" style="198" customWidth="1"/>
    <col min="15874" max="15874" width="48.42578125" style="198" bestFit="1" customWidth="1"/>
    <col min="15875" max="15875" width="16.140625" style="198" customWidth="1"/>
    <col min="15876" max="15876" width="59.28515625" style="198" bestFit="1" customWidth="1"/>
    <col min="15877" max="15878" width="14.42578125" style="198" customWidth="1"/>
    <col min="15879" max="15879" width="44.28515625" style="198" bestFit="1" customWidth="1"/>
    <col min="15880" max="15884" width="2.7109375" style="198" customWidth="1"/>
    <col min="15885" max="15885" width="3.28515625" style="198" bestFit="1" customWidth="1"/>
    <col min="15886" max="15900" width="2.7109375" style="198" customWidth="1"/>
    <col min="15901" max="16128" width="11.42578125" style="198"/>
    <col min="16129" max="16129" width="6.85546875" style="198" customWidth="1"/>
    <col min="16130" max="16130" width="48.42578125" style="198" bestFit="1" customWidth="1"/>
    <col min="16131" max="16131" width="16.140625" style="198" customWidth="1"/>
    <col min="16132" max="16132" width="59.28515625" style="198" bestFit="1" customWidth="1"/>
    <col min="16133" max="16134" width="14.42578125" style="198" customWidth="1"/>
    <col min="16135" max="16135" width="44.28515625" style="198" bestFit="1" customWidth="1"/>
    <col min="16136" max="16140" width="2.7109375" style="198" customWidth="1"/>
    <col min="16141" max="16141" width="3.28515625" style="198" bestFit="1" customWidth="1"/>
    <col min="16142" max="16156" width="2.7109375" style="198" customWidth="1"/>
    <col min="16157" max="16384" width="11.42578125" style="198"/>
  </cols>
  <sheetData>
    <row r="1" spans="1:32" s="194" customFormat="1" ht="18.75" customHeight="1" thickBot="1" x14ac:dyDescent="0.25">
      <c r="A1" s="193" t="s">
        <v>167</v>
      </c>
      <c r="B1" s="193" t="s">
        <v>168</v>
      </c>
      <c r="C1" s="193" t="s">
        <v>13</v>
      </c>
      <c r="D1" s="193" t="s">
        <v>169</v>
      </c>
      <c r="E1" s="193" t="s">
        <v>13</v>
      </c>
      <c r="F1" s="193" t="s">
        <v>170</v>
      </c>
      <c r="G1" s="193" t="s">
        <v>289</v>
      </c>
      <c r="AD1" s="213">
        <v>2</v>
      </c>
      <c r="AE1" s="213">
        <v>51</v>
      </c>
      <c r="AF1" s="214" t="s">
        <v>290</v>
      </c>
    </row>
    <row r="2" spans="1:32" ht="18" customHeight="1" x14ac:dyDescent="0.2">
      <c r="A2" s="195">
        <v>1</v>
      </c>
      <c r="B2" s="196" t="s">
        <v>171</v>
      </c>
      <c r="C2" s="197" t="s">
        <v>172</v>
      </c>
      <c r="D2" s="196" t="s">
        <v>173</v>
      </c>
      <c r="E2" s="197" t="s">
        <v>174</v>
      </c>
      <c r="F2" s="197">
        <v>1</v>
      </c>
      <c r="G2" s="197" t="s">
        <v>175</v>
      </c>
      <c r="AD2" s="213">
        <v>53</v>
      </c>
      <c r="AE2" s="213">
        <v>178</v>
      </c>
      <c r="AF2" s="214" t="s">
        <v>291</v>
      </c>
    </row>
    <row r="3" spans="1:32" ht="18" customHeight="1" x14ac:dyDescent="0.2">
      <c r="A3" s="199">
        <f>A2+1</f>
        <v>2</v>
      </c>
      <c r="B3" s="200" t="s">
        <v>176</v>
      </c>
      <c r="C3" s="201" t="s">
        <v>177</v>
      </c>
      <c r="D3" s="200" t="s">
        <v>178</v>
      </c>
      <c r="E3" s="201" t="s">
        <v>179</v>
      </c>
      <c r="F3" s="201">
        <v>24</v>
      </c>
      <c r="G3" s="201" t="s">
        <v>180</v>
      </c>
      <c r="AD3" s="213">
        <v>181</v>
      </c>
      <c r="AE3" s="213">
        <v>195</v>
      </c>
      <c r="AF3" s="214" t="s">
        <v>292</v>
      </c>
    </row>
    <row r="4" spans="1:32" ht="18" customHeight="1" x14ac:dyDescent="0.2">
      <c r="A4" s="199">
        <f t="shared" ref="A4:A50" si="0">A3+1</f>
        <v>3</v>
      </c>
      <c r="B4" s="200" t="s">
        <v>181</v>
      </c>
      <c r="C4" s="201" t="s">
        <v>182</v>
      </c>
      <c r="D4" s="200" t="s">
        <v>178</v>
      </c>
      <c r="E4" s="201" t="s">
        <v>179</v>
      </c>
      <c r="F4" s="201">
        <v>24</v>
      </c>
      <c r="G4" s="201" t="s">
        <v>180</v>
      </c>
    </row>
    <row r="5" spans="1:32" ht="18" customHeight="1" x14ac:dyDescent="0.2">
      <c r="A5" s="199">
        <f t="shared" si="0"/>
        <v>4</v>
      </c>
      <c r="B5" s="200" t="s">
        <v>183</v>
      </c>
      <c r="C5" s="201" t="s">
        <v>184</v>
      </c>
      <c r="D5" s="200" t="s">
        <v>178</v>
      </c>
      <c r="E5" s="201" t="s">
        <v>179</v>
      </c>
      <c r="F5" s="201">
        <v>24</v>
      </c>
      <c r="G5" s="201" t="s">
        <v>180</v>
      </c>
    </row>
    <row r="6" spans="1:32" ht="18" customHeight="1" x14ac:dyDescent="0.2">
      <c r="A6" s="199">
        <f t="shared" si="0"/>
        <v>5</v>
      </c>
      <c r="B6" s="200" t="s">
        <v>185</v>
      </c>
      <c r="C6" s="201" t="s">
        <v>186</v>
      </c>
      <c r="D6" s="200" t="s">
        <v>178</v>
      </c>
      <c r="E6" s="201" t="s">
        <v>179</v>
      </c>
      <c r="F6" s="201">
        <v>16</v>
      </c>
      <c r="G6" s="201" t="s">
        <v>187</v>
      </c>
    </row>
    <row r="7" spans="1:32" ht="18" customHeight="1" x14ac:dyDescent="0.2">
      <c r="A7" s="199">
        <f t="shared" si="0"/>
        <v>6</v>
      </c>
      <c r="B7" s="200" t="s">
        <v>188</v>
      </c>
      <c r="C7" s="201" t="s">
        <v>189</v>
      </c>
      <c r="D7" s="200" t="s">
        <v>178</v>
      </c>
      <c r="E7" s="201" t="s">
        <v>179</v>
      </c>
      <c r="F7" s="201">
        <v>24</v>
      </c>
      <c r="G7" s="201" t="s">
        <v>180</v>
      </c>
    </row>
    <row r="8" spans="1:32" ht="18" customHeight="1" x14ac:dyDescent="0.2">
      <c r="A8" s="199">
        <f t="shared" si="0"/>
        <v>7</v>
      </c>
      <c r="B8" s="200" t="s">
        <v>190</v>
      </c>
      <c r="C8" s="201" t="s">
        <v>191</v>
      </c>
      <c r="D8" s="200" t="s">
        <v>178</v>
      </c>
      <c r="E8" s="201" t="s">
        <v>179</v>
      </c>
      <c r="F8" s="201">
        <v>24</v>
      </c>
      <c r="G8" s="201" t="s">
        <v>180</v>
      </c>
    </row>
    <row r="9" spans="1:32" ht="18" customHeight="1" x14ac:dyDescent="0.2">
      <c r="A9" s="199">
        <f t="shared" si="0"/>
        <v>8</v>
      </c>
      <c r="B9" s="200" t="s">
        <v>192</v>
      </c>
      <c r="C9" s="201" t="s">
        <v>193</v>
      </c>
      <c r="D9" s="200" t="s">
        <v>178</v>
      </c>
      <c r="E9" s="201" t="s">
        <v>179</v>
      </c>
      <c r="F9" s="201">
        <v>24</v>
      </c>
      <c r="G9" s="201" t="s">
        <v>180</v>
      </c>
    </row>
    <row r="10" spans="1:32" ht="18" customHeight="1" x14ac:dyDescent="0.2">
      <c r="A10" s="199">
        <f t="shared" si="0"/>
        <v>9</v>
      </c>
      <c r="B10" s="200" t="s">
        <v>194</v>
      </c>
      <c r="C10" s="201" t="s">
        <v>195</v>
      </c>
      <c r="D10" s="200" t="s">
        <v>178</v>
      </c>
      <c r="E10" s="201" t="s">
        <v>179</v>
      </c>
      <c r="F10" s="201">
        <v>16</v>
      </c>
      <c r="G10" s="201" t="s">
        <v>187</v>
      </c>
    </row>
    <row r="11" spans="1:32" ht="18" customHeight="1" x14ac:dyDescent="0.2">
      <c r="A11" s="199">
        <f t="shared" si="0"/>
        <v>10</v>
      </c>
      <c r="B11" s="200" t="s">
        <v>196</v>
      </c>
      <c r="C11" s="201" t="s">
        <v>197</v>
      </c>
      <c r="D11" s="200" t="s">
        <v>178</v>
      </c>
      <c r="E11" s="201" t="s">
        <v>179</v>
      </c>
      <c r="F11" s="201">
        <v>24</v>
      </c>
      <c r="G11" s="201" t="s">
        <v>180</v>
      </c>
    </row>
    <row r="12" spans="1:32" ht="18" customHeight="1" x14ac:dyDescent="0.2">
      <c r="A12" s="199">
        <f t="shared" si="0"/>
        <v>11</v>
      </c>
      <c r="B12" s="200" t="s">
        <v>198</v>
      </c>
      <c r="C12" s="201" t="s">
        <v>199</v>
      </c>
      <c r="D12" s="200" t="s">
        <v>178</v>
      </c>
      <c r="E12" s="201" t="s">
        <v>179</v>
      </c>
      <c r="F12" s="201">
        <v>12</v>
      </c>
      <c r="G12" s="201" t="s">
        <v>385</v>
      </c>
    </row>
    <row r="13" spans="1:32" ht="18" customHeight="1" x14ac:dyDescent="0.2">
      <c r="A13" s="199">
        <f t="shared" si="0"/>
        <v>12</v>
      </c>
      <c r="B13" s="200" t="s">
        <v>200</v>
      </c>
      <c r="C13" s="201" t="s">
        <v>201</v>
      </c>
      <c r="D13" s="200" t="s">
        <v>178</v>
      </c>
      <c r="E13" s="201" t="s">
        <v>179</v>
      </c>
      <c r="F13" s="201">
        <v>24</v>
      </c>
      <c r="G13" s="201" t="s">
        <v>180</v>
      </c>
    </row>
    <row r="14" spans="1:32" ht="18" customHeight="1" x14ac:dyDescent="0.2">
      <c r="A14" s="199">
        <f t="shared" si="0"/>
        <v>13</v>
      </c>
      <c r="B14" s="200" t="s">
        <v>202</v>
      </c>
      <c r="C14" s="201" t="s">
        <v>203</v>
      </c>
      <c r="D14" s="200" t="s">
        <v>178</v>
      </c>
      <c r="E14" s="201" t="s">
        <v>179</v>
      </c>
      <c r="F14" s="201">
        <v>12</v>
      </c>
      <c r="G14" s="201" t="s">
        <v>385</v>
      </c>
    </row>
    <row r="15" spans="1:32" ht="18" customHeight="1" x14ac:dyDescent="0.2">
      <c r="A15" s="199">
        <f t="shared" si="0"/>
        <v>14</v>
      </c>
      <c r="B15" s="200" t="s">
        <v>204</v>
      </c>
      <c r="C15" s="201" t="s">
        <v>205</v>
      </c>
      <c r="D15" s="200" t="s">
        <v>178</v>
      </c>
      <c r="E15" s="201" t="s">
        <v>179</v>
      </c>
      <c r="F15" s="201">
        <v>16</v>
      </c>
      <c r="G15" s="201" t="s">
        <v>187</v>
      </c>
    </row>
    <row r="16" spans="1:32" ht="18" customHeight="1" x14ac:dyDescent="0.2">
      <c r="A16" s="199">
        <f t="shared" si="0"/>
        <v>15</v>
      </c>
      <c r="B16" s="200" t="s">
        <v>206</v>
      </c>
      <c r="C16" s="201" t="s">
        <v>207</v>
      </c>
      <c r="D16" s="200" t="s">
        <v>178</v>
      </c>
      <c r="E16" s="201" t="s">
        <v>179</v>
      </c>
      <c r="F16" s="201">
        <v>24</v>
      </c>
      <c r="G16" s="201" t="s">
        <v>180</v>
      </c>
    </row>
    <row r="17" spans="1:7" ht="18" customHeight="1" x14ac:dyDescent="0.2">
      <c r="A17" s="199">
        <f t="shared" si="0"/>
        <v>16</v>
      </c>
      <c r="B17" s="200" t="s">
        <v>208</v>
      </c>
      <c r="C17" s="201" t="s">
        <v>209</v>
      </c>
      <c r="D17" s="200" t="s">
        <v>178</v>
      </c>
      <c r="E17" s="201" t="s">
        <v>179</v>
      </c>
      <c r="F17" s="201">
        <v>12</v>
      </c>
      <c r="G17" s="201" t="s">
        <v>385</v>
      </c>
    </row>
    <row r="18" spans="1:7" ht="18" customHeight="1" x14ac:dyDescent="0.2">
      <c r="A18" s="199">
        <f t="shared" si="0"/>
        <v>17</v>
      </c>
      <c r="B18" s="200" t="s">
        <v>210</v>
      </c>
      <c r="C18" s="201" t="s">
        <v>211</v>
      </c>
      <c r="D18" s="200" t="s">
        <v>178</v>
      </c>
      <c r="E18" s="201" t="s">
        <v>179</v>
      </c>
      <c r="F18" s="201">
        <v>16</v>
      </c>
      <c r="G18" s="201" t="s">
        <v>187</v>
      </c>
    </row>
    <row r="19" spans="1:7" ht="18" customHeight="1" x14ac:dyDescent="0.2">
      <c r="A19" s="199">
        <f t="shared" si="0"/>
        <v>18</v>
      </c>
      <c r="B19" s="200" t="s">
        <v>212</v>
      </c>
      <c r="C19" s="201" t="s">
        <v>213</v>
      </c>
      <c r="D19" s="200" t="s">
        <v>178</v>
      </c>
      <c r="E19" s="201" t="s">
        <v>179</v>
      </c>
      <c r="F19" s="201">
        <v>12</v>
      </c>
      <c r="G19" s="201" t="s">
        <v>385</v>
      </c>
    </row>
    <row r="20" spans="1:7" ht="18" customHeight="1" x14ac:dyDescent="0.2">
      <c r="A20" s="199">
        <f t="shared" si="0"/>
        <v>19</v>
      </c>
      <c r="B20" s="200" t="s">
        <v>214</v>
      </c>
      <c r="C20" s="201" t="s">
        <v>215</v>
      </c>
      <c r="D20" s="200" t="s">
        <v>178</v>
      </c>
      <c r="E20" s="201" t="s">
        <v>179</v>
      </c>
      <c r="F20" s="201">
        <v>16</v>
      </c>
      <c r="G20" s="201" t="s">
        <v>187</v>
      </c>
    </row>
    <row r="21" spans="1:7" ht="18" customHeight="1" x14ac:dyDescent="0.2">
      <c r="A21" s="199">
        <f t="shared" si="0"/>
        <v>20</v>
      </c>
      <c r="B21" s="200" t="s">
        <v>216</v>
      </c>
      <c r="C21" s="201" t="s">
        <v>217</v>
      </c>
      <c r="D21" s="200" t="s">
        <v>178</v>
      </c>
      <c r="E21" s="201" t="s">
        <v>179</v>
      </c>
      <c r="F21" s="201">
        <v>12</v>
      </c>
      <c r="G21" s="201" t="s">
        <v>385</v>
      </c>
    </row>
    <row r="22" spans="1:7" ht="18" customHeight="1" x14ac:dyDescent="0.2">
      <c r="A22" s="199">
        <f t="shared" si="0"/>
        <v>21</v>
      </c>
      <c r="B22" s="200" t="s">
        <v>218</v>
      </c>
      <c r="C22" s="201" t="s">
        <v>219</v>
      </c>
      <c r="D22" s="200" t="s">
        <v>178</v>
      </c>
      <c r="E22" s="201" t="s">
        <v>179</v>
      </c>
      <c r="F22" s="201">
        <v>16</v>
      </c>
      <c r="G22" s="201" t="s">
        <v>187</v>
      </c>
    </row>
    <row r="23" spans="1:7" ht="18" customHeight="1" x14ac:dyDescent="0.2">
      <c r="A23" s="199">
        <f t="shared" si="0"/>
        <v>22</v>
      </c>
      <c r="B23" s="200" t="s">
        <v>220</v>
      </c>
      <c r="C23" s="201" t="s">
        <v>221</v>
      </c>
      <c r="D23" s="200" t="s">
        <v>178</v>
      </c>
      <c r="E23" s="201" t="s">
        <v>179</v>
      </c>
      <c r="F23" s="201">
        <v>12</v>
      </c>
      <c r="G23" s="201" t="s">
        <v>385</v>
      </c>
    </row>
    <row r="24" spans="1:7" ht="18" customHeight="1" x14ac:dyDescent="0.2">
      <c r="A24" s="199">
        <f t="shared" si="0"/>
        <v>23</v>
      </c>
      <c r="B24" s="200" t="s">
        <v>222</v>
      </c>
      <c r="C24" s="201" t="s">
        <v>223</v>
      </c>
      <c r="D24" s="200" t="s">
        <v>224</v>
      </c>
      <c r="E24" s="201" t="s">
        <v>225</v>
      </c>
      <c r="F24" s="201">
        <v>2</v>
      </c>
      <c r="G24" s="201" t="s">
        <v>226</v>
      </c>
    </row>
    <row r="25" spans="1:7" ht="18" customHeight="1" x14ac:dyDescent="0.2">
      <c r="A25" s="199">
        <f t="shared" si="0"/>
        <v>24</v>
      </c>
      <c r="B25" s="200" t="s">
        <v>227</v>
      </c>
      <c r="C25" s="201" t="s">
        <v>228</v>
      </c>
      <c r="D25" s="200" t="s">
        <v>229</v>
      </c>
      <c r="E25" s="201" t="s">
        <v>230</v>
      </c>
      <c r="F25" s="201">
        <v>2</v>
      </c>
      <c r="G25" s="201" t="s">
        <v>231</v>
      </c>
    </row>
    <row r="26" spans="1:7" ht="18" customHeight="1" x14ac:dyDescent="0.2">
      <c r="A26" s="199">
        <f t="shared" si="0"/>
        <v>25</v>
      </c>
      <c r="B26" s="200" t="s">
        <v>227</v>
      </c>
      <c r="C26" s="201" t="s">
        <v>228</v>
      </c>
      <c r="D26" s="200" t="s">
        <v>232</v>
      </c>
      <c r="E26" s="201" t="s">
        <v>230</v>
      </c>
      <c r="F26" s="201">
        <v>1</v>
      </c>
      <c r="G26" s="201" t="s">
        <v>233</v>
      </c>
    </row>
    <row r="27" spans="1:7" ht="18" customHeight="1" x14ac:dyDescent="0.2">
      <c r="A27" s="199">
        <f t="shared" si="0"/>
        <v>26</v>
      </c>
      <c r="B27" s="200" t="s">
        <v>227</v>
      </c>
      <c r="C27" s="201" t="s">
        <v>228</v>
      </c>
      <c r="D27" s="200" t="s">
        <v>234</v>
      </c>
      <c r="E27" s="201" t="s">
        <v>235</v>
      </c>
      <c r="F27" s="201">
        <v>1</v>
      </c>
      <c r="G27" s="201" t="s">
        <v>233</v>
      </c>
    </row>
    <row r="28" spans="1:7" ht="18" customHeight="1" x14ac:dyDescent="0.2">
      <c r="A28" s="199">
        <f t="shared" si="0"/>
        <v>27</v>
      </c>
      <c r="B28" s="200" t="s">
        <v>229</v>
      </c>
      <c r="C28" s="201" t="s">
        <v>230</v>
      </c>
      <c r="D28" s="200" t="s">
        <v>236</v>
      </c>
      <c r="E28" s="201" t="s">
        <v>237</v>
      </c>
      <c r="F28" s="201">
        <v>3</v>
      </c>
      <c r="G28" s="201" t="s">
        <v>238</v>
      </c>
    </row>
    <row r="29" spans="1:7" ht="18" customHeight="1" x14ac:dyDescent="0.2">
      <c r="A29" s="199">
        <f t="shared" si="0"/>
        <v>28</v>
      </c>
      <c r="B29" s="200" t="s">
        <v>232</v>
      </c>
      <c r="C29" s="201" t="s">
        <v>230</v>
      </c>
      <c r="D29" s="200" t="s">
        <v>236</v>
      </c>
      <c r="E29" s="201" t="s">
        <v>237</v>
      </c>
      <c r="F29" s="201">
        <v>2</v>
      </c>
      <c r="G29" s="201" t="s">
        <v>231</v>
      </c>
    </row>
    <row r="30" spans="1:7" ht="18" customHeight="1" x14ac:dyDescent="0.2">
      <c r="A30" s="199">
        <f t="shared" si="0"/>
        <v>29</v>
      </c>
      <c r="B30" s="200" t="s">
        <v>234</v>
      </c>
      <c r="C30" s="201" t="s">
        <v>235</v>
      </c>
      <c r="D30" s="200" t="s">
        <v>236</v>
      </c>
      <c r="E30" s="201" t="s">
        <v>239</v>
      </c>
      <c r="F30" s="201">
        <v>2</v>
      </c>
      <c r="G30" s="201" t="s">
        <v>231</v>
      </c>
    </row>
    <row r="31" spans="1:7" ht="18" customHeight="1" x14ac:dyDescent="0.2">
      <c r="A31" s="199">
        <f t="shared" si="0"/>
        <v>30</v>
      </c>
      <c r="B31" s="200" t="s">
        <v>240</v>
      </c>
      <c r="C31" s="201" t="s">
        <v>241</v>
      </c>
      <c r="D31" s="200" t="s">
        <v>242</v>
      </c>
      <c r="E31" s="201" t="s">
        <v>243</v>
      </c>
      <c r="F31" s="201">
        <v>1</v>
      </c>
      <c r="G31" s="201" t="s">
        <v>244</v>
      </c>
    </row>
    <row r="32" spans="1:7" ht="18" customHeight="1" x14ac:dyDescent="0.2">
      <c r="A32" s="199">
        <f t="shared" si="0"/>
        <v>31</v>
      </c>
      <c r="B32" s="200" t="s">
        <v>245</v>
      </c>
      <c r="C32" s="201" t="s">
        <v>246</v>
      </c>
      <c r="D32" s="200" t="s">
        <v>242</v>
      </c>
      <c r="E32" s="201" t="s">
        <v>243</v>
      </c>
      <c r="F32" s="201">
        <v>1</v>
      </c>
      <c r="G32" s="201" t="s">
        <v>244</v>
      </c>
    </row>
    <row r="33" spans="1:27" ht="18" customHeight="1" thickBot="1" x14ac:dyDescent="0.25">
      <c r="A33" s="199">
        <f t="shared" si="0"/>
        <v>32</v>
      </c>
      <c r="B33" s="200" t="s">
        <v>247</v>
      </c>
      <c r="C33" s="201"/>
      <c r="D33" s="200" t="s">
        <v>248</v>
      </c>
      <c r="E33" s="201" t="s">
        <v>249</v>
      </c>
      <c r="F33" s="201">
        <v>2</v>
      </c>
      <c r="G33" s="201" t="s">
        <v>250</v>
      </c>
    </row>
    <row r="34" spans="1:27" ht="41.25" thickBot="1" x14ac:dyDescent="0.25">
      <c r="A34" s="199">
        <f t="shared" si="0"/>
        <v>33</v>
      </c>
      <c r="B34" s="200" t="s">
        <v>262</v>
      </c>
      <c r="C34" s="201" t="s">
        <v>263</v>
      </c>
      <c r="D34" s="200" t="s">
        <v>272</v>
      </c>
      <c r="E34" s="201" t="s">
        <v>273</v>
      </c>
      <c r="F34" s="201">
        <v>0</v>
      </c>
      <c r="G34" s="202" t="s">
        <v>274</v>
      </c>
      <c r="H34" s="351" t="s">
        <v>275</v>
      </c>
      <c r="I34" s="341"/>
      <c r="J34" s="341"/>
      <c r="K34" s="341"/>
      <c r="L34" s="341"/>
      <c r="M34" s="341" t="s">
        <v>276</v>
      </c>
      <c r="N34" s="341"/>
      <c r="O34" s="341"/>
      <c r="P34" s="341"/>
      <c r="Q34" s="341"/>
      <c r="R34" s="341"/>
      <c r="S34" s="341" t="s">
        <v>277</v>
      </c>
      <c r="T34" s="341"/>
      <c r="U34" s="341"/>
      <c r="V34" s="341"/>
      <c r="W34" s="341" t="s">
        <v>278</v>
      </c>
      <c r="X34" s="341"/>
      <c r="Y34" s="341"/>
      <c r="Z34" s="341"/>
      <c r="AA34" s="342"/>
    </row>
    <row r="35" spans="1:27" ht="18" customHeight="1" x14ac:dyDescent="0.2">
      <c r="A35" s="199">
        <f t="shared" si="0"/>
        <v>34</v>
      </c>
      <c r="B35" s="200" t="s">
        <v>279</v>
      </c>
      <c r="C35" s="201" t="s">
        <v>280</v>
      </c>
      <c r="D35" s="200" t="s">
        <v>242</v>
      </c>
      <c r="E35" s="201" t="s">
        <v>243</v>
      </c>
      <c r="F35" s="201">
        <v>1</v>
      </c>
      <c r="G35" s="201" t="s">
        <v>281</v>
      </c>
      <c r="H35" s="343">
        <v>20</v>
      </c>
      <c r="I35" s="344"/>
      <c r="J35" s="344"/>
      <c r="K35" s="344"/>
      <c r="L35" s="345"/>
      <c r="M35" s="346">
        <v>10</v>
      </c>
      <c r="N35" s="346"/>
      <c r="O35" s="346"/>
      <c r="P35" s="346"/>
      <c r="Q35" s="346"/>
      <c r="R35" s="346"/>
      <c r="S35" s="347">
        <v>6</v>
      </c>
      <c r="T35" s="347"/>
      <c r="U35" s="347"/>
      <c r="V35" s="347"/>
      <c r="W35" s="348">
        <f>+ROUNDUP((M35*(H35-7.5))/(S35*100),0)</f>
        <v>1</v>
      </c>
      <c r="X35" s="348"/>
      <c r="Y35" s="348"/>
      <c r="Z35" s="348"/>
      <c r="AA35" s="348"/>
    </row>
    <row r="36" spans="1:27" ht="18" customHeight="1" x14ac:dyDescent="0.2">
      <c r="A36" s="199">
        <f t="shared" si="0"/>
        <v>35</v>
      </c>
      <c r="B36" s="200" t="s">
        <v>251</v>
      </c>
      <c r="C36" s="201" t="s">
        <v>252</v>
      </c>
      <c r="D36" s="200" t="s">
        <v>253</v>
      </c>
      <c r="E36" s="201" t="s">
        <v>254</v>
      </c>
      <c r="F36" s="201">
        <v>2</v>
      </c>
      <c r="G36" s="201" t="s">
        <v>226</v>
      </c>
    </row>
    <row r="37" spans="1:27" ht="18" customHeight="1" x14ac:dyDescent="0.2">
      <c r="A37" s="199">
        <f t="shared" si="0"/>
        <v>36</v>
      </c>
      <c r="B37" s="200" t="s">
        <v>251</v>
      </c>
      <c r="C37" s="201" t="s">
        <v>252</v>
      </c>
      <c r="D37" s="200" t="s">
        <v>255</v>
      </c>
      <c r="E37" s="201" t="s">
        <v>256</v>
      </c>
      <c r="F37" s="201">
        <v>2</v>
      </c>
      <c r="G37" s="201" t="s">
        <v>226</v>
      </c>
    </row>
    <row r="38" spans="1:27" ht="18" customHeight="1" x14ac:dyDescent="0.2">
      <c r="A38" s="199">
        <f t="shared" si="0"/>
        <v>37</v>
      </c>
      <c r="B38" s="200" t="s">
        <v>251</v>
      </c>
      <c r="C38" s="201" t="s">
        <v>252</v>
      </c>
      <c r="D38" s="200" t="s">
        <v>257</v>
      </c>
      <c r="E38" s="201" t="s">
        <v>258</v>
      </c>
      <c r="F38" s="201">
        <v>2</v>
      </c>
      <c r="G38" s="201" t="s">
        <v>226</v>
      </c>
    </row>
    <row r="39" spans="1:27" ht="18" customHeight="1" x14ac:dyDescent="0.2">
      <c r="A39" s="199">
        <f t="shared" si="0"/>
        <v>38</v>
      </c>
      <c r="B39" s="200" t="s">
        <v>251</v>
      </c>
      <c r="C39" s="201" t="s">
        <v>252</v>
      </c>
      <c r="D39" s="200" t="s">
        <v>259</v>
      </c>
      <c r="E39" s="201" t="s">
        <v>260</v>
      </c>
      <c r="F39" s="201">
        <v>2</v>
      </c>
      <c r="G39" s="201" t="s">
        <v>261</v>
      </c>
    </row>
    <row r="40" spans="1:27" ht="18" customHeight="1" x14ac:dyDescent="0.2">
      <c r="A40" s="199">
        <f t="shared" si="0"/>
        <v>39</v>
      </c>
      <c r="B40" s="200" t="s">
        <v>262</v>
      </c>
      <c r="C40" s="201" t="s">
        <v>263</v>
      </c>
      <c r="D40" s="200" t="s">
        <v>264</v>
      </c>
      <c r="E40" s="201" t="s">
        <v>265</v>
      </c>
      <c r="F40" s="201">
        <v>2</v>
      </c>
      <c r="G40" s="201" t="s">
        <v>266</v>
      </c>
    </row>
    <row r="41" spans="1:27" ht="18" customHeight="1" x14ac:dyDescent="0.2">
      <c r="A41" s="199">
        <f t="shared" si="0"/>
        <v>40</v>
      </c>
      <c r="B41" s="200" t="s">
        <v>262</v>
      </c>
      <c r="C41" s="201" t="s">
        <v>263</v>
      </c>
      <c r="D41" s="200" t="s">
        <v>267</v>
      </c>
      <c r="E41" s="201" t="s">
        <v>268</v>
      </c>
      <c r="F41" s="201">
        <v>2</v>
      </c>
      <c r="G41" s="201" t="s">
        <v>266</v>
      </c>
    </row>
    <row r="42" spans="1:27" ht="18" customHeight="1" x14ac:dyDescent="0.2">
      <c r="A42" s="199">
        <f t="shared" si="0"/>
        <v>41</v>
      </c>
      <c r="B42" s="200" t="s">
        <v>262</v>
      </c>
      <c r="C42" s="201" t="s">
        <v>263</v>
      </c>
      <c r="D42" s="200" t="s">
        <v>269</v>
      </c>
      <c r="E42" s="201" t="s">
        <v>270</v>
      </c>
      <c r="F42" s="201">
        <v>2</v>
      </c>
      <c r="G42" s="201" t="s">
        <v>271</v>
      </c>
    </row>
    <row r="43" spans="1:27" ht="18" customHeight="1" x14ac:dyDescent="0.2">
      <c r="A43" s="199">
        <f t="shared" si="0"/>
        <v>42</v>
      </c>
      <c r="B43" s="200" t="s">
        <v>421</v>
      </c>
      <c r="C43" s="201" t="s">
        <v>422</v>
      </c>
      <c r="D43" s="200" t="s">
        <v>425</v>
      </c>
      <c r="E43" s="201" t="s">
        <v>423</v>
      </c>
      <c r="F43" s="201">
        <v>2</v>
      </c>
      <c r="G43" s="201" t="s">
        <v>427</v>
      </c>
    </row>
    <row r="44" spans="1:27" ht="18" customHeight="1" x14ac:dyDescent="0.2">
      <c r="A44" s="199">
        <f t="shared" si="0"/>
        <v>43</v>
      </c>
      <c r="B44" s="200" t="s">
        <v>421</v>
      </c>
      <c r="C44" s="201" t="s">
        <v>422</v>
      </c>
      <c r="D44" s="200" t="s">
        <v>426</v>
      </c>
      <c r="E44" s="201" t="s">
        <v>424</v>
      </c>
      <c r="F44" s="201">
        <v>1</v>
      </c>
      <c r="G44" s="201" t="s">
        <v>428</v>
      </c>
    </row>
    <row r="45" spans="1:27" ht="18" customHeight="1" x14ac:dyDescent="0.2">
      <c r="A45" s="199">
        <f t="shared" si="0"/>
        <v>44</v>
      </c>
      <c r="B45" s="200" t="s">
        <v>522</v>
      </c>
      <c r="C45" s="201" t="s">
        <v>521</v>
      </c>
      <c r="D45" s="200" t="s">
        <v>425</v>
      </c>
      <c r="E45" s="201" t="s">
        <v>423</v>
      </c>
      <c r="F45" s="201">
        <v>2</v>
      </c>
      <c r="G45" s="201" t="s">
        <v>523</v>
      </c>
    </row>
    <row r="46" spans="1:27" ht="18" customHeight="1" x14ac:dyDescent="0.2">
      <c r="A46" s="199">
        <f t="shared" si="0"/>
        <v>45</v>
      </c>
      <c r="B46" s="200" t="s">
        <v>522</v>
      </c>
      <c r="C46" s="201" t="s">
        <v>521</v>
      </c>
      <c r="D46" s="200" t="s">
        <v>426</v>
      </c>
      <c r="E46" s="201" t="s">
        <v>424</v>
      </c>
      <c r="F46" s="201">
        <v>1</v>
      </c>
      <c r="G46" s="201" t="s">
        <v>524</v>
      </c>
    </row>
    <row r="47" spans="1:27" ht="18" customHeight="1" x14ac:dyDescent="0.2">
      <c r="A47" s="199">
        <f t="shared" si="0"/>
        <v>46</v>
      </c>
      <c r="B47" s="200" t="s">
        <v>430</v>
      </c>
      <c r="C47" s="201" t="s">
        <v>429</v>
      </c>
      <c r="D47" s="200" t="s">
        <v>425</v>
      </c>
      <c r="E47" s="201" t="s">
        <v>423</v>
      </c>
      <c r="F47" s="201">
        <v>4</v>
      </c>
      <c r="G47" s="201" t="s">
        <v>431</v>
      </c>
    </row>
    <row r="48" spans="1:27" ht="18" customHeight="1" x14ac:dyDescent="0.2">
      <c r="A48" s="199">
        <f t="shared" si="0"/>
        <v>47</v>
      </c>
      <c r="B48" s="200" t="s">
        <v>430</v>
      </c>
      <c r="C48" s="201" t="s">
        <v>429</v>
      </c>
      <c r="D48" s="200" t="s">
        <v>426</v>
      </c>
      <c r="E48" s="201" t="s">
        <v>424</v>
      </c>
      <c r="F48" s="201">
        <v>2</v>
      </c>
      <c r="G48" s="201" t="s">
        <v>432</v>
      </c>
    </row>
    <row r="49" spans="1:7" ht="18" customHeight="1" x14ac:dyDescent="0.2">
      <c r="A49" s="199">
        <f t="shared" si="0"/>
        <v>48</v>
      </c>
      <c r="B49" s="200" t="s">
        <v>433</v>
      </c>
      <c r="C49" s="201" t="s">
        <v>434</v>
      </c>
      <c r="D49" s="200" t="s">
        <v>436</v>
      </c>
      <c r="E49" s="201" t="s">
        <v>437</v>
      </c>
      <c r="F49" s="201">
        <v>3</v>
      </c>
      <c r="G49" s="201" t="s">
        <v>435</v>
      </c>
    </row>
    <row r="50" spans="1:7" ht="18" customHeight="1" x14ac:dyDescent="0.2">
      <c r="A50" s="199">
        <f t="shared" si="0"/>
        <v>49</v>
      </c>
      <c r="B50" s="200"/>
      <c r="C50" s="201"/>
      <c r="D50" s="200"/>
      <c r="E50" s="201"/>
      <c r="F50" s="201"/>
      <c r="G50" s="201"/>
    </row>
    <row r="51" spans="1:7" ht="18" customHeight="1" x14ac:dyDescent="0.2"/>
    <row r="52" spans="1:7" ht="18" customHeight="1" thickBot="1" x14ac:dyDescent="0.25">
      <c r="A52" s="349" t="s">
        <v>293</v>
      </c>
      <c r="B52" s="349"/>
      <c r="C52" s="349"/>
      <c r="D52" s="349"/>
      <c r="E52" s="349"/>
      <c r="F52" s="349"/>
      <c r="G52" s="349"/>
    </row>
    <row r="53" spans="1:7" ht="14.25" thickBot="1" x14ac:dyDescent="0.25">
      <c r="A53" s="193" t="s">
        <v>167</v>
      </c>
      <c r="B53" s="193" t="s">
        <v>168</v>
      </c>
      <c r="C53" s="193" t="s">
        <v>13</v>
      </c>
      <c r="D53" s="193" t="s">
        <v>169</v>
      </c>
      <c r="E53" s="193" t="s">
        <v>13</v>
      </c>
      <c r="F53" s="193" t="s">
        <v>170</v>
      </c>
      <c r="G53" s="193" t="s">
        <v>289</v>
      </c>
    </row>
    <row r="54" spans="1:7" x14ac:dyDescent="0.2">
      <c r="A54" s="204">
        <v>1</v>
      </c>
      <c r="B54" s="205" t="s">
        <v>315</v>
      </c>
      <c r="C54" s="206" t="s">
        <v>297</v>
      </c>
      <c r="D54" s="205" t="s">
        <v>295</v>
      </c>
      <c r="E54" s="206" t="s">
        <v>296</v>
      </c>
      <c r="F54" s="206">
        <v>3</v>
      </c>
      <c r="G54" s="206" t="s">
        <v>386</v>
      </c>
    </row>
    <row r="55" spans="1:7" x14ac:dyDescent="0.2">
      <c r="A55" s="204">
        <f>A54+1</f>
        <v>2</v>
      </c>
      <c r="B55" s="205" t="s">
        <v>316</v>
      </c>
      <c r="C55" s="206" t="s">
        <v>298</v>
      </c>
      <c r="D55" s="205" t="s">
        <v>295</v>
      </c>
      <c r="E55" s="206" t="s">
        <v>296</v>
      </c>
      <c r="F55" s="206">
        <v>3</v>
      </c>
      <c r="G55" s="206" t="s">
        <v>386</v>
      </c>
    </row>
    <row r="56" spans="1:7" x14ac:dyDescent="0.2">
      <c r="A56" s="204">
        <f>A55+1</f>
        <v>3</v>
      </c>
      <c r="B56" s="205" t="s">
        <v>317</v>
      </c>
      <c r="C56" s="206" t="s">
        <v>299</v>
      </c>
      <c r="D56" s="205" t="s">
        <v>295</v>
      </c>
      <c r="E56" s="206" t="s">
        <v>296</v>
      </c>
      <c r="F56" s="206">
        <v>3</v>
      </c>
      <c r="G56" s="206" t="s">
        <v>386</v>
      </c>
    </row>
    <row r="57" spans="1:7" x14ac:dyDescent="0.2">
      <c r="A57" s="204">
        <f>A56+1</f>
        <v>4</v>
      </c>
      <c r="B57" s="205" t="s">
        <v>318</v>
      </c>
      <c r="C57" s="206" t="s">
        <v>300</v>
      </c>
      <c r="D57" s="205" t="s">
        <v>295</v>
      </c>
      <c r="E57" s="206" t="s">
        <v>296</v>
      </c>
      <c r="F57" s="206">
        <v>3</v>
      </c>
      <c r="G57" s="206" t="s">
        <v>386</v>
      </c>
    </row>
    <row r="58" spans="1:7" x14ac:dyDescent="0.2">
      <c r="A58" s="204">
        <f t="shared" ref="A58:A131" si="1">A57+1</f>
        <v>5</v>
      </c>
      <c r="B58" s="205" t="s">
        <v>319</v>
      </c>
      <c r="C58" s="206" t="s">
        <v>301</v>
      </c>
      <c r="D58" s="205" t="s">
        <v>295</v>
      </c>
      <c r="E58" s="206" t="s">
        <v>296</v>
      </c>
      <c r="F58" s="206">
        <v>3</v>
      </c>
      <c r="G58" s="206" t="s">
        <v>386</v>
      </c>
    </row>
    <row r="59" spans="1:7" x14ac:dyDescent="0.2">
      <c r="A59" s="204">
        <f t="shared" si="1"/>
        <v>6</v>
      </c>
      <c r="B59" s="205" t="s">
        <v>320</v>
      </c>
      <c r="C59" s="206" t="s">
        <v>302</v>
      </c>
      <c r="D59" s="205" t="s">
        <v>295</v>
      </c>
      <c r="E59" s="206" t="s">
        <v>296</v>
      </c>
      <c r="F59" s="206">
        <v>3</v>
      </c>
      <c r="G59" s="206" t="s">
        <v>386</v>
      </c>
    </row>
    <row r="60" spans="1:7" x14ac:dyDescent="0.2">
      <c r="A60" s="204">
        <f t="shared" si="1"/>
        <v>7</v>
      </c>
      <c r="B60" s="205" t="s">
        <v>321</v>
      </c>
      <c r="C60" s="206" t="s">
        <v>303</v>
      </c>
      <c r="D60" s="205" t="s">
        <v>295</v>
      </c>
      <c r="E60" s="206" t="s">
        <v>296</v>
      </c>
      <c r="F60" s="206">
        <v>3</v>
      </c>
      <c r="G60" s="206" t="s">
        <v>386</v>
      </c>
    </row>
    <row r="61" spans="1:7" x14ac:dyDescent="0.2">
      <c r="A61" s="204">
        <f t="shared" si="1"/>
        <v>8</v>
      </c>
      <c r="B61" s="205" t="s">
        <v>322</v>
      </c>
      <c r="C61" s="206" t="s">
        <v>304</v>
      </c>
      <c r="D61" s="205" t="s">
        <v>295</v>
      </c>
      <c r="E61" s="206" t="s">
        <v>296</v>
      </c>
      <c r="F61" s="206">
        <v>3</v>
      </c>
      <c r="G61" s="206" t="s">
        <v>386</v>
      </c>
    </row>
    <row r="62" spans="1:7" x14ac:dyDescent="0.2">
      <c r="A62" s="204">
        <f t="shared" si="1"/>
        <v>9</v>
      </c>
      <c r="B62" s="205" t="s">
        <v>323</v>
      </c>
      <c r="C62" s="206" t="s">
        <v>305</v>
      </c>
      <c r="D62" s="205" t="s">
        <v>295</v>
      </c>
      <c r="E62" s="206" t="s">
        <v>296</v>
      </c>
      <c r="F62" s="206">
        <v>3</v>
      </c>
      <c r="G62" s="206" t="s">
        <v>386</v>
      </c>
    </row>
    <row r="63" spans="1:7" x14ac:dyDescent="0.2">
      <c r="A63" s="204">
        <f t="shared" si="1"/>
        <v>10</v>
      </c>
      <c r="B63" s="205" t="s">
        <v>324</v>
      </c>
      <c r="C63" s="206" t="s">
        <v>306</v>
      </c>
      <c r="D63" s="205" t="s">
        <v>295</v>
      </c>
      <c r="E63" s="206" t="s">
        <v>296</v>
      </c>
      <c r="F63" s="206">
        <v>3</v>
      </c>
      <c r="G63" s="206" t="s">
        <v>386</v>
      </c>
    </row>
    <row r="64" spans="1:7" x14ac:dyDescent="0.2">
      <c r="A64" s="204">
        <f t="shared" si="1"/>
        <v>11</v>
      </c>
      <c r="B64" s="205" t="s">
        <v>325</v>
      </c>
      <c r="C64" s="206" t="s">
        <v>307</v>
      </c>
      <c r="D64" s="205" t="s">
        <v>295</v>
      </c>
      <c r="E64" s="206" t="s">
        <v>296</v>
      </c>
      <c r="F64" s="206">
        <v>3</v>
      </c>
      <c r="G64" s="206" t="s">
        <v>386</v>
      </c>
    </row>
    <row r="65" spans="1:7" x14ac:dyDescent="0.2">
      <c r="A65" s="204">
        <f t="shared" si="1"/>
        <v>12</v>
      </c>
      <c r="B65" s="205" t="s">
        <v>326</v>
      </c>
      <c r="C65" s="206" t="s">
        <v>308</v>
      </c>
      <c r="D65" s="205" t="s">
        <v>295</v>
      </c>
      <c r="E65" s="206" t="s">
        <v>296</v>
      </c>
      <c r="F65" s="206">
        <v>3</v>
      </c>
      <c r="G65" s="206" t="s">
        <v>386</v>
      </c>
    </row>
    <row r="66" spans="1:7" x14ac:dyDescent="0.2">
      <c r="A66" s="204">
        <f t="shared" si="1"/>
        <v>13</v>
      </c>
      <c r="B66" s="205" t="s">
        <v>327</v>
      </c>
      <c r="C66" s="206" t="s">
        <v>309</v>
      </c>
      <c r="D66" s="205" t="s">
        <v>295</v>
      </c>
      <c r="E66" s="206" t="s">
        <v>296</v>
      </c>
      <c r="F66" s="206">
        <v>3</v>
      </c>
      <c r="G66" s="206" t="s">
        <v>386</v>
      </c>
    </row>
    <row r="67" spans="1:7" x14ac:dyDescent="0.2">
      <c r="A67" s="204">
        <f t="shared" si="1"/>
        <v>14</v>
      </c>
      <c r="B67" s="205" t="s">
        <v>328</v>
      </c>
      <c r="C67" s="206" t="s">
        <v>310</v>
      </c>
      <c r="D67" s="205" t="s">
        <v>295</v>
      </c>
      <c r="E67" s="206" t="s">
        <v>296</v>
      </c>
      <c r="F67" s="206">
        <v>3</v>
      </c>
      <c r="G67" s="206" t="s">
        <v>386</v>
      </c>
    </row>
    <row r="68" spans="1:7" x14ac:dyDescent="0.2">
      <c r="A68" s="204">
        <f t="shared" si="1"/>
        <v>15</v>
      </c>
      <c r="B68" s="205" t="s">
        <v>329</v>
      </c>
      <c r="C68" s="206" t="s">
        <v>311</v>
      </c>
      <c r="D68" s="205" t="s">
        <v>295</v>
      </c>
      <c r="E68" s="206" t="s">
        <v>296</v>
      </c>
      <c r="F68" s="206">
        <v>3</v>
      </c>
      <c r="G68" s="206" t="s">
        <v>386</v>
      </c>
    </row>
    <row r="69" spans="1:7" x14ac:dyDescent="0.2">
      <c r="A69" s="204">
        <f t="shared" si="1"/>
        <v>16</v>
      </c>
      <c r="B69" s="205" t="s">
        <v>330</v>
      </c>
      <c r="C69" s="206" t="s">
        <v>312</v>
      </c>
      <c r="D69" s="205" t="s">
        <v>295</v>
      </c>
      <c r="E69" s="206" t="s">
        <v>296</v>
      </c>
      <c r="F69" s="206">
        <v>3</v>
      </c>
      <c r="G69" s="206" t="s">
        <v>386</v>
      </c>
    </row>
    <row r="70" spans="1:7" x14ac:dyDescent="0.2">
      <c r="A70" s="204">
        <f t="shared" si="1"/>
        <v>17</v>
      </c>
      <c r="B70" s="205" t="s">
        <v>331</v>
      </c>
      <c r="C70" s="206" t="s">
        <v>313</v>
      </c>
      <c r="D70" s="205" t="s">
        <v>295</v>
      </c>
      <c r="E70" s="206" t="s">
        <v>296</v>
      </c>
      <c r="F70" s="206">
        <v>3</v>
      </c>
      <c r="G70" s="206" t="s">
        <v>386</v>
      </c>
    </row>
    <row r="71" spans="1:7" x14ac:dyDescent="0.2">
      <c r="A71" s="204">
        <f t="shared" si="1"/>
        <v>18</v>
      </c>
      <c r="B71" s="205" t="s">
        <v>332</v>
      </c>
      <c r="C71" s="206" t="s">
        <v>314</v>
      </c>
      <c r="D71" s="205" t="s">
        <v>295</v>
      </c>
      <c r="E71" s="206" t="s">
        <v>296</v>
      </c>
      <c r="F71" s="206">
        <v>3</v>
      </c>
      <c r="G71" s="206" t="s">
        <v>386</v>
      </c>
    </row>
    <row r="72" spans="1:7" x14ac:dyDescent="0.2">
      <c r="A72" s="204">
        <f t="shared" si="1"/>
        <v>19</v>
      </c>
      <c r="B72" s="205" t="s">
        <v>350</v>
      </c>
      <c r="C72" s="206" t="s">
        <v>333</v>
      </c>
      <c r="D72" s="205" t="s">
        <v>295</v>
      </c>
      <c r="E72" s="206" t="s">
        <v>296</v>
      </c>
      <c r="F72" s="206">
        <v>3</v>
      </c>
      <c r="G72" s="206" t="s">
        <v>387</v>
      </c>
    </row>
    <row r="73" spans="1:7" x14ac:dyDescent="0.2">
      <c r="A73" s="204">
        <f t="shared" si="1"/>
        <v>20</v>
      </c>
      <c r="B73" s="205" t="s">
        <v>351</v>
      </c>
      <c r="C73" s="206" t="s">
        <v>334</v>
      </c>
      <c r="D73" s="205" t="s">
        <v>295</v>
      </c>
      <c r="E73" s="206" t="s">
        <v>296</v>
      </c>
      <c r="F73" s="206">
        <v>3</v>
      </c>
      <c r="G73" s="206" t="s">
        <v>387</v>
      </c>
    </row>
    <row r="74" spans="1:7" x14ac:dyDescent="0.2">
      <c r="A74" s="204">
        <f t="shared" si="1"/>
        <v>21</v>
      </c>
      <c r="B74" s="205" t="s">
        <v>352</v>
      </c>
      <c r="C74" s="206" t="s">
        <v>335</v>
      </c>
      <c r="D74" s="205" t="s">
        <v>295</v>
      </c>
      <c r="E74" s="206" t="s">
        <v>296</v>
      </c>
      <c r="F74" s="206">
        <v>3</v>
      </c>
      <c r="G74" s="206" t="s">
        <v>387</v>
      </c>
    </row>
    <row r="75" spans="1:7" x14ac:dyDescent="0.2">
      <c r="A75" s="204">
        <f t="shared" si="1"/>
        <v>22</v>
      </c>
      <c r="B75" s="205" t="s">
        <v>353</v>
      </c>
      <c r="C75" s="206" t="s">
        <v>336</v>
      </c>
      <c r="D75" s="205" t="s">
        <v>295</v>
      </c>
      <c r="E75" s="206" t="s">
        <v>296</v>
      </c>
      <c r="F75" s="206">
        <v>3</v>
      </c>
      <c r="G75" s="206" t="s">
        <v>387</v>
      </c>
    </row>
    <row r="76" spans="1:7" x14ac:dyDescent="0.2">
      <c r="A76" s="204">
        <f t="shared" si="1"/>
        <v>23</v>
      </c>
      <c r="B76" s="205" t="s">
        <v>366</v>
      </c>
      <c r="C76" s="206" t="s">
        <v>349</v>
      </c>
      <c r="D76" s="205" t="s">
        <v>295</v>
      </c>
      <c r="E76" s="206" t="s">
        <v>296</v>
      </c>
      <c r="F76" s="206">
        <v>3</v>
      </c>
      <c r="G76" s="206" t="s">
        <v>387</v>
      </c>
    </row>
    <row r="77" spans="1:7" x14ac:dyDescent="0.2">
      <c r="A77" s="204">
        <f t="shared" si="1"/>
        <v>24</v>
      </c>
      <c r="B77" s="205" t="s">
        <v>355</v>
      </c>
      <c r="C77" s="206" t="s">
        <v>338</v>
      </c>
      <c r="D77" s="205" t="s">
        <v>295</v>
      </c>
      <c r="E77" s="206" t="s">
        <v>296</v>
      </c>
      <c r="F77" s="206">
        <v>3</v>
      </c>
      <c r="G77" s="206" t="s">
        <v>387</v>
      </c>
    </row>
    <row r="78" spans="1:7" x14ac:dyDescent="0.2">
      <c r="A78" s="204">
        <f t="shared" si="1"/>
        <v>25</v>
      </c>
      <c r="B78" s="205" t="s">
        <v>356</v>
      </c>
      <c r="C78" s="206" t="s">
        <v>339</v>
      </c>
      <c r="D78" s="205" t="s">
        <v>295</v>
      </c>
      <c r="E78" s="206" t="s">
        <v>296</v>
      </c>
      <c r="F78" s="206">
        <v>3</v>
      </c>
      <c r="G78" s="206" t="s">
        <v>387</v>
      </c>
    </row>
    <row r="79" spans="1:7" x14ac:dyDescent="0.2">
      <c r="A79" s="204">
        <f t="shared" si="1"/>
        <v>26</v>
      </c>
      <c r="B79" s="205" t="s">
        <v>357</v>
      </c>
      <c r="C79" s="206" t="s">
        <v>340</v>
      </c>
      <c r="D79" s="205" t="s">
        <v>295</v>
      </c>
      <c r="E79" s="206" t="s">
        <v>296</v>
      </c>
      <c r="F79" s="206">
        <v>3</v>
      </c>
      <c r="G79" s="206" t="s">
        <v>387</v>
      </c>
    </row>
    <row r="80" spans="1:7" x14ac:dyDescent="0.2">
      <c r="A80" s="204">
        <f t="shared" si="1"/>
        <v>27</v>
      </c>
      <c r="B80" s="205" t="s">
        <v>354</v>
      </c>
      <c r="C80" s="206" t="s">
        <v>337</v>
      </c>
      <c r="D80" s="205" t="s">
        <v>295</v>
      </c>
      <c r="E80" s="206" t="s">
        <v>296</v>
      </c>
      <c r="F80" s="206">
        <v>3</v>
      </c>
      <c r="G80" s="206" t="s">
        <v>387</v>
      </c>
    </row>
    <row r="81" spans="1:7" x14ac:dyDescent="0.2">
      <c r="A81" s="204">
        <f t="shared" si="1"/>
        <v>28</v>
      </c>
      <c r="B81" s="205" t="s">
        <v>358</v>
      </c>
      <c r="C81" s="206" t="s">
        <v>341</v>
      </c>
      <c r="D81" s="205" t="s">
        <v>295</v>
      </c>
      <c r="E81" s="206" t="s">
        <v>296</v>
      </c>
      <c r="F81" s="206">
        <v>3</v>
      </c>
      <c r="G81" s="206" t="s">
        <v>387</v>
      </c>
    </row>
    <row r="82" spans="1:7" x14ac:dyDescent="0.2">
      <c r="A82" s="204">
        <f t="shared" si="1"/>
        <v>29</v>
      </c>
      <c r="B82" s="205" t="s">
        <v>359</v>
      </c>
      <c r="C82" s="206" t="s">
        <v>342</v>
      </c>
      <c r="D82" s="205" t="s">
        <v>295</v>
      </c>
      <c r="E82" s="206" t="s">
        <v>296</v>
      </c>
      <c r="F82" s="206">
        <v>3</v>
      </c>
      <c r="G82" s="206" t="s">
        <v>387</v>
      </c>
    </row>
    <row r="83" spans="1:7" x14ac:dyDescent="0.2">
      <c r="A83" s="204">
        <f t="shared" si="1"/>
        <v>30</v>
      </c>
      <c r="B83" s="205" t="s">
        <v>360</v>
      </c>
      <c r="C83" s="206" t="s">
        <v>343</v>
      </c>
      <c r="D83" s="205" t="s">
        <v>295</v>
      </c>
      <c r="E83" s="206" t="s">
        <v>296</v>
      </c>
      <c r="F83" s="206">
        <v>3</v>
      </c>
      <c r="G83" s="206" t="s">
        <v>387</v>
      </c>
    </row>
    <row r="84" spans="1:7" x14ac:dyDescent="0.2">
      <c r="A84" s="204">
        <f t="shared" si="1"/>
        <v>31</v>
      </c>
      <c r="B84" s="205" t="s">
        <v>361</v>
      </c>
      <c r="C84" s="206" t="s">
        <v>344</v>
      </c>
      <c r="D84" s="205" t="s">
        <v>295</v>
      </c>
      <c r="E84" s="206" t="s">
        <v>296</v>
      </c>
      <c r="F84" s="206">
        <v>3</v>
      </c>
      <c r="G84" s="206" t="s">
        <v>387</v>
      </c>
    </row>
    <row r="85" spans="1:7" x14ac:dyDescent="0.2">
      <c r="A85" s="204">
        <f t="shared" si="1"/>
        <v>32</v>
      </c>
      <c r="B85" s="205" t="s">
        <v>362</v>
      </c>
      <c r="C85" s="206" t="s">
        <v>345</v>
      </c>
      <c r="D85" s="205" t="s">
        <v>295</v>
      </c>
      <c r="E85" s="206" t="s">
        <v>296</v>
      </c>
      <c r="F85" s="206">
        <v>3</v>
      </c>
      <c r="G85" s="206" t="s">
        <v>387</v>
      </c>
    </row>
    <row r="86" spans="1:7" x14ac:dyDescent="0.2">
      <c r="A86" s="204">
        <f t="shared" si="1"/>
        <v>33</v>
      </c>
      <c r="B86" s="205" t="s">
        <v>363</v>
      </c>
      <c r="C86" s="206" t="s">
        <v>346</v>
      </c>
      <c r="D86" s="205" t="s">
        <v>295</v>
      </c>
      <c r="E86" s="206" t="s">
        <v>296</v>
      </c>
      <c r="F86" s="206">
        <v>3</v>
      </c>
      <c r="G86" s="206" t="s">
        <v>387</v>
      </c>
    </row>
    <row r="87" spans="1:7" x14ac:dyDescent="0.2">
      <c r="A87" s="204">
        <f t="shared" si="1"/>
        <v>34</v>
      </c>
      <c r="B87" s="205" t="s">
        <v>364</v>
      </c>
      <c r="C87" s="206" t="s">
        <v>347</v>
      </c>
      <c r="D87" s="205" t="s">
        <v>295</v>
      </c>
      <c r="E87" s="206" t="s">
        <v>296</v>
      </c>
      <c r="F87" s="206">
        <v>3</v>
      </c>
      <c r="G87" s="206" t="s">
        <v>387</v>
      </c>
    </row>
    <row r="88" spans="1:7" x14ac:dyDescent="0.2">
      <c r="A88" s="204">
        <f t="shared" si="1"/>
        <v>35</v>
      </c>
      <c r="B88" s="205" t="s">
        <v>365</v>
      </c>
      <c r="C88" s="206" t="s">
        <v>348</v>
      </c>
      <c r="D88" s="205" t="s">
        <v>295</v>
      </c>
      <c r="E88" s="206" t="s">
        <v>296</v>
      </c>
      <c r="F88" s="206">
        <v>3</v>
      </c>
      <c r="G88" s="206" t="s">
        <v>387</v>
      </c>
    </row>
    <row r="89" spans="1:7" x14ac:dyDescent="0.2">
      <c r="A89" s="204">
        <f t="shared" si="1"/>
        <v>36</v>
      </c>
      <c r="B89" s="205" t="s">
        <v>367</v>
      </c>
      <c r="C89" s="206" t="s">
        <v>368</v>
      </c>
      <c r="D89" s="205" t="s">
        <v>295</v>
      </c>
      <c r="E89" s="206" t="s">
        <v>296</v>
      </c>
      <c r="F89" s="206">
        <v>3</v>
      </c>
      <c r="G89" s="206" t="s">
        <v>387</v>
      </c>
    </row>
    <row r="90" spans="1:7" x14ac:dyDescent="0.2">
      <c r="A90" s="204">
        <f t="shared" si="1"/>
        <v>37</v>
      </c>
      <c r="B90" s="205" t="s">
        <v>369</v>
      </c>
      <c r="C90" s="206" t="s">
        <v>370</v>
      </c>
      <c r="D90" s="205" t="s">
        <v>295</v>
      </c>
      <c r="E90" s="206" t="s">
        <v>296</v>
      </c>
      <c r="F90" s="206">
        <v>3</v>
      </c>
      <c r="G90" s="206" t="s">
        <v>386</v>
      </c>
    </row>
    <row r="91" spans="1:7" x14ac:dyDescent="0.2">
      <c r="A91" s="204">
        <f t="shared" si="1"/>
        <v>38</v>
      </c>
      <c r="B91" s="205" t="s">
        <v>371</v>
      </c>
      <c r="C91" s="206" t="s">
        <v>372</v>
      </c>
      <c r="D91" s="205" t="s">
        <v>295</v>
      </c>
      <c r="E91" s="206" t="s">
        <v>296</v>
      </c>
      <c r="F91" s="206">
        <v>3</v>
      </c>
      <c r="G91" s="206" t="s">
        <v>386</v>
      </c>
    </row>
    <row r="92" spans="1:7" x14ac:dyDescent="0.2">
      <c r="A92" s="204">
        <f t="shared" si="1"/>
        <v>39</v>
      </c>
      <c r="B92" s="205" t="s">
        <v>373</v>
      </c>
      <c r="C92" s="206" t="s">
        <v>374</v>
      </c>
      <c r="D92" s="205" t="s">
        <v>295</v>
      </c>
      <c r="E92" s="206" t="s">
        <v>296</v>
      </c>
      <c r="F92" s="206">
        <v>3</v>
      </c>
      <c r="G92" s="206" t="s">
        <v>386</v>
      </c>
    </row>
    <row r="93" spans="1:7" x14ac:dyDescent="0.2">
      <c r="A93" s="204">
        <f t="shared" si="1"/>
        <v>40</v>
      </c>
      <c r="B93" s="205" t="s">
        <v>375</v>
      </c>
      <c r="C93" s="206" t="s">
        <v>376</v>
      </c>
      <c r="D93" s="205" t="s">
        <v>295</v>
      </c>
      <c r="E93" s="206" t="s">
        <v>296</v>
      </c>
      <c r="F93" s="206">
        <v>3</v>
      </c>
      <c r="G93" s="206" t="s">
        <v>386</v>
      </c>
    </row>
    <row r="94" spans="1:7" x14ac:dyDescent="0.2">
      <c r="A94" s="204">
        <f t="shared" si="1"/>
        <v>41</v>
      </c>
      <c r="B94" s="205" t="s">
        <v>377</v>
      </c>
      <c r="C94" s="206" t="s">
        <v>378</v>
      </c>
      <c r="D94" s="205" t="s">
        <v>295</v>
      </c>
      <c r="E94" s="206" t="s">
        <v>296</v>
      </c>
      <c r="F94" s="206">
        <v>3</v>
      </c>
      <c r="G94" s="206" t="s">
        <v>387</v>
      </c>
    </row>
    <row r="95" spans="1:7" x14ac:dyDescent="0.2">
      <c r="A95" s="204">
        <f t="shared" si="1"/>
        <v>42</v>
      </c>
      <c r="B95" s="205" t="s">
        <v>379</v>
      </c>
      <c r="C95" s="206" t="s">
        <v>380</v>
      </c>
      <c r="D95" s="205" t="s">
        <v>295</v>
      </c>
      <c r="E95" s="206" t="s">
        <v>296</v>
      </c>
      <c r="F95" s="206">
        <v>3</v>
      </c>
      <c r="G95" s="206" t="s">
        <v>387</v>
      </c>
    </row>
    <row r="96" spans="1:7" x14ac:dyDescent="0.2">
      <c r="A96" s="204">
        <f t="shared" si="1"/>
        <v>43</v>
      </c>
      <c r="B96" s="205" t="s">
        <v>381</v>
      </c>
      <c r="C96" s="206" t="s">
        <v>382</v>
      </c>
      <c r="D96" s="205" t="s">
        <v>295</v>
      </c>
      <c r="E96" s="206" t="s">
        <v>296</v>
      </c>
      <c r="F96" s="206">
        <v>3</v>
      </c>
      <c r="G96" s="206" t="s">
        <v>387</v>
      </c>
    </row>
    <row r="97" spans="1:7" x14ac:dyDescent="0.2">
      <c r="A97" s="204">
        <f t="shared" si="1"/>
        <v>44</v>
      </c>
      <c r="B97" s="205" t="s">
        <v>383</v>
      </c>
      <c r="C97" s="206" t="s">
        <v>384</v>
      </c>
      <c r="D97" s="205" t="s">
        <v>295</v>
      </c>
      <c r="E97" s="206" t="s">
        <v>296</v>
      </c>
      <c r="F97" s="206">
        <v>3</v>
      </c>
      <c r="G97" s="206" t="s">
        <v>387</v>
      </c>
    </row>
    <row r="98" spans="1:7" x14ac:dyDescent="0.2">
      <c r="A98" s="204">
        <f t="shared" si="1"/>
        <v>45</v>
      </c>
      <c r="B98" s="205" t="s">
        <v>405</v>
      </c>
      <c r="C98" s="206" t="s">
        <v>389</v>
      </c>
      <c r="D98" s="205" t="s">
        <v>295</v>
      </c>
      <c r="E98" s="206" t="s">
        <v>296</v>
      </c>
      <c r="F98" s="206">
        <v>3</v>
      </c>
      <c r="G98" s="206" t="s">
        <v>388</v>
      </c>
    </row>
    <row r="99" spans="1:7" x14ac:dyDescent="0.2">
      <c r="A99" s="204">
        <f t="shared" si="1"/>
        <v>46</v>
      </c>
      <c r="B99" s="205" t="s">
        <v>406</v>
      </c>
      <c r="C99" s="206" t="s">
        <v>390</v>
      </c>
      <c r="D99" s="205" t="s">
        <v>295</v>
      </c>
      <c r="E99" s="206" t="s">
        <v>296</v>
      </c>
      <c r="F99" s="206">
        <v>3</v>
      </c>
      <c r="G99" s="206" t="s">
        <v>388</v>
      </c>
    </row>
    <row r="100" spans="1:7" x14ac:dyDescent="0.2">
      <c r="A100" s="204">
        <f t="shared" si="1"/>
        <v>47</v>
      </c>
      <c r="B100" s="205" t="s">
        <v>407</v>
      </c>
      <c r="C100" s="206" t="s">
        <v>391</v>
      </c>
      <c r="D100" s="205" t="s">
        <v>295</v>
      </c>
      <c r="E100" s="206" t="s">
        <v>296</v>
      </c>
      <c r="F100" s="206">
        <v>3</v>
      </c>
      <c r="G100" s="206" t="s">
        <v>388</v>
      </c>
    </row>
    <row r="101" spans="1:7" x14ac:dyDescent="0.2">
      <c r="A101" s="204">
        <f t="shared" si="1"/>
        <v>48</v>
      </c>
      <c r="B101" s="205" t="s">
        <v>408</v>
      </c>
      <c r="C101" s="206" t="s">
        <v>392</v>
      </c>
      <c r="D101" s="205" t="s">
        <v>295</v>
      </c>
      <c r="E101" s="206" t="s">
        <v>296</v>
      </c>
      <c r="F101" s="206">
        <v>3</v>
      </c>
      <c r="G101" s="206" t="s">
        <v>388</v>
      </c>
    </row>
    <row r="102" spans="1:7" x14ac:dyDescent="0.2">
      <c r="A102" s="204">
        <f t="shared" si="1"/>
        <v>49</v>
      </c>
      <c r="B102" s="205" t="s">
        <v>409</v>
      </c>
      <c r="C102" s="206" t="s">
        <v>393</v>
      </c>
      <c r="D102" s="205" t="s">
        <v>295</v>
      </c>
      <c r="E102" s="206" t="s">
        <v>296</v>
      </c>
      <c r="F102" s="206">
        <v>3</v>
      </c>
      <c r="G102" s="206" t="s">
        <v>388</v>
      </c>
    </row>
    <row r="103" spans="1:7" x14ac:dyDescent="0.2">
      <c r="A103" s="204">
        <f t="shared" si="1"/>
        <v>50</v>
      </c>
      <c r="B103" s="205" t="s">
        <v>410</v>
      </c>
      <c r="C103" s="206" t="s">
        <v>394</v>
      </c>
      <c r="D103" s="205" t="s">
        <v>295</v>
      </c>
      <c r="E103" s="206" t="s">
        <v>296</v>
      </c>
      <c r="F103" s="206">
        <v>3</v>
      </c>
      <c r="G103" s="206" t="s">
        <v>388</v>
      </c>
    </row>
    <row r="104" spans="1:7" x14ac:dyDescent="0.2">
      <c r="A104" s="204">
        <f t="shared" si="1"/>
        <v>51</v>
      </c>
      <c r="B104" s="205" t="s">
        <v>411</v>
      </c>
      <c r="C104" s="206" t="s">
        <v>395</v>
      </c>
      <c r="D104" s="205" t="s">
        <v>295</v>
      </c>
      <c r="E104" s="206" t="s">
        <v>296</v>
      </c>
      <c r="F104" s="206">
        <v>3</v>
      </c>
      <c r="G104" s="206" t="s">
        <v>388</v>
      </c>
    </row>
    <row r="105" spans="1:7" x14ac:dyDescent="0.2">
      <c r="A105" s="204">
        <f t="shared" si="1"/>
        <v>52</v>
      </c>
      <c r="B105" s="205" t="s">
        <v>412</v>
      </c>
      <c r="C105" s="206" t="s">
        <v>396</v>
      </c>
      <c r="D105" s="205" t="s">
        <v>295</v>
      </c>
      <c r="E105" s="206" t="s">
        <v>296</v>
      </c>
      <c r="F105" s="206">
        <v>3</v>
      </c>
      <c r="G105" s="206" t="s">
        <v>388</v>
      </c>
    </row>
    <row r="106" spans="1:7" x14ac:dyDescent="0.2">
      <c r="A106" s="204">
        <f t="shared" si="1"/>
        <v>53</v>
      </c>
      <c r="B106" s="205" t="s">
        <v>413</v>
      </c>
      <c r="C106" s="206" t="s">
        <v>397</v>
      </c>
      <c r="D106" s="205" t="s">
        <v>295</v>
      </c>
      <c r="E106" s="206" t="s">
        <v>296</v>
      </c>
      <c r="F106" s="206">
        <v>3</v>
      </c>
      <c r="G106" s="206" t="s">
        <v>388</v>
      </c>
    </row>
    <row r="107" spans="1:7" x14ac:dyDescent="0.2">
      <c r="A107" s="204">
        <f t="shared" si="1"/>
        <v>54</v>
      </c>
      <c r="B107" s="205" t="s">
        <v>414</v>
      </c>
      <c r="C107" s="206" t="s">
        <v>398</v>
      </c>
      <c r="D107" s="205" t="s">
        <v>295</v>
      </c>
      <c r="E107" s="206" t="s">
        <v>296</v>
      </c>
      <c r="F107" s="206">
        <v>3</v>
      </c>
      <c r="G107" s="206" t="s">
        <v>388</v>
      </c>
    </row>
    <row r="108" spans="1:7" x14ac:dyDescent="0.2">
      <c r="A108" s="204">
        <f t="shared" si="1"/>
        <v>55</v>
      </c>
      <c r="B108" s="205" t="s">
        <v>415</v>
      </c>
      <c r="C108" s="206" t="s">
        <v>399</v>
      </c>
      <c r="D108" s="205" t="s">
        <v>295</v>
      </c>
      <c r="E108" s="206" t="s">
        <v>296</v>
      </c>
      <c r="F108" s="206">
        <v>3</v>
      </c>
      <c r="G108" s="206" t="s">
        <v>388</v>
      </c>
    </row>
    <row r="109" spans="1:7" x14ac:dyDescent="0.2">
      <c r="A109" s="204">
        <f t="shared" si="1"/>
        <v>56</v>
      </c>
      <c r="B109" s="205" t="s">
        <v>416</v>
      </c>
      <c r="C109" s="206" t="s">
        <v>400</v>
      </c>
      <c r="D109" s="205" t="s">
        <v>295</v>
      </c>
      <c r="E109" s="206" t="s">
        <v>296</v>
      </c>
      <c r="F109" s="206">
        <v>3</v>
      </c>
      <c r="G109" s="206" t="s">
        <v>388</v>
      </c>
    </row>
    <row r="110" spans="1:7" x14ac:dyDescent="0.2">
      <c r="A110" s="204">
        <f t="shared" si="1"/>
        <v>57</v>
      </c>
      <c r="B110" s="205" t="s">
        <v>417</v>
      </c>
      <c r="C110" s="206" t="s">
        <v>401</v>
      </c>
      <c r="D110" s="205" t="s">
        <v>295</v>
      </c>
      <c r="E110" s="206" t="s">
        <v>296</v>
      </c>
      <c r="F110" s="206">
        <v>3</v>
      </c>
      <c r="G110" s="206" t="s">
        <v>388</v>
      </c>
    </row>
    <row r="111" spans="1:7" x14ac:dyDescent="0.2">
      <c r="A111" s="204">
        <f t="shared" si="1"/>
        <v>58</v>
      </c>
      <c r="B111" s="205" t="s">
        <v>418</v>
      </c>
      <c r="C111" s="206" t="s">
        <v>402</v>
      </c>
      <c r="D111" s="205" t="s">
        <v>295</v>
      </c>
      <c r="E111" s="206" t="s">
        <v>296</v>
      </c>
      <c r="F111" s="206">
        <v>3</v>
      </c>
      <c r="G111" s="206" t="s">
        <v>388</v>
      </c>
    </row>
    <row r="112" spans="1:7" x14ac:dyDescent="0.2">
      <c r="A112" s="204">
        <f t="shared" si="1"/>
        <v>59</v>
      </c>
      <c r="B112" s="205" t="s">
        <v>419</v>
      </c>
      <c r="C112" s="206" t="s">
        <v>403</v>
      </c>
      <c r="D112" s="205" t="s">
        <v>295</v>
      </c>
      <c r="E112" s="206" t="s">
        <v>296</v>
      </c>
      <c r="F112" s="206">
        <v>3</v>
      </c>
      <c r="G112" s="206" t="s">
        <v>388</v>
      </c>
    </row>
    <row r="113" spans="1:7" x14ac:dyDescent="0.2">
      <c r="A113" s="204">
        <f t="shared" si="1"/>
        <v>60</v>
      </c>
      <c r="B113" s="205" t="s">
        <v>420</v>
      </c>
      <c r="C113" s="206" t="s">
        <v>404</v>
      </c>
      <c r="D113" s="205" t="s">
        <v>295</v>
      </c>
      <c r="E113" s="206" t="s">
        <v>296</v>
      </c>
      <c r="F113" s="206">
        <v>3</v>
      </c>
      <c r="G113" s="206" t="s">
        <v>388</v>
      </c>
    </row>
    <row r="114" spans="1:7" x14ac:dyDescent="0.2">
      <c r="A114" s="204">
        <f t="shared" si="1"/>
        <v>61</v>
      </c>
      <c r="B114" s="205" t="s">
        <v>438</v>
      </c>
      <c r="C114" s="206" t="s">
        <v>456</v>
      </c>
      <c r="D114" s="205" t="s">
        <v>295</v>
      </c>
      <c r="E114" s="206" t="s">
        <v>296</v>
      </c>
      <c r="F114" s="206">
        <v>3</v>
      </c>
      <c r="G114" s="206" t="s">
        <v>474</v>
      </c>
    </row>
    <row r="115" spans="1:7" x14ac:dyDescent="0.2">
      <c r="A115" s="204">
        <f t="shared" si="1"/>
        <v>62</v>
      </c>
      <c r="B115" s="205" t="s">
        <v>439</v>
      </c>
      <c r="C115" s="206" t="s">
        <v>457</v>
      </c>
      <c r="D115" s="205" t="s">
        <v>295</v>
      </c>
      <c r="E115" s="206" t="s">
        <v>296</v>
      </c>
      <c r="F115" s="206">
        <v>3</v>
      </c>
      <c r="G115" s="206" t="s">
        <v>474</v>
      </c>
    </row>
    <row r="116" spans="1:7" x14ac:dyDescent="0.2">
      <c r="A116" s="204">
        <f t="shared" si="1"/>
        <v>63</v>
      </c>
      <c r="B116" s="205" t="s">
        <v>440</v>
      </c>
      <c r="C116" s="206" t="s">
        <v>458</v>
      </c>
      <c r="D116" s="205" t="s">
        <v>295</v>
      </c>
      <c r="E116" s="206" t="s">
        <v>296</v>
      </c>
      <c r="F116" s="206">
        <v>3</v>
      </c>
      <c r="G116" s="206" t="s">
        <v>474</v>
      </c>
    </row>
    <row r="117" spans="1:7" x14ac:dyDescent="0.2">
      <c r="A117" s="204">
        <f t="shared" si="1"/>
        <v>64</v>
      </c>
      <c r="B117" s="205" t="s">
        <v>441</v>
      </c>
      <c r="C117" s="206" t="s">
        <v>459</v>
      </c>
      <c r="D117" s="205" t="s">
        <v>295</v>
      </c>
      <c r="E117" s="206" t="s">
        <v>296</v>
      </c>
      <c r="F117" s="206">
        <v>3</v>
      </c>
      <c r="G117" s="206" t="s">
        <v>474</v>
      </c>
    </row>
    <row r="118" spans="1:7" x14ac:dyDescent="0.2">
      <c r="A118" s="204">
        <f t="shared" si="1"/>
        <v>65</v>
      </c>
      <c r="B118" s="205" t="s">
        <v>442</v>
      </c>
      <c r="C118" s="206" t="s">
        <v>460</v>
      </c>
      <c r="D118" s="205" t="s">
        <v>295</v>
      </c>
      <c r="E118" s="206" t="s">
        <v>296</v>
      </c>
      <c r="F118" s="206">
        <v>3</v>
      </c>
      <c r="G118" s="206" t="s">
        <v>474</v>
      </c>
    </row>
    <row r="119" spans="1:7" x14ac:dyDescent="0.2">
      <c r="A119" s="204">
        <f t="shared" si="1"/>
        <v>66</v>
      </c>
      <c r="B119" s="205" t="s">
        <v>443</v>
      </c>
      <c r="C119" s="206" t="s">
        <v>461</v>
      </c>
      <c r="D119" s="205" t="s">
        <v>295</v>
      </c>
      <c r="E119" s="206" t="s">
        <v>296</v>
      </c>
      <c r="F119" s="206">
        <v>3</v>
      </c>
      <c r="G119" s="206" t="s">
        <v>474</v>
      </c>
    </row>
    <row r="120" spans="1:7" x14ac:dyDescent="0.2">
      <c r="A120" s="204">
        <f t="shared" si="1"/>
        <v>67</v>
      </c>
      <c r="B120" s="205" t="s">
        <v>444</v>
      </c>
      <c r="C120" s="206" t="s">
        <v>462</v>
      </c>
      <c r="D120" s="205" t="s">
        <v>295</v>
      </c>
      <c r="E120" s="206" t="s">
        <v>296</v>
      </c>
      <c r="F120" s="206">
        <v>3</v>
      </c>
      <c r="G120" s="206" t="s">
        <v>474</v>
      </c>
    </row>
    <row r="121" spans="1:7" x14ac:dyDescent="0.2">
      <c r="A121" s="204">
        <f t="shared" si="1"/>
        <v>68</v>
      </c>
      <c r="B121" s="205" t="s">
        <v>445</v>
      </c>
      <c r="C121" s="206" t="s">
        <v>463</v>
      </c>
      <c r="D121" s="205" t="s">
        <v>295</v>
      </c>
      <c r="E121" s="206" t="s">
        <v>296</v>
      </c>
      <c r="F121" s="206">
        <v>3</v>
      </c>
      <c r="G121" s="206" t="s">
        <v>474</v>
      </c>
    </row>
    <row r="122" spans="1:7" x14ac:dyDescent="0.2">
      <c r="A122" s="204">
        <f t="shared" si="1"/>
        <v>69</v>
      </c>
      <c r="B122" s="205" t="s">
        <v>446</v>
      </c>
      <c r="C122" s="206" t="s">
        <v>464</v>
      </c>
      <c r="D122" s="205" t="s">
        <v>295</v>
      </c>
      <c r="E122" s="206" t="s">
        <v>296</v>
      </c>
      <c r="F122" s="206">
        <v>3</v>
      </c>
      <c r="G122" s="206" t="s">
        <v>474</v>
      </c>
    </row>
    <row r="123" spans="1:7" x14ac:dyDescent="0.2">
      <c r="A123" s="204">
        <f t="shared" si="1"/>
        <v>70</v>
      </c>
      <c r="B123" s="205" t="s">
        <v>447</v>
      </c>
      <c r="C123" s="206" t="s">
        <v>465</v>
      </c>
      <c r="D123" s="205" t="s">
        <v>295</v>
      </c>
      <c r="E123" s="206" t="s">
        <v>296</v>
      </c>
      <c r="F123" s="206">
        <v>3</v>
      </c>
      <c r="G123" s="206" t="s">
        <v>474</v>
      </c>
    </row>
    <row r="124" spans="1:7" x14ac:dyDescent="0.2">
      <c r="A124" s="204">
        <f t="shared" si="1"/>
        <v>71</v>
      </c>
      <c r="B124" s="205" t="s">
        <v>448</v>
      </c>
      <c r="C124" s="206" t="s">
        <v>466</v>
      </c>
      <c r="D124" s="205" t="s">
        <v>295</v>
      </c>
      <c r="E124" s="206" t="s">
        <v>296</v>
      </c>
      <c r="F124" s="206">
        <v>3</v>
      </c>
      <c r="G124" s="206" t="s">
        <v>474</v>
      </c>
    </row>
    <row r="125" spans="1:7" x14ac:dyDescent="0.2">
      <c r="A125" s="204">
        <f t="shared" si="1"/>
        <v>72</v>
      </c>
      <c r="B125" s="205" t="s">
        <v>449</v>
      </c>
      <c r="C125" s="206" t="s">
        <v>467</v>
      </c>
      <c r="D125" s="205" t="s">
        <v>295</v>
      </c>
      <c r="E125" s="206" t="s">
        <v>296</v>
      </c>
      <c r="F125" s="206">
        <v>3</v>
      </c>
      <c r="G125" s="206" t="s">
        <v>474</v>
      </c>
    </row>
    <row r="126" spans="1:7" x14ac:dyDescent="0.2">
      <c r="A126" s="204">
        <f t="shared" si="1"/>
        <v>73</v>
      </c>
      <c r="B126" s="205" t="s">
        <v>450</v>
      </c>
      <c r="C126" s="206" t="s">
        <v>468</v>
      </c>
      <c r="D126" s="205" t="s">
        <v>295</v>
      </c>
      <c r="E126" s="206" t="s">
        <v>296</v>
      </c>
      <c r="F126" s="206">
        <v>3</v>
      </c>
      <c r="G126" s="206" t="s">
        <v>474</v>
      </c>
    </row>
    <row r="127" spans="1:7" x14ac:dyDescent="0.2">
      <c r="A127" s="204">
        <f t="shared" si="1"/>
        <v>74</v>
      </c>
      <c r="B127" s="205" t="s">
        <v>451</v>
      </c>
      <c r="C127" s="206" t="s">
        <v>469</v>
      </c>
      <c r="D127" s="205" t="s">
        <v>295</v>
      </c>
      <c r="E127" s="206" t="s">
        <v>296</v>
      </c>
      <c r="F127" s="206">
        <v>3</v>
      </c>
      <c r="G127" s="206" t="s">
        <v>474</v>
      </c>
    </row>
    <row r="128" spans="1:7" x14ac:dyDescent="0.2">
      <c r="A128" s="204">
        <f t="shared" si="1"/>
        <v>75</v>
      </c>
      <c r="B128" s="205" t="s">
        <v>452</v>
      </c>
      <c r="C128" s="206" t="s">
        <v>470</v>
      </c>
      <c r="D128" s="205" t="s">
        <v>295</v>
      </c>
      <c r="E128" s="206" t="s">
        <v>296</v>
      </c>
      <c r="F128" s="206">
        <v>3</v>
      </c>
      <c r="G128" s="206" t="s">
        <v>474</v>
      </c>
    </row>
    <row r="129" spans="1:7" x14ac:dyDescent="0.2">
      <c r="A129" s="204">
        <f t="shared" si="1"/>
        <v>76</v>
      </c>
      <c r="B129" s="205" t="s">
        <v>453</v>
      </c>
      <c r="C129" s="206" t="s">
        <v>471</v>
      </c>
      <c r="D129" s="205" t="s">
        <v>295</v>
      </c>
      <c r="E129" s="206" t="s">
        <v>296</v>
      </c>
      <c r="F129" s="206">
        <v>3</v>
      </c>
      <c r="G129" s="206" t="s">
        <v>474</v>
      </c>
    </row>
    <row r="130" spans="1:7" x14ac:dyDescent="0.2">
      <c r="A130" s="204">
        <f t="shared" si="1"/>
        <v>77</v>
      </c>
      <c r="B130" s="205" t="s">
        <v>454</v>
      </c>
      <c r="C130" s="206" t="s">
        <v>472</v>
      </c>
      <c r="D130" s="205" t="s">
        <v>295</v>
      </c>
      <c r="E130" s="206" t="s">
        <v>296</v>
      </c>
      <c r="F130" s="206">
        <v>3</v>
      </c>
      <c r="G130" s="206" t="s">
        <v>474</v>
      </c>
    </row>
    <row r="131" spans="1:7" x14ac:dyDescent="0.2">
      <c r="A131" s="204">
        <f t="shared" si="1"/>
        <v>78</v>
      </c>
      <c r="B131" s="205" t="s">
        <v>455</v>
      </c>
      <c r="C131" s="206" t="s">
        <v>473</v>
      </c>
      <c r="D131" s="205" t="s">
        <v>295</v>
      </c>
      <c r="E131" s="206" t="s">
        <v>296</v>
      </c>
      <c r="F131" s="206">
        <v>3</v>
      </c>
      <c r="G131" s="206" t="s">
        <v>474</v>
      </c>
    </row>
    <row r="132" spans="1:7" x14ac:dyDescent="0.2">
      <c r="A132" s="204">
        <f t="shared" ref="A132:A177" si="2">A131+1</f>
        <v>79</v>
      </c>
      <c r="B132" s="205" t="s">
        <v>475</v>
      </c>
      <c r="C132" s="206" t="s">
        <v>509</v>
      </c>
      <c r="D132" s="205" t="s">
        <v>295</v>
      </c>
      <c r="E132" s="206" t="s">
        <v>296</v>
      </c>
      <c r="F132" s="206">
        <v>3</v>
      </c>
      <c r="G132" s="206" t="s">
        <v>505</v>
      </c>
    </row>
    <row r="133" spans="1:7" x14ac:dyDescent="0.2">
      <c r="A133" s="204">
        <f t="shared" si="2"/>
        <v>80</v>
      </c>
      <c r="B133" s="205" t="s">
        <v>476</v>
      </c>
      <c r="C133" s="206" t="s">
        <v>510</v>
      </c>
      <c r="D133" s="205" t="s">
        <v>295</v>
      </c>
      <c r="E133" s="206" t="s">
        <v>296</v>
      </c>
      <c r="F133" s="206">
        <v>3</v>
      </c>
      <c r="G133" s="206" t="s">
        <v>505</v>
      </c>
    </row>
    <row r="134" spans="1:7" x14ac:dyDescent="0.2">
      <c r="A134" s="204">
        <f t="shared" si="2"/>
        <v>81</v>
      </c>
      <c r="B134" s="205" t="s">
        <v>477</v>
      </c>
      <c r="C134" s="206" t="s">
        <v>511</v>
      </c>
      <c r="D134" s="205" t="s">
        <v>295</v>
      </c>
      <c r="E134" s="206" t="s">
        <v>296</v>
      </c>
      <c r="F134" s="206">
        <v>3</v>
      </c>
      <c r="G134" s="206" t="s">
        <v>505</v>
      </c>
    </row>
    <row r="135" spans="1:7" x14ac:dyDescent="0.2">
      <c r="A135" s="204">
        <f t="shared" si="2"/>
        <v>82</v>
      </c>
      <c r="B135" s="205" t="s">
        <v>478</v>
      </c>
      <c r="C135" s="206" t="s">
        <v>512</v>
      </c>
      <c r="D135" s="205" t="s">
        <v>295</v>
      </c>
      <c r="E135" s="206" t="s">
        <v>296</v>
      </c>
      <c r="F135" s="206">
        <v>3</v>
      </c>
      <c r="G135" s="206" t="s">
        <v>505</v>
      </c>
    </row>
    <row r="136" spans="1:7" x14ac:dyDescent="0.2">
      <c r="A136" s="204">
        <f t="shared" si="2"/>
        <v>83</v>
      </c>
      <c r="B136" s="205" t="s">
        <v>479</v>
      </c>
      <c r="C136" s="206" t="s">
        <v>513</v>
      </c>
      <c r="D136" s="205" t="s">
        <v>295</v>
      </c>
      <c r="E136" s="206" t="s">
        <v>296</v>
      </c>
      <c r="F136" s="206">
        <v>3</v>
      </c>
      <c r="G136" s="206" t="s">
        <v>505</v>
      </c>
    </row>
    <row r="137" spans="1:7" x14ac:dyDescent="0.2">
      <c r="A137" s="204">
        <f t="shared" si="2"/>
        <v>84</v>
      </c>
      <c r="B137" s="205" t="s">
        <v>480</v>
      </c>
      <c r="C137" s="206" t="s">
        <v>514</v>
      </c>
      <c r="D137" s="205" t="s">
        <v>295</v>
      </c>
      <c r="E137" s="206" t="s">
        <v>296</v>
      </c>
      <c r="F137" s="206">
        <v>3</v>
      </c>
      <c r="G137" s="206" t="s">
        <v>505</v>
      </c>
    </row>
    <row r="138" spans="1:7" x14ac:dyDescent="0.2">
      <c r="A138" s="204">
        <f t="shared" si="2"/>
        <v>85</v>
      </c>
      <c r="B138" s="205" t="s">
        <v>481</v>
      </c>
      <c r="C138" s="206" t="s">
        <v>515</v>
      </c>
      <c r="D138" s="205" t="s">
        <v>295</v>
      </c>
      <c r="E138" s="206" t="s">
        <v>296</v>
      </c>
      <c r="F138" s="206">
        <v>3</v>
      </c>
      <c r="G138" s="206" t="s">
        <v>505</v>
      </c>
    </row>
    <row r="139" spans="1:7" x14ac:dyDescent="0.2">
      <c r="A139" s="204">
        <f t="shared" si="2"/>
        <v>86</v>
      </c>
      <c r="B139" s="205" t="s">
        <v>482</v>
      </c>
      <c r="C139" s="206" t="s">
        <v>516</v>
      </c>
      <c r="D139" s="205" t="s">
        <v>295</v>
      </c>
      <c r="E139" s="206" t="s">
        <v>296</v>
      </c>
      <c r="F139" s="206">
        <v>3</v>
      </c>
      <c r="G139" s="206" t="s">
        <v>505</v>
      </c>
    </row>
    <row r="140" spans="1:7" x14ac:dyDescent="0.2">
      <c r="A140" s="204">
        <f t="shared" si="2"/>
        <v>87</v>
      </c>
      <c r="B140" s="205" t="s">
        <v>483</v>
      </c>
      <c r="C140" s="206" t="s">
        <v>517</v>
      </c>
      <c r="D140" s="205" t="s">
        <v>295</v>
      </c>
      <c r="E140" s="206" t="s">
        <v>296</v>
      </c>
      <c r="F140" s="206">
        <v>3</v>
      </c>
      <c r="G140" s="206" t="s">
        <v>505</v>
      </c>
    </row>
    <row r="141" spans="1:7" x14ac:dyDescent="0.2">
      <c r="A141" s="204">
        <f t="shared" si="2"/>
        <v>88</v>
      </c>
      <c r="B141" s="205" t="s">
        <v>484</v>
      </c>
      <c r="C141" s="206" t="s">
        <v>518</v>
      </c>
      <c r="D141" s="205" t="s">
        <v>295</v>
      </c>
      <c r="E141" s="206" t="s">
        <v>296</v>
      </c>
      <c r="F141" s="206">
        <v>3</v>
      </c>
      <c r="G141" s="206" t="s">
        <v>505</v>
      </c>
    </row>
    <row r="142" spans="1:7" x14ac:dyDescent="0.2">
      <c r="A142" s="204">
        <f t="shared" si="2"/>
        <v>89</v>
      </c>
      <c r="B142" s="205" t="s">
        <v>485</v>
      </c>
      <c r="C142" s="206" t="s">
        <v>519</v>
      </c>
      <c r="D142" s="205" t="s">
        <v>295</v>
      </c>
      <c r="E142" s="206" t="s">
        <v>296</v>
      </c>
      <c r="F142" s="206">
        <v>3</v>
      </c>
      <c r="G142" s="206" t="s">
        <v>505</v>
      </c>
    </row>
    <row r="143" spans="1:7" x14ac:dyDescent="0.2">
      <c r="A143" s="204">
        <f t="shared" si="2"/>
        <v>90</v>
      </c>
      <c r="B143" s="205" t="s">
        <v>486</v>
      </c>
      <c r="C143" s="206" t="s">
        <v>520</v>
      </c>
      <c r="D143" s="205" t="s">
        <v>295</v>
      </c>
      <c r="E143" s="206" t="s">
        <v>296</v>
      </c>
      <c r="F143" s="206">
        <v>5</v>
      </c>
      <c r="G143" s="206" t="s">
        <v>506</v>
      </c>
    </row>
    <row r="144" spans="1:7" x14ac:dyDescent="0.2">
      <c r="A144" s="204">
        <f t="shared" si="2"/>
        <v>91</v>
      </c>
      <c r="B144" s="205" t="s">
        <v>487</v>
      </c>
      <c r="C144" s="206" t="s">
        <v>496</v>
      </c>
      <c r="D144" s="205" t="s">
        <v>295</v>
      </c>
      <c r="E144" s="206" t="s">
        <v>296</v>
      </c>
      <c r="F144" s="206">
        <v>3</v>
      </c>
      <c r="G144" s="206" t="s">
        <v>507</v>
      </c>
    </row>
    <row r="145" spans="1:7" x14ac:dyDescent="0.2">
      <c r="A145" s="204">
        <f t="shared" si="2"/>
        <v>92</v>
      </c>
      <c r="B145" s="205" t="s">
        <v>488</v>
      </c>
      <c r="C145" s="206" t="s">
        <v>497</v>
      </c>
      <c r="D145" s="205" t="s">
        <v>295</v>
      </c>
      <c r="E145" s="206" t="s">
        <v>296</v>
      </c>
      <c r="F145" s="206">
        <v>3</v>
      </c>
      <c r="G145" s="206" t="s">
        <v>507</v>
      </c>
    </row>
    <row r="146" spans="1:7" x14ac:dyDescent="0.2">
      <c r="A146" s="204">
        <f t="shared" si="2"/>
        <v>93</v>
      </c>
      <c r="B146" s="205" t="s">
        <v>489</v>
      </c>
      <c r="C146" s="206" t="s">
        <v>498</v>
      </c>
      <c r="D146" s="205" t="s">
        <v>295</v>
      </c>
      <c r="E146" s="206" t="s">
        <v>296</v>
      </c>
      <c r="F146" s="206">
        <v>3</v>
      </c>
      <c r="G146" s="206" t="s">
        <v>507</v>
      </c>
    </row>
    <row r="147" spans="1:7" x14ac:dyDescent="0.2">
      <c r="A147" s="204">
        <f t="shared" si="2"/>
        <v>94</v>
      </c>
      <c r="B147" s="205" t="s">
        <v>490</v>
      </c>
      <c r="C147" s="206" t="s">
        <v>499</v>
      </c>
      <c r="D147" s="205" t="s">
        <v>295</v>
      </c>
      <c r="E147" s="206" t="s">
        <v>296</v>
      </c>
      <c r="F147" s="206">
        <v>3</v>
      </c>
      <c r="G147" s="206" t="s">
        <v>507</v>
      </c>
    </row>
    <row r="148" spans="1:7" x14ac:dyDescent="0.2">
      <c r="A148" s="204">
        <f t="shared" si="2"/>
        <v>95</v>
      </c>
      <c r="B148" s="205" t="s">
        <v>491</v>
      </c>
      <c r="C148" s="206" t="s">
        <v>500</v>
      </c>
      <c r="D148" s="205" t="s">
        <v>295</v>
      </c>
      <c r="E148" s="206" t="s">
        <v>296</v>
      </c>
      <c r="F148" s="206">
        <v>3</v>
      </c>
      <c r="G148" s="206" t="s">
        <v>507</v>
      </c>
    </row>
    <row r="149" spans="1:7" x14ac:dyDescent="0.2">
      <c r="A149" s="204">
        <f t="shared" si="2"/>
        <v>96</v>
      </c>
      <c r="B149" s="205" t="s">
        <v>492</v>
      </c>
      <c r="C149" s="206" t="s">
        <v>501</v>
      </c>
      <c r="D149" s="205" t="s">
        <v>295</v>
      </c>
      <c r="E149" s="206" t="s">
        <v>296</v>
      </c>
      <c r="F149" s="206">
        <v>3</v>
      </c>
      <c r="G149" s="206" t="s">
        <v>507</v>
      </c>
    </row>
    <row r="150" spans="1:7" x14ac:dyDescent="0.2">
      <c r="A150" s="204">
        <f t="shared" si="2"/>
        <v>97</v>
      </c>
      <c r="B150" s="205" t="s">
        <v>493</v>
      </c>
      <c r="C150" s="206" t="s">
        <v>502</v>
      </c>
      <c r="D150" s="205" t="s">
        <v>295</v>
      </c>
      <c r="E150" s="206" t="s">
        <v>296</v>
      </c>
      <c r="F150" s="206">
        <v>3</v>
      </c>
      <c r="G150" s="206" t="s">
        <v>507</v>
      </c>
    </row>
    <row r="151" spans="1:7" x14ac:dyDescent="0.2">
      <c r="A151" s="204">
        <f t="shared" si="2"/>
        <v>98</v>
      </c>
      <c r="B151" s="205" t="s">
        <v>494</v>
      </c>
      <c r="C151" s="206" t="s">
        <v>503</v>
      </c>
      <c r="D151" s="205" t="s">
        <v>295</v>
      </c>
      <c r="E151" s="206" t="s">
        <v>296</v>
      </c>
      <c r="F151" s="206">
        <v>3</v>
      </c>
      <c r="G151" s="206" t="s">
        <v>507</v>
      </c>
    </row>
    <row r="152" spans="1:7" x14ac:dyDescent="0.2">
      <c r="A152" s="204">
        <f t="shared" si="2"/>
        <v>99</v>
      </c>
      <c r="B152" s="205" t="s">
        <v>495</v>
      </c>
      <c r="C152" s="206" t="s">
        <v>504</v>
      </c>
      <c r="D152" s="205" t="s">
        <v>295</v>
      </c>
      <c r="E152" s="206" t="s">
        <v>296</v>
      </c>
      <c r="F152" s="206">
        <v>5</v>
      </c>
      <c r="G152" s="206" t="s">
        <v>508</v>
      </c>
    </row>
    <row r="153" spans="1:7" x14ac:dyDescent="0.2">
      <c r="A153" s="204">
        <f t="shared" si="2"/>
        <v>100</v>
      </c>
      <c r="B153" s="205"/>
      <c r="C153" s="206"/>
      <c r="D153" s="205"/>
      <c r="E153" s="206"/>
      <c r="F153" s="206"/>
      <c r="G153" s="206"/>
    </row>
    <row r="154" spans="1:7" x14ac:dyDescent="0.2">
      <c r="A154" s="204">
        <f t="shared" si="2"/>
        <v>101</v>
      </c>
      <c r="B154" s="205"/>
      <c r="C154" s="206"/>
      <c r="D154" s="205"/>
      <c r="E154" s="206"/>
      <c r="F154" s="206"/>
      <c r="G154" s="206"/>
    </row>
    <row r="155" spans="1:7" x14ac:dyDescent="0.2">
      <c r="A155" s="204">
        <f t="shared" si="2"/>
        <v>102</v>
      </c>
      <c r="B155" s="205"/>
      <c r="C155" s="206"/>
      <c r="D155" s="205"/>
      <c r="E155" s="206"/>
      <c r="F155" s="206"/>
      <c r="G155" s="206"/>
    </row>
    <row r="156" spans="1:7" x14ac:dyDescent="0.2">
      <c r="A156" s="204">
        <f t="shared" si="2"/>
        <v>103</v>
      </c>
      <c r="B156" s="205"/>
      <c r="C156" s="206"/>
      <c r="D156" s="205"/>
      <c r="E156" s="206"/>
      <c r="F156" s="206"/>
      <c r="G156" s="206"/>
    </row>
    <row r="157" spans="1:7" x14ac:dyDescent="0.2">
      <c r="A157" s="204">
        <f t="shared" si="2"/>
        <v>104</v>
      </c>
      <c r="B157" s="205"/>
      <c r="C157" s="206"/>
      <c r="D157" s="205"/>
      <c r="E157" s="206"/>
      <c r="F157" s="206"/>
      <c r="G157" s="206"/>
    </row>
    <row r="158" spans="1:7" x14ac:dyDescent="0.2">
      <c r="A158" s="204">
        <f t="shared" si="2"/>
        <v>105</v>
      </c>
      <c r="B158" s="205"/>
      <c r="C158" s="206"/>
      <c r="D158" s="205"/>
      <c r="E158" s="206"/>
      <c r="F158" s="206"/>
      <c r="G158" s="206"/>
    </row>
    <row r="159" spans="1:7" x14ac:dyDescent="0.2">
      <c r="A159" s="204">
        <f t="shared" si="2"/>
        <v>106</v>
      </c>
      <c r="B159" s="205"/>
      <c r="C159" s="206"/>
      <c r="D159" s="205"/>
      <c r="E159" s="206"/>
      <c r="F159" s="206"/>
      <c r="G159" s="206"/>
    </row>
    <row r="160" spans="1:7" x14ac:dyDescent="0.2">
      <c r="A160" s="204">
        <f t="shared" si="2"/>
        <v>107</v>
      </c>
      <c r="B160" s="205"/>
      <c r="C160" s="206"/>
      <c r="D160" s="205"/>
      <c r="E160" s="206"/>
      <c r="F160" s="206"/>
      <c r="G160" s="206"/>
    </row>
    <row r="161" spans="1:7" x14ac:dyDescent="0.2">
      <c r="A161" s="204">
        <f t="shared" si="2"/>
        <v>108</v>
      </c>
      <c r="B161" s="205"/>
      <c r="C161" s="206"/>
      <c r="D161" s="205"/>
      <c r="E161" s="206"/>
      <c r="F161" s="206"/>
      <c r="G161" s="206"/>
    </row>
    <row r="162" spans="1:7" x14ac:dyDescent="0.2">
      <c r="A162" s="204">
        <f t="shared" si="2"/>
        <v>109</v>
      </c>
      <c r="B162" s="205"/>
      <c r="C162" s="206"/>
      <c r="D162" s="205"/>
      <c r="E162" s="206"/>
      <c r="F162" s="206"/>
      <c r="G162" s="206"/>
    </row>
    <row r="163" spans="1:7" x14ac:dyDescent="0.2">
      <c r="A163" s="204">
        <f t="shared" si="2"/>
        <v>110</v>
      </c>
      <c r="B163" s="205"/>
      <c r="C163" s="206"/>
      <c r="D163" s="205"/>
      <c r="E163" s="206"/>
      <c r="F163" s="206"/>
      <c r="G163" s="206"/>
    </row>
    <row r="164" spans="1:7" x14ac:dyDescent="0.2">
      <c r="A164" s="204">
        <f t="shared" si="2"/>
        <v>111</v>
      </c>
      <c r="B164" s="205"/>
      <c r="C164" s="206"/>
      <c r="D164" s="205"/>
      <c r="E164" s="206"/>
      <c r="F164" s="206"/>
      <c r="G164" s="206"/>
    </row>
    <row r="165" spans="1:7" x14ac:dyDescent="0.2">
      <c r="A165" s="204">
        <f t="shared" si="2"/>
        <v>112</v>
      </c>
      <c r="B165" s="205"/>
      <c r="C165" s="206"/>
      <c r="D165" s="205"/>
      <c r="E165" s="206"/>
      <c r="F165" s="206"/>
      <c r="G165" s="206"/>
    </row>
    <row r="166" spans="1:7" x14ac:dyDescent="0.2">
      <c r="A166" s="204">
        <f t="shared" si="2"/>
        <v>113</v>
      </c>
      <c r="B166" s="205"/>
      <c r="C166" s="206"/>
      <c r="D166" s="205"/>
      <c r="E166" s="206"/>
      <c r="F166" s="206"/>
      <c r="G166" s="206"/>
    </row>
    <row r="167" spans="1:7" x14ac:dyDescent="0.2">
      <c r="A167" s="204">
        <f t="shared" si="2"/>
        <v>114</v>
      </c>
      <c r="B167" s="205"/>
      <c r="C167" s="206"/>
      <c r="D167" s="205"/>
      <c r="E167" s="206"/>
      <c r="F167" s="206"/>
      <c r="G167" s="206"/>
    </row>
    <row r="168" spans="1:7" x14ac:dyDescent="0.2">
      <c r="A168" s="204">
        <f t="shared" si="2"/>
        <v>115</v>
      </c>
      <c r="B168" s="205"/>
      <c r="C168" s="206"/>
      <c r="D168" s="205"/>
      <c r="E168" s="206"/>
      <c r="F168" s="206"/>
      <c r="G168" s="206"/>
    </row>
    <row r="169" spans="1:7" x14ac:dyDescent="0.2">
      <c r="A169" s="204">
        <f t="shared" si="2"/>
        <v>116</v>
      </c>
      <c r="B169" s="205"/>
      <c r="C169" s="206"/>
      <c r="D169" s="205"/>
      <c r="E169" s="206"/>
      <c r="F169" s="206"/>
      <c r="G169" s="206"/>
    </row>
    <row r="170" spans="1:7" x14ac:dyDescent="0.2">
      <c r="A170" s="204">
        <f t="shared" si="2"/>
        <v>117</v>
      </c>
      <c r="B170" s="205"/>
      <c r="C170" s="206"/>
      <c r="D170" s="205"/>
      <c r="E170" s="206"/>
      <c r="F170" s="206"/>
      <c r="G170" s="206"/>
    </row>
    <row r="171" spans="1:7" x14ac:dyDescent="0.2">
      <c r="A171" s="204">
        <f t="shared" si="2"/>
        <v>118</v>
      </c>
      <c r="B171" s="205"/>
      <c r="C171" s="206"/>
      <c r="D171" s="205"/>
      <c r="E171" s="206"/>
      <c r="F171" s="206"/>
      <c r="G171" s="206"/>
    </row>
    <row r="172" spans="1:7" x14ac:dyDescent="0.2">
      <c r="A172" s="204">
        <f t="shared" si="2"/>
        <v>119</v>
      </c>
      <c r="B172" s="205"/>
      <c r="C172" s="206"/>
      <c r="D172" s="205"/>
      <c r="E172" s="206"/>
      <c r="F172" s="206"/>
      <c r="G172" s="206"/>
    </row>
    <row r="173" spans="1:7" x14ac:dyDescent="0.2">
      <c r="A173" s="204">
        <f t="shared" si="2"/>
        <v>120</v>
      </c>
      <c r="B173" s="205"/>
      <c r="C173" s="206"/>
      <c r="D173" s="205"/>
      <c r="E173" s="206"/>
      <c r="F173" s="206"/>
      <c r="G173" s="206"/>
    </row>
    <row r="174" spans="1:7" x14ac:dyDescent="0.2">
      <c r="A174" s="204">
        <f t="shared" si="2"/>
        <v>121</v>
      </c>
      <c r="B174" s="205"/>
      <c r="C174" s="206"/>
      <c r="D174" s="205"/>
      <c r="E174" s="206"/>
      <c r="F174" s="206"/>
      <c r="G174" s="206"/>
    </row>
    <row r="175" spans="1:7" x14ac:dyDescent="0.2">
      <c r="A175" s="204">
        <f t="shared" si="2"/>
        <v>122</v>
      </c>
      <c r="B175" s="205"/>
      <c r="C175" s="206"/>
      <c r="D175" s="205"/>
      <c r="E175" s="206"/>
      <c r="F175" s="206"/>
      <c r="G175" s="206"/>
    </row>
    <row r="176" spans="1:7" x14ac:dyDescent="0.2">
      <c r="A176" s="204">
        <f t="shared" si="2"/>
        <v>123</v>
      </c>
      <c r="B176" s="205"/>
      <c r="C176" s="206"/>
      <c r="D176" s="205"/>
      <c r="E176" s="206"/>
      <c r="F176" s="206"/>
      <c r="G176" s="206"/>
    </row>
    <row r="177" spans="1:7" x14ac:dyDescent="0.2">
      <c r="A177" s="204">
        <f t="shared" si="2"/>
        <v>124</v>
      </c>
      <c r="B177" s="205"/>
      <c r="C177" s="206"/>
      <c r="D177" s="205"/>
      <c r="E177" s="206"/>
      <c r="F177" s="206"/>
      <c r="G177" s="206"/>
    </row>
    <row r="180" spans="1:7" ht="18" customHeight="1" thickBot="1" x14ac:dyDescent="0.25">
      <c r="A180" s="350" t="s">
        <v>294</v>
      </c>
      <c r="B180" s="350"/>
      <c r="C180" s="350"/>
      <c r="D180" s="350"/>
      <c r="E180" s="350"/>
      <c r="F180" s="350"/>
      <c r="G180" s="350"/>
    </row>
    <row r="181" spans="1:7" ht="14.25" thickBot="1" x14ac:dyDescent="0.25">
      <c r="A181" s="193" t="s">
        <v>167</v>
      </c>
      <c r="B181" s="193" t="s">
        <v>168</v>
      </c>
      <c r="C181" s="193" t="s">
        <v>13</v>
      </c>
      <c r="D181" s="193" t="s">
        <v>169</v>
      </c>
      <c r="E181" s="193" t="s">
        <v>13</v>
      </c>
      <c r="F181" s="193" t="s">
        <v>170</v>
      </c>
      <c r="G181" s="193" t="s">
        <v>289</v>
      </c>
    </row>
    <row r="182" spans="1:7" x14ac:dyDescent="0.2">
      <c r="A182" s="207">
        <v>1</v>
      </c>
      <c r="B182" s="208"/>
      <c r="C182" s="209"/>
      <c r="D182" s="208"/>
      <c r="E182" s="209"/>
      <c r="F182" s="209"/>
      <c r="G182" s="209"/>
    </row>
    <row r="183" spans="1:7" x14ac:dyDescent="0.2">
      <c r="A183" s="207">
        <f>A182+1</f>
        <v>2</v>
      </c>
      <c r="B183" s="208"/>
      <c r="C183" s="209"/>
      <c r="D183" s="208"/>
      <c r="E183" s="209"/>
      <c r="F183" s="209"/>
      <c r="G183" s="209"/>
    </row>
    <row r="184" spans="1:7" x14ac:dyDescent="0.2">
      <c r="A184" s="207">
        <f t="shared" ref="A184:A194" si="3">A183+1</f>
        <v>3</v>
      </c>
      <c r="B184" s="208"/>
      <c r="C184" s="209"/>
      <c r="D184" s="208"/>
      <c r="E184" s="209"/>
      <c r="F184" s="209"/>
      <c r="G184" s="209"/>
    </row>
    <row r="185" spans="1:7" x14ac:dyDescent="0.2">
      <c r="A185" s="207">
        <f t="shared" si="3"/>
        <v>4</v>
      </c>
      <c r="B185" s="208"/>
      <c r="C185" s="209"/>
      <c r="D185" s="208"/>
      <c r="E185" s="209"/>
      <c r="F185" s="209"/>
      <c r="G185" s="209"/>
    </row>
    <row r="186" spans="1:7" x14ac:dyDescent="0.2">
      <c r="A186" s="207">
        <f t="shared" si="3"/>
        <v>5</v>
      </c>
      <c r="B186" s="208"/>
      <c r="C186" s="209"/>
      <c r="D186" s="208"/>
      <c r="E186" s="209"/>
      <c r="F186" s="209"/>
      <c r="G186" s="209"/>
    </row>
    <row r="187" spans="1:7" x14ac:dyDescent="0.2">
      <c r="A187" s="207">
        <f t="shared" si="3"/>
        <v>6</v>
      </c>
      <c r="B187" s="208"/>
      <c r="C187" s="209"/>
      <c r="D187" s="208"/>
      <c r="E187" s="209"/>
      <c r="F187" s="209"/>
      <c r="G187" s="209"/>
    </row>
    <row r="188" spans="1:7" x14ac:dyDescent="0.2">
      <c r="A188" s="207">
        <f t="shared" si="3"/>
        <v>7</v>
      </c>
      <c r="B188" s="208"/>
      <c r="C188" s="209"/>
      <c r="D188" s="208"/>
      <c r="E188" s="209"/>
      <c r="F188" s="209"/>
      <c r="G188" s="209"/>
    </row>
    <row r="189" spans="1:7" x14ac:dyDescent="0.2">
      <c r="A189" s="207">
        <f t="shared" si="3"/>
        <v>8</v>
      </c>
      <c r="B189" s="208"/>
      <c r="C189" s="209"/>
      <c r="D189" s="208"/>
      <c r="E189" s="209"/>
      <c r="F189" s="209"/>
      <c r="G189" s="209"/>
    </row>
    <row r="190" spans="1:7" x14ac:dyDescent="0.2">
      <c r="A190" s="207">
        <f t="shared" si="3"/>
        <v>9</v>
      </c>
      <c r="B190" s="208"/>
      <c r="C190" s="209"/>
      <c r="D190" s="208"/>
      <c r="E190" s="209"/>
      <c r="F190" s="209"/>
      <c r="G190" s="209"/>
    </row>
    <row r="191" spans="1:7" x14ac:dyDescent="0.2">
      <c r="A191" s="207">
        <f t="shared" si="3"/>
        <v>10</v>
      </c>
      <c r="B191" s="208"/>
      <c r="C191" s="209"/>
      <c r="D191" s="208"/>
      <c r="E191" s="209"/>
      <c r="F191" s="209"/>
      <c r="G191" s="209"/>
    </row>
    <row r="192" spans="1:7" x14ac:dyDescent="0.2">
      <c r="A192" s="207">
        <f t="shared" si="3"/>
        <v>11</v>
      </c>
      <c r="B192" s="208"/>
      <c r="C192" s="209"/>
      <c r="D192" s="208"/>
      <c r="E192" s="209"/>
      <c r="F192" s="209"/>
      <c r="G192" s="209"/>
    </row>
    <row r="193" spans="1:7" x14ac:dyDescent="0.2">
      <c r="A193" s="207">
        <f t="shared" si="3"/>
        <v>12</v>
      </c>
      <c r="B193" s="208"/>
      <c r="C193" s="209"/>
      <c r="D193" s="208"/>
      <c r="E193" s="209"/>
      <c r="F193" s="209"/>
      <c r="G193" s="209"/>
    </row>
    <row r="194" spans="1:7" x14ac:dyDescent="0.2">
      <c r="A194" s="207">
        <f t="shared" si="3"/>
        <v>13</v>
      </c>
      <c r="B194" s="208"/>
      <c r="C194" s="209"/>
      <c r="D194" s="208"/>
      <c r="E194" s="209"/>
      <c r="F194" s="209"/>
      <c r="G194" s="209"/>
    </row>
    <row r="196" spans="1:7" ht="18" customHeight="1" x14ac:dyDescent="0.2"/>
    <row r="197" spans="1:7" ht="18" customHeight="1" x14ac:dyDescent="0.2">
      <c r="A197" s="199"/>
      <c r="B197" s="210" t="s">
        <v>282</v>
      </c>
      <c r="C197" s="201"/>
      <c r="D197" s="200"/>
      <c r="E197" s="201"/>
      <c r="F197" s="201"/>
      <c r="G197" s="201"/>
    </row>
    <row r="198" spans="1:7" ht="18" customHeight="1" x14ac:dyDescent="0.2">
      <c r="A198" s="199">
        <v>1</v>
      </c>
      <c r="B198" s="200"/>
      <c r="C198" s="201"/>
      <c r="D198" s="200" t="s">
        <v>283</v>
      </c>
      <c r="E198" s="201" t="s">
        <v>284</v>
      </c>
      <c r="F198" s="201"/>
      <c r="G198" s="201">
        <v>2</v>
      </c>
    </row>
    <row r="199" spans="1:7" ht="18" customHeight="1" x14ac:dyDescent="0.2">
      <c r="A199" s="199">
        <v>2</v>
      </c>
      <c r="B199" s="200"/>
      <c r="C199" s="201"/>
      <c r="D199" s="200" t="s">
        <v>285</v>
      </c>
      <c r="E199" s="201" t="s">
        <v>286</v>
      </c>
      <c r="F199" s="201"/>
      <c r="G199" s="201">
        <v>2</v>
      </c>
    </row>
    <row r="200" spans="1:7" ht="18" customHeight="1" x14ac:dyDescent="0.2">
      <c r="A200" s="199">
        <v>3</v>
      </c>
      <c r="B200" s="200"/>
      <c r="C200" s="201"/>
      <c r="D200" s="200" t="s">
        <v>287</v>
      </c>
      <c r="E200" s="201" t="s">
        <v>288</v>
      </c>
      <c r="F200" s="201"/>
      <c r="G200" s="201">
        <v>1</v>
      </c>
    </row>
    <row r="201" spans="1:7" ht="18" customHeight="1" x14ac:dyDescent="0.2">
      <c r="A201" s="199">
        <v>4</v>
      </c>
      <c r="B201" s="200"/>
      <c r="C201" s="201"/>
      <c r="D201" s="200"/>
      <c r="E201" s="201"/>
      <c r="F201" s="201"/>
      <c r="G201" s="201"/>
    </row>
    <row r="202" spans="1:7" ht="18" customHeight="1" x14ac:dyDescent="0.2"/>
    <row r="203" spans="1:7" ht="18" customHeight="1" x14ac:dyDescent="0.2"/>
    <row r="204" spans="1:7" ht="18" customHeight="1" x14ac:dyDescent="0.2"/>
    <row r="205" spans="1:7" ht="18" customHeight="1" x14ac:dyDescent="0.2"/>
    <row r="206" spans="1:7" ht="18" customHeight="1" x14ac:dyDescent="0.2"/>
    <row r="207" spans="1:7" ht="18" customHeight="1" x14ac:dyDescent="0.2">
      <c r="A207" s="198"/>
      <c r="C207" s="198"/>
      <c r="E207" s="198"/>
      <c r="F207" s="198"/>
      <c r="G207" s="198"/>
    </row>
    <row r="208" spans="1:7" ht="18" customHeight="1" x14ac:dyDescent="0.2">
      <c r="A208" s="198"/>
      <c r="C208" s="198"/>
      <c r="E208" s="198"/>
      <c r="F208" s="198"/>
      <c r="G208" s="198"/>
    </row>
    <row r="209" s="198" customFormat="1" ht="18" customHeight="1" x14ac:dyDescent="0.2"/>
    <row r="210" s="198" customFormat="1" ht="18" customHeight="1" x14ac:dyDescent="0.2"/>
    <row r="211" s="198" customFormat="1" ht="18" customHeight="1" x14ac:dyDescent="0.2"/>
    <row r="212" s="198" customFormat="1" ht="18" customHeight="1" x14ac:dyDescent="0.2"/>
    <row r="213" s="198" customFormat="1" ht="18" customHeight="1" x14ac:dyDescent="0.2"/>
    <row r="214" s="198" customFormat="1" ht="18" customHeight="1" x14ac:dyDescent="0.2"/>
    <row r="215" s="198" customFormat="1" ht="18" customHeight="1" x14ac:dyDescent="0.2"/>
    <row r="216" s="198" customFormat="1" ht="18" customHeight="1" x14ac:dyDescent="0.2"/>
    <row r="217" s="198" customFormat="1" ht="18" customHeight="1" x14ac:dyDescent="0.2"/>
    <row r="218" s="198" customFormat="1" ht="18" customHeight="1" x14ac:dyDescent="0.2"/>
    <row r="219" s="198" customFormat="1" ht="18" customHeight="1" x14ac:dyDescent="0.2"/>
    <row r="220" s="198" customFormat="1" ht="18" customHeight="1" x14ac:dyDescent="0.2"/>
    <row r="221" s="198" customFormat="1" ht="18" customHeight="1" x14ac:dyDescent="0.2"/>
    <row r="222" s="198" customFormat="1" ht="18" customHeight="1" x14ac:dyDescent="0.2"/>
    <row r="223" s="198" customFormat="1" ht="18" customHeight="1" x14ac:dyDescent="0.2"/>
    <row r="224" s="198" customFormat="1" ht="18" customHeight="1" x14ac:dyDescent="0.2"/>
    <row r="225" s="198" customFormat="1" ht="18" customHeight="1" x14ac:dyDescent="0.2"/>
    <row r="226" s="198" customFormat="1" ht="18" customHeight="1" x14ac:dyDescent="0.2"/>
    <row r="227" s="198" customFormat="1" ht="18" customHeight="1" x14ac:dyDescent="0.2"/>
    <row r="228" s="198" customFormat="1" ht="18" customHeight="1" x14ac:dyDescent="0.2"/>
    <row r="229" s="198" customFormat="1" ht="18" customHeight="1" x14ac:dyDescent="0.2"/>
    <row r="230" s="198" customFormat="1" ht="18" customHeight="1" x14ac:dyDescent="0.2"/>
    <row r="231" s="198" customFormat="1" ht="18" customHeight="1" x14ac:dyDescent="0.2"/>
    <row r="232" s="198" customFormat="1" ht="18" customHeight="1" x14ac:dyDescent="0.2"/>
    <row r="233" s="198" customFormat="1" ht="18" customHeight="1" x14ac:dyDescent="0.2"/>
    <row r="234" s="198" customFormat="1" ht="18" customHeight="1" x14ac:dyDescent="0.2"/>
    <row r="235" s="198" customFormat="1" ht="18" customHeight="1" x14ac:dyDescent="0.2"/>
    <row r="236" s="198" customFormat="1" ht="18" customHeight="1" x14ac:dyDescent="0.2"/>
    <row r="237" s="198" customFormat="1" ht="18" customHeight="1" x14ac:dyDescent="0.2"/>
    <row r="238" s="198" customFormat="1" ht="18" customHeight="1" x14ac:dyDescent="0.2"/>
    <row r="239" s="198" customFormat="1" ht="18" customHeight="1" x14ac:dyDescent="0.2"/>
    <row r="240" s="198" customFormat="1" ht="18" customHeight="1" x14ac:dyDescent="0.2"/>
    <row r="241" s="198" customFormat="1" ht="18" customHeight="1" x14ac:dyDescent="0.2"/>
    <row r="242" s="198" customFormat="1" ht="18" customHeight="1" x14ac:dyDescent="0.2"/>
    <row r="243" s="198" customFormat="1" ht="18" customHeight="1" x14ac:dyDescent="0.2"/>
    <row r="244" s="198" customFormat="1" ht="18" customHeight="1" x14ac:dyDescent="0.2"/>
    <row r="245" s="198" customFormat="1" ht="18" customHeight="1" x14ac:dyDescent="0.2"/>
    <row r="246" s="198" customFormat="1" ht="18" customHeight="1" x14ac:dyDescent="0.2"/>
    <row r="247" s="198" customFormat="1" ht="18" customHeight="1" x14ac:dyDescent="0.2"/>
    <row r="248" s="198" customFormat="1" ht="18" customHeight="1" x14ac:dyDescent="0.2"/>
    <row r="249" s="198" customFormat="1" ht="18" customHeight="1" x14ac:dyDescent="0.2"/>
    <row r="250" s="198" customFormat="1" ht="18" customHeight="1" x14ac:dyDescent="0.2"/>
    <row r="251" s="198" customFormat="1" ht="18" customHeight="1" x14ac:dyDescent="0.2"/>
    <row r="252" s="198" customFormat="1" ht="18" customHeight="1" x14ac:dyDescent="0.2"/>
    <row r="253" s="198" customFormat="1" ht="18" customHeight="1" x14ac:dyDescent="0.2"/>
    <row r="254" s="198" customFormat="1" ht="18" customHeight="1" x14ac:dyDescent="0.2"/>
    <row r="255" s="198" customFormat="1" ht="18" customHeight="1" x14ac:dyDescent="0.2"/>
    <row r="256" s="198" customFormat="1" ht="18" customHeight="1" x14ac:dyDescent="0.2"/>
    <row r="257" s="198" customFormat="1" ht="18" customHeight="1" x14ac:dyDescent="0.2"/>
    <row r="258" s="198" customFormat="1" ht="18" customHeight="1" x14ac:dyDescent="0.2"/>
    <row r="259" s="198" customFormat="1" ht="18" customHeight="1" x14ac:dyDescent="0.2"/>
    <row r="260" s="198" customFormat="1" ht="18" customHeight="1" x14ac:dyDescent="0.2"/>
    <row r="261" s="198" customFormat="1" ht="18" customHeight="1" x14ac:dyDescent="0.2"/>
    <row r="262" s="198" customFormat="1" ht="18" customHeight="1" x14ac:dyDescent="0.2"/>
    <row r="263" s="198" customFormat="1" ht="18" customHeight="1" x14ac:dyDescent="0.2"/>
    <row r="264" s="198" customFormat="1" ht="18" customHeight="1" x14ac:dyDescent="0.2"/>
    <row r="265" s="198" customFormat="1" ht="18" customHeight="1" x14ac:dyDescent="0.2"/>
    <row r="266" s="198" customFormat="1" ht="18" customHeight="1" x14ac:dyDescent="0.2"/>
    <row r="267" s="198" customFormat="1" ht="18" customHeight="1" x14ac:dyDescent="0.2"/>
    <row r="268" s="198" customFormat="1" ht="18" customHeight="1" x14ac:dyDescent="0.2"/>
    <row r="269" s="198" customFormat="1" ht="18" customHeight="1" x14ac:dyDescent="0.2"/>
    <row r="270" s="198" customFormat="1" ht="18" customHeight="1" x14ac:dyDescent="0.2"/>
    <row r="271" s="198" customFormat="1" ht="18" customHeight="1" x14ac:dyDescent="0.2"/>
    <row r="272" s="198" customFormat="1" ht="18" customHeight="1" x14ac:dyDescent="0.2"/>
    <row r="273" s="198" customFormat="1" ht="18" customHeight="1" x14ac:dyDescent="0.2"/>
    <row r="274" s="198" customFormat="1" ht="18" customHeight="1" x14ac:dyDescent="0.2"/>
    <row r="275" s="198" customFormat="1" ht="18" customHeight="1" x14ac:dyDescent="0.2"/>
  </sheetData>
  <mergeCells count="10">
    <mergeCell ref="A52:G52"/>
    <mergeCell ref="A180:G180"/>
    <mergeCell ref="H34:L34"/>
    <mergeCell ref="M34:R34"/>
    <mergeCell ref="S34:V34"/>
    <mergeCell ref="W34:AA34"/>
    <mergeCell ref="H35:L35"/>
    <mergeCell ref="M35:R35"/>
    <mergeCell ref="S35:V35"/>
    <mergeCell ref="W35:AA35"/>
  </mergeCells>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W252"/>
  <sheetViews>
    <sheetView workbookViewId="0">
      <selection activeCell="G27" sqref="G27"/>
    </sheetView>
  </sheetViews>
  <sheetFormatPr baseColWidth="10" defaultColWidth="11.42578125" defaultRowHeight="12.75" x14ac:dyDescent="0.2"/>
  <cols>
    <col min="1" max="1" width="11.42578125" style="2"/>
    <col min="2" max="2" width="10.85546875" style="2" customWidth="1"/>
    <col min="3" max="3" width="11.42578125" style="2"/>
    <col min="4" max="4" width="20.85546875" style="2" customWidth="1"/>
    <col min="5" max="16384" width="11.42578125" style="2"/>
  </cols>
  <sheetData>
    <row r="1" spans="1:23" ht="13.5" thickBot="1" x14ac:dyDescent="0.25">
      <c r="A1" s="1"/>
      <c r="B1" s="1"/>
      <c r="C1" s="1"/>
      <c r="D1" s="1"/>
      <c r="E1" s="1"/>
      <c r="F1" s="1"/>
      <c r="G1" s="1"/>
      <c r="H1" s="1"/>
      <c r="I1" s="1"/>
      <c r="J1" s="1"/>
      <c r="K1" s="1"/>
      <c r="L1" s="1"/>
      <c r="M1" s="1"/>
      <c r="N1" s="1"/>
      <c r="O1" s="1"/>
      <c r="P1" s="1"/>
      <c r="Q1" s="1"/>
      <c r="R1" s="1"/>
      <c r="S1" s="1"/>
      <c r="T1" s="1"/>
      <c r="U1" s="1"/>
      <c r="V1" s="1"/>
      <c r="W1" s="1"/>
    </row>
    <row r="2" spans="1:23" ht="13.5" thickTop="1" x14ac:dyDescent="0.2">
      <c r="A2" s="1"/>
      <c r="B2" s="19" t="s">
        <v>62</v>
      </c>
      <c r="C2" s="3"/>
      <c r="D2" s="4" t="s">
        <v>3</v>
      </c>
      <c r="E2" s="1"/>
      <c r="F2" s="1"/>
      <c r="G2" s="1"/>
      <c r="H2" s="1"/>
      <c r="I2" s="1"/>
      <c r="J2" s="1"/>
      <c r="K2" s="1"/>
      <c r="L2" s="1"/>
      <c r="M2" s="1"/>
      <c r="N2" s="1"/>
      <c r="O2" s="1"/>
      <c r="P2" s="1"/>
      <c r="Q2" s="1"/>
      <c r="R2" s="1"/>
      <c r="S2" s="1"/>
      <c r="T2" s="1"/>
      <c r="U2" s="1"/>
      <c r="V2" s="1"/>
      <c r="W2" s="1"/>
    </row>
    <row r="3" spans="1:23" ht="13.5" thickBot="1" x14ac:dyDescent="0.25">
      <c r="A3" s="1"/>
      <c r="B3" s="5" t="s">
        <v>4</v>
      </c>
      <c r="C3" s="6"/>
      <c r="D3" s="7">
        <v>0.19</v>
      </c>
      <c r="E3" s="1"/>
      <c r="F3" s="1"/>
      <c r="G3" s="225"/>
      <c r="H3" s="1"/>
      <c r="I3" s="1"/>
      <c r="J3" s="1"/>
      <c r="K3" s="1"/>
      <c r="L3" s="1"/>
      <c r="M3" s="1"/>
      <c r="N3" s="1"/>
      <c r="O3" s="1"/>
      <c r="P3" s="1"/>
      <c r="Q3" s="1"/>
      <c r="R3" s="1"/>
      <c r="S3" s="1"/>
      <c r="T3" s="1"/>
      <c r="U3" s="1"/>
      <c r="V3" s="1"/>
      <c r="W3" s="1"/>
    </row>
    <row r="4" spans="1:23" ht="14.25" thickTop="1" thickBot="1" x14ac:dyDescent="0.25">
      <c r="A4" s="1"/>
      <c r="B4" s="1"/>
      <c r="C4" s="1"/>
      <c r="D4" s="1"/>
      <c r="E4" s="1"/>
      <c r="F4" s="1"/>
      <c r="G4" s="1"/>
      <c r="H4" s="1"/>
      <c r="I4" s="1">
        <v>1</v>
      </c>
      <c r="J4" s="1"/>
      <c r="K4" s="1"/>
      <c r="L4" s="1"/>
      <c r="M4" s="1"/>
      <c r="N4" s="1"/>
      <c r="O4" s="1"/>
      <c r="P4" s="1"/>
      <c r="Q4" s="1"/>
      <c r="R4" s="1"/>
      <c r="S4" s="1"/>
      <c r="T4" s="1"/>
      <c r="U4" s="1"/>
      <c r="V4" s="1"/>
      <c r="W4" s="1"/>
    </row>
    <row r="5" spans="1:23" ht="13.5" thickTop="1" x14ac:dyDescent="0.2">
      <c r="A5" s="1"/>
      <c r="B5" s="19" t="s">
        <v>19</v>
      </c>
      <c r="C5" s="3"/>
      <c r="D5" s="3" t="s">
        <v>61</v>
      </c>
      <c r="E5" s="1"/>
      <c r="F5" s="1"/>
      <c r="G5" s="1"/>
      <c r="H5" s="1"/>
      <c r="I5" s="1"/>
      <c r="J5" s="1"/>
      <c r="K5" s="1"/>
      <c r="L5" s="1"/>
      <c r="M5" s="1"/>
      <c r="N5" s="1"/>
      <c r="O5" s="1"/>
      <c r="P5" s="1"/>
      <c r="Q5" s="1"/>
      <c r="R5" s="1"/>
      <c r="S5" s="1"/>
      <c r="T5" s="1"/>
      <c r="U5" s="1"/>
      <c r="V5" s="1"/>
      <c r="W5" s="1"/>
    </row>
    <row r="6" spans="1:23" ht="13.5" thickBot="1" x14ac:dyDescent="0.25">
      <c r="A6" s="1"/>
      <c r="B6" s="5" t="s">
        <v>4</v>
      </c>
      <c r="C6" s="6"/>
      <c r="D6" s="78">
        <v>2.4488064675072585E-2</v>
      </c>
      <c r="E6" s="1"/>
      <c r="F6" s="1"/>
      <c r="G6" s="1"/>
      <c r="H6" s="1"/>
      <c r="I6" s="1"/>
      <c r="J6" s="1"/>
      <c r="K6" s="1"/>
      <c r="L6" s="1"/>
      <c r="M6" s="1"/>
      <c r="N6" s="1"/>
      <c r="O6" s="1"/>
      <c r="P6" s="1"/>
      <c r="Q6" s="1"/>
      <c r="R6" s="1"/>
      <c r="S6" s="1"/>
      <c r="T6" s="1"/>
      <c r="U6" s="1"/>
      <c r="V6" s="1"/>
      <c r="W6" s="1"/>
    </row>
    <row r="7" spans="1:23" ht="14.25" thickTop="1" thickBot="1" x14ac:dyDescent="0.25">
      <c r="A7" s="1"/>
      <c r="B7" s="1"/>
      <c r="C7" s="1"/>
      <c r="D7" s="1"/>
      <c r="E7" s="1"/>
      <c r="F7" s="1"/>
      <c r="G7" s="1"/>
      <c r="H7" s="1"/>
      <c r="I7" s="1"/>
      <c r="J7" s="1"/>
      <c r="K7" s="1"/>
      <c r="L7" s="1"/>
      <c r="M7" s="1"/>
      <c r="N7" s="1"/>
      <c r="O7" s="1"/>
      <c r="P7" s="1"/>
      <c r="Q7" s="1"/>
      <c r="R7" s="1"/>
      <c r="S7" s="1"/>
      <c r="T7" s="1"/>
      <c r="U7" s="1"/>
      <c r="V7" s="1"/>
      <c r="W7" s="1"/>
    </row>
    <row r="8" spans="1:23" ht="13.5" thickTop="1" x14ac:dyDescent="0.2">
      <c r="A8" s="1"/>
      <c r="B8" s="19" t="s">
        <v>57</v>
      </c>
      <c r="C8" s="3"/>
      <c r="D8" s="3" t="s">
        <v>58</v>
      </c>
      <c r="E8" s="1"/>
      <c r="F8" s="1"/>
      <c r="G8" s="1"/>
      <c r="H8" s="1"/>
      <c r="I8" s="1"/>
      <c r="J8" s="1"/>
      <c r="K8" s="1"/>
      <c r="L8" s="1"/>
      <c r="M8" s="1"/>
      <c r="N8" s="1"/>
      <c r="O8" s="1"/>
      <c r="P8" s="1"/>
      <c r="Q8" s="1"/>
      <c r="R8" s="1"/>
      <c r="S8" s="1"/>
      <c r="T8" s="1"/>
      <c r="U8" s="1"/>
      <c r="V8" s="1"/>
      <c r="W8" s="1"/>
    </row>
    <row r="9" spans="1:23" ht="13.5" thickBot="1" x14ac:dyDescent="0.25">
      <c r="A9" s="1"/>
      <c r="B9" s="5" t="s">
        <v>4</v>
      </c>
      <c r="C9" s="6"/>
      <c r="D9" s="79">
        <v>1</v>
      </c>
      <c r="E9" s="1"/>
      <c r="F9" s="1"/>
      <c r="G9" s="1"/>
      <c r="H9" s="1"/>
      <c r="I9" s="1"/>
      <c r="J9" s="1"/>
      <c r="K9" s="1"/>
      <c r="L9" s="1"/>
      <c r="M9" s="1"/>
      <c r="N9" s="1"/>
      <c r="O9" s="1"/>
      <c r="P9" s="1"/>
      <c r="Q9" s="1"/>
      <c r="R9" s="1"/>
      <c r="S9" s="1"/>
      <c r="T9" s="1"/>
      <c r="U9" s="1"/>
      <c r="V9" s="1"/>
      <c r="W9" s="1"/>
    </row>
    <row r="10" spans="1:23" ht="13.5" thickTop="1" x14ac:dyDescent="0.2">
      <c r="A10" s="1"/>
      <c r="B10" s="1"/>
      <c r="C10" s="1"/>
      <c r="D10" s="1"/>
      <c r="E10" s="1"/>
      <c r="F10" s="1"/>
      <c r="G10" s="1"/>
      <c r="H10" s="1"/>
      <c r="I10" s="1"/>
      <c r="J10" s="1"/>
      <c r="K10" s="1"/>
      <c r="L10" s="1"/>
      <c r="M10" s="1"/>
      <c r="N10" s="1"/>
      <c r="O10" s="1"/>
      <c r="P10" s="1"/>
      <c r="Q10" s="1"/>
      <c r="R10" s="1"/>
      <c r="S10" s="1"/>
      <c r="T10" s="1"/>
      <c r="U10" s="1"/>
      <c r="V10" s="1"/>
      <c r="W10" s="1"/>
    </row>
    <row r="11" spans="1:23" x14ac:dyDescent="0.2">
      <c r="A11" s="1"/>
      <c r="B11" s="1"/>
      <c r="C11" s="1"/>
      <c r="D11" s="1"/>
      <c r="E11" s="1"/>
      <c r="F11" s="1"/>
      <c r="G11" s="1"/>
      <c r="H11" s="1"/>
      <c r="I11" s="1"/>
      <c r="J11" s="1"/>
      <c r="K11" s="1"/>
      <c r="L11" s="1"/>
      <c r="M11" s="1"/>
      <c r="N11" s="1"/>
      <c r="O11" s="1"/>
      <c r="P11" s="1"/>
      <c r="Q11" s="1"/>
      <c r="R11" s="1"/>
      <c r="S11" s="1"/>
      <c r="T11" s="1"/>
      <c r="U11" s="1"/>
      <c r="V11" s="1"/>
      <c r="W11" s="1"/>
    </row>
    <row r="12" spans="1:23" x14ac:dyDescent="0.2">
      <c r="A12" s="1"/>
      <c r="B12" s="1"/>
      <c r="C12" s="1"/>
      <c r="D12" s="1"/>
      <c r="E12" s="1"/>
      <c r="F12" s="1"/>
      <c r="G12" s="1"/>
      <c r="H12" s="1"/>
      <c r="I12" s="1"/>
      <c r="J12" s="1"/>
      <c r="K12" s="1"/>
      <c r="L12" s="1"/>
      <c r="M12" s="1"/>
      <c r="N12" s="1"/>
      <c r="O12" s="1"/>
      <c r="P12" s="1"/>
      <c r="Q12" s="1"/>
      <c r="R12" s="1"/>
      <c r="S12" s="1"/>
      <c r="T12" s="1"/>
      <c r="U12" s="1"/>
      <c r="V12" s="1"/>
      <c r="W12" s="1"/>
    </row>
    <row r="13" spans="1:23" x14ac:dyDescent="0.2">
      <c r="A13" s="1"/>
      <c r="B13" s="1"/>
      <c r="C13" s="1"/>
      <c r="D13" s="1"/>
      <c r="E13" s="1"/>
      <c r="F13" s="1"/>
      <c r="G13" s="1"/>
      <c r="H13" s="1"/>
      <c r="I13" s="1"/>
      <c r="J13" s="1"/>
      <c r="K13" s="1"/>
      <c r="L13" s="1"/>
      <c r="M13" s="1"/>
      <c r="N13" s="1"/>
      <c r="O13" s="1"/>
      <c r="P13" s="1"/>
      <c r="Q13" s="1"/>
      <c r="R13" s="1"/>
      <c r="S13" s="1"/>
      <c r="T13" s="1"/>
      <c r="U13" s="1"/>
      <c r="V13" s="1"/>
      <c r="W13" s="1"/>
    </row>
    <row r="14" spans="1:23" x14ac:dyDescent="0.2">
      <c r="A14" s="1"/>
      <c r="B14" s="1"/>
      <c r="C14" s="1"/>
      <c r="D14" s="1"/>
      <c r="E14" s="1"/>
      <c r="F14" s="1"/>
      <c r="G14" s="1"/>
      <c r="H14" s="1"/>
      <c r="I14" s="1"/>
      <c r="J14" s="1"/>
      <c r="K14" s="1"/>
      <c r="L14" s="1"/>
      <c r="M14" s="1"/>
      <c r="N14" s="1"/>
      <c r="O14" s="1"/>
      <c r="P14" s="1"/>
      <c r="Q14" s="1"/>
      <c r="R14" s="1"/>
      <c r="S14" s="1"/>
      <c r="T14" s="1"/>
      <c r="U14" s="1"/>
      <c r="V14" s="1"/>
      <c r="W14" s="1"/>
    </row>
    <row r="15" spans="1:23" x14ac:dyDescent="0.2">
      <c r="A15" s="1"/>
      <c r="B15" s="1"/>
      <c r="C15" s="1"/>
      <c r="D15" s="1"/>
      <c r="E15" s="1"/>
      <c r="F15" s="1"/>
      <c r="G15" s="1"/>
      <c r="H15" s="1"/>
      <c r="I15" s="1"/>
      <c r="J15" s="1"/>
      <c r="K15" s="1"/>
      <c r="L15" s="1"/>
      <c r="M15" s="1"/>
      <c r="N15" s="1"/>
      <c r="O15" s="1"/>
      <c r="P15" s="1"/>
      <c r="Q15" s="1"/>
      <c r="R15" s="1"/>
      <c r="S15" s="1"/>
      <c r="T15" s="1"/>
      <c r="U15" s="1"/>
      <c r="V15" s="1"/>
      <c r="W15" s="1"/>
    </row>
    <row r="16" spans="1:23" x14ac:dyDescent="0.2">
      <c r="A16" s="1"/>
      <c r="B16" s="1"/>
      <c r="C16" s="1"/>
      <c r="D16" s="1"/>
      <c r="E16" s="1"/>
      <c r="F16" s="1"/>
      <c r="G16" s="1"/>
      <c r="H16" s="1"/>
      <c r="I16" s="1"/>
      <c r="J16" s="1"/>
      <c r="K16" s="1"/>
      <c r="L16" s="1"/>
      <c r="M16" s="1"/>
      <c r="N16" s="1"/>
      <c r="O16" s="1"/>
      <c r="P16" s="1"/>
      <c r="Q16" s="1"/>
      <c r="R16" s="1"/>
      <c r="S16" s="1"/>
      <c r="T16" s="1"/>
      <c r="U16" s="1"/>
      <c r="V16" s="1"/>
      <c r="W16" s="1"/>
    </row>
    <row r="17" spans="1:23" x14ac:dyDescent="0.2">
      <c r="A17" s="1"/>
      <c r="B17" s="1"/>
      <c r="C17" s="1"/>
      <c r="D17" s="1"/>
      <c r="E17" s="1"/>
      <c r="F17" s="1"/>
      <c r="G17" s="1"/>
      <c r="H17" s="1"/>
      <c r="I17" s="1"/>
      <c r="J17" s="1"/>
      <c r="K17" s="1"/>
      <c r="L17" s="1"/>
      <c r="M17" s="1"/>
      <c r="N17" s="1"/>
      <c r="O17" s="1"/>
      <c r="P17" s="1"/>
      <c r="Q17" s="1"/>
      <c r="R17" s="1"/>
      <c r="S17" s="1"/>
      <c r="T17" s="1"/>
      <c r="U17" s="1"/>
      <c r="V17" s="1"/>
      <c r="W17" s="1"/>
    </row>
    <row r="18" spans="1:23" x14ac:dyDescent="0.2">
      <c r="A18" s="1"/>
      <c r="B18" s="1"/>
      <c r="C18" s="1"/>
      <c r="D18" s="1"/>
      <c r="E18" s="1"/>
      <c r="F18" s="1"/>
      <c r="G18" s="1"/>
      <c r="H18" s="1"/>
      <c r="I18" s="1"/>
      <c r="J18" s="1"/>
      <c r="K18" s="1"/>
      <c r="L18" s="1"/>
      <c r="M18" s="1"/>
      <c r="N18" s="1"/>
      <c r="O18" s="1"/>
      <c r="P18" s="1"/>
      <c r="Q18" s="1"/>
      <c r="R18" s="1"/>
      <c r="S18" s="1"/>
      <c r="T18" s="1"/>
      <c r="U18" s="1"/>
      <c r="V18" s="1"/>
      <c r="W18" s="1"/>
    </row>
    <row r="19" spans="1:23" x14ac:dyDescent="0.2">
      <c r="A19" s="1"/>
      <c r="B19" s="1"/>
      <c r="C19" s="1"/>
      <c r="D19" s="1"/>
      <c r="E19" s="1"/>
      <c r="F19" s="1"/>
      <c r="G19" s="1"/>
      <c r="H19" s="1"/>
      <c r="I19" s="1"/>
      <c r="J19" s="1"/>
      <c r="K19" s="1"/>
      <c r="L19" s="1"/>
      <c r="M19" s="1"/>
      <c r="N19" s="1"/>
      <c r="O19" s="1"/>
      <c r="P19" s="1"/>
      <c r="Q19" s="1"/>
      <c r="R19" s="1"/>
      <c r="S19" s="1"/>
      <c r="T19" s="1"/>
      <c r="U19" s="1"/>
      <c r="V19" s="1"/>
      <c r="W19" s="1"/>
    </row>
    <row r="20" spans="1:23" x14ac:dyDescent="0.2">
      <c r="A20" s="1"/>
      <c r="B20" s="1"/>
      <c r="C20" s="1"/>
      <c r="D20" s="1"/>
      <c r="E20" s="1"/>
      <c r="F20" s="1"/>
      <c r="G20" s="1"/>
      <c r="H20" s="1"/>
      <c r="I20" s="1"/>
      <c r="J20" s="1"/>
      <c r="K20" s="1"/>
      <c r="L20" s="1"/>
      <c r="M20" s="1"/>
      <c r="N20" s="1"/>
      <c r="O20" s="1"/>
      <c r="P20" s="1"/>
      <c r="Q20" s="1"/>
      <c r="R20" s="1"/>
      <c r="S20" s="1"/>
      <c r="T20" s="1"/>
      <c r="U20" s="1"/>
      <c r="V20" s="1"/>
      <c r="W20" s="1"/>
    </row>
    <row r="21" spans="1:23" x14ac:dyDescent="0.2">
      <c r="A21" s="1"/>
      <c r="B21" s="1"/>
      <c r="C21" s="1"/>
      <c r="D21" s="1"/>
      <c r="E21" s="1"/>
      <c r="F21" s="1"/>
      <c r="G21" s="1"/>
      <c r="H21" s="1"/>
      <c r="I21" s="1"/>
      <c r="J21" s="1"/>
      <c r="K21" s="1"/>
      <c r="L21" s="1"/>
      <c r="M21" s="1"/>
      <c r="N21" s="1"/>
      <c r="O21" s="1"/>
      <c r="P21" s="1"/>
      <c r="Q21" s="1"/>
      <c r="R21" s="1"/>
      <c r="S21" s="1"/>
      <c r="T21" s="1"/>
      <c r="U21" s="1"/>
      <c r="V21" s="1"/>
      <c r="W21" s="1"/>
    </row>
    <row r="22" spans="1:23" x14ac:dyDescent="0.2">
      <c r="A22" s="1"/>
      <c r="B22" s="1"/>
      <c r="C22" s="1"/>
      <c r="D22" s="1"/>
      <c r="E22" s="1"/>
      <c r="F22" s="1"/>
      <c r="G22" s="1"/>
      <c r="H22" s="1"/>
      <c r="I22" s="1"/>
      <c r="J22" s="1"/>
      <c r="K22" s="1"/>
      <c r="L22" s="1"/>
      <c r="M22" s="1"/>
      <c r="N22" s="1"/>
      <c r="O22" s="1"/>
      <c r="P22" s="1"/>
      <c r="Q22" s="1"/>
      <c r="R22" s="1"/>
      <c r="S22" s="1"/>
      <c r="T22" s="1"/>
      <c r="U22" s="1"/>
      <c r="V22" s="1"/>
      <c r="W22" s="1"/>
    </row>
    <row r="23" spans="1:23" x14ac:dyDescent="0.2">
      <c r="A23" s="1"/>
      <c r="B23" s="1"/>
      <c r="C23" s="1"/>
      <c r="D23" s="1"/>
      <c r="E23" s="1"/>
      <c r="F23" s="1"/>
      <c r="G23" s="1"/>
      <c r="H23" s="1"/>
      <c r="I23" s="1"/>
      <c r="J23" s="1"/>
      <c r="K23" s="1"/>
      <c r="L23" s="1"/>
      <c r="M23" s="1"/>
      <c r="N23" s="1"/>
      <c r="O23" s="1"/>
      <c r="P23" s="1"/>
      <c r="Q23" s="1"/>
      <c r="R23" s="1"/>
      <c r="S23" s="1"/>
      <c r="T23" s="1"/>
      <c r="U23" s="1"/>
      <c r="V23" s="1"/>
      <c r="W23" s="1"/>
    </row>
    <row r="24" spans="1:23" x14ac:dyDescent="0.2">
      <c r="A24" s="1"/>
      <c r="B24" s="1"/>
      <c r="C24" s="1"/>
      <c r="D24" s="1"/>
      <c r="E24" s="1"/>
      <c r="F24" s="1"/>
      <c r="G24" s="1"/>
      <c r="H24" s="1"/>
      <c r="I24" s="1"/>
      <c r="J24" s="1"/>
      <c r="K24" s="1"/>
      <c r="L24" s="1"/>
      <c r="M24" s="1"/>
      <c r="N24" s="1"/>
      <c r="O24" s="1"/>
      <c r="P24" s="1"/>
      <c r="Q24" s="1"/>
      <c r="R24" s="1"/>
      <c r="S24" s="1"/>
      <c r="T24" s="1"/>
      <c r="U24" s="1"/>
      <c r="V24" s="1"/>
      <c r="W24" s="1"/>
    </row>
    <row r="25" spans="1:23" x14ac:dyDescent="0.2">
      <c r="A25" s="1"/>
      <c r="B25" s="1"/>
      <c r="C25" s="1"/>
      <c r="D25" s="1"/>
      <c r="E25" s="1"/>
      <c r="F25" s="1"/>
      <c r="G25" s="1"/>
      <c r="H25" s="1"/>
      <c r="I25" s="1"/>
      <c r="J25" s="1"/>
      <c r="K25" s="1"/>
      <c r="L25" s="1"/>
      <c r="M25" s="1"/>
      <c r="N25" s="1"/>
      <c r="O25" s="1"/>
      <c r="P25" s="1"/>
      <c r="Q25" s="1"/>
      <c r="R25" s="1"/>
      <c r="S25" s="1"/>
      <c r="T25" s="1"/>
      <c r="U25" s="1"/>
      <c r="V25" s="1"/>
      <c r="W25" s="1"/>
    </row>
    <row r="26" spans="1:23" x14ac:dyDescent="0.2">
      <c r="A26" s="1"/>
      <c r="B26" s="1"/>
      <c r="C26" s="1"/>
      <c r="D26" s="1"/>
      <c r="E26" s="1"/>
      <c r="F26" s="1"/>
      <c r="G26" s="1"/>
      <c r="H26" s="1"/>
      <c r="I26" s="1"/>
      <c r="J26" s="1"/>
      <c r="K26" s="1"/>
      <c r="L26" s="1"/>
      <c r="M26" s="1"/>
      <c r="N26" s="1"/>
      <c r="O26" s="1"/>
      <c r="P26" s="1"/>
      <c r="Q26" s="1"/>
      <c r="R26" s="1"/>
      <c r="S26" s="1"/>
      <c r="T26" s="1"/>
      <c r="U26" s="1"/>
      <c r="V26" s="1"/>
      <c r="W26" s="1"/>
    </row>
    <row r="27" spans="1:23" x14ac:dyDescent="0.2">
      <c r="A27" s="1"/>
      <c r="B27" s="1"/>
      <c r="C27" s="1"/>
      <c r="D27" s="1"/>
      <c r="E27" s="1"/>
      <c r="F27" s="1"/>
      <c r="G27" s="1"/>
      <c r="H27" s="1"/>
      <c r="I27" s="1"/>
      <c r="J27" s="1"/>
      <c r="K27" s="1"/>
      <c r="L27" s="1"/>
      <c r="M27" s="1"/>
      <c r="N27" s="1"/>
      <c r="O27" s="1"/>
      <c r="P27" s="1"/>
      <c r="Q27" s="1"/>
      <c r="R27" s="1"/>
      <c r="S27" s="1"/>
      <c r="T27" s="1"/>
      <c r="U27" s="1"/>
      <c r="V27" s="1"/>
      <c r="W27" s="1"/>
    </row>
    <row r="28" spans="1:23" x14ac:dyDescent="0.2">
      <c r="A28" s="1"/>
      <c r="B28" s="1"/>
      <c r="C28" s="1"/>
      <c r="D28" s="1"/>
      <c r="E28" s="1"/>
      <c r="F28" s="1"/>
      <c r="G28" s="1"/>
      <c r="H28" s="1"/>
      <c r="I28" s="1"/>
      <c r="J28" s="1"/>
      <c r="K28" s="1"/>
      <c r="L28" s="1"/>
      <c r="M28" s="1"/>
      <c r="N28" s="1"/>
      <c r="O28" s="1"/>
      <c r="P28" s="1"/>
      <c r="Q28" s="1"/>
      <c r="R28" s="1"/>
      <c r="S28" s="1"/>
      <c r="T28" s="1"/>
      <c r="U28" s="1"/>
      <c r="V28" s="1"/>
      <c r="W28" s="1"/>
    </row>
    <row r="29" spans="1:23" x14ac:dyDescent="0.2">
      <c r="A29" s="1"/>
      <c r="B29" s="1"/>
      <c r="C29" s="1"/>
      <c r="D29" s="1"/>
      <c r="E29" s="1"/>
      <c r="F29" s="1"/>
      <c r="G29" s="1"/>
      <c r="H29" s="1"/>
      <c r="I29" s="1"/>
      <c r="J29" s="1"/>
      <c r="K29" s="1"/>
      <c r="L29" s="1"/>
      <c r="M29" s="1"/>
      <c r="N29" s="1"/>
      <c r="O29" s="1"/>
      <c r="P29" s="1"/>
      <c r="Q29" s="1"/>
      <c r="R29" s="1"/>
      <c r="S29" s="1"/>
      <c r="T29" s="1"/>
      <c r="U29" s="1"/>
      <c r="V29" s="1"/>
      <c r="W29" s="1"/>
    </row>
    <row r="30" spans="1:23" x14ac:dyDescent="0.2">
      <c r="A30" s="1"/>
      <c r="B30" s="1"/>
      <c r="C30" s="1"/>
      <c r="D30" s="1"/>
      <c r="E30" s="1"/>
      <c r="F30" s="1"/>
      <c r="G30" s="1"/>
      <c r="H30" s="1"/>
      <c r="I30" s="1"/>
      <c r="J30" s="1"/>
      <c r="K30" s="1"/>
      <c r="L30" s="1"/>
      <c r="M30" s="1"/>
      <c r="N30" s="1"/>
      <c r="O30" s="1"/>
      <c r="P30" s="1"/>
      <c r="Q30" s="1"/>
      <c r="R30" s="1"/>
      <c r="S30" s="1"/>
      <c r="T30" s="1"/>
      <c r="U30" s="1"/>
      <c r="V30" s="1"/>
      <c r="W30" s="1"/>
    </row>
    <row r="31" spans="1:23" x14ac:dyDescent="0.2">
      <c r="A31" s="1"/>
      <c r="B31" s="1"/>
      <c r="C31" s="1"/>
      <c r="D31" s="1"/>
      <c r="E31" s="1"/>
      <c r="F31" s="1"/>
      <c r="G31" s="1"/>
      <c r="H31" s="1"/>
      <c r="I31" s="1"/>
      <c r="J31" s="1"/>
      <c r="K31" s="1"/>
      <c r="L31" s="1"/>
      <c r="M31" s="1"/>
      <c r="N31" s="1"/>
      <c r="O31" s="1"/>
      <c r="P31" s="1"/>
      <c r="Q31" s="1"/>
      <c r="R31" s="1"/>
      <c r="S31" s="1"/>
      <c r="T31" s="1"/>
      <c r="U31" s="1"/>
      <c r="V31" s="1"/>
      <c r="W31" s="1"/>
    </row>
    <row r="32" spans="1:23" x14ac:dyDescent="0.2">
      <c r="A32" s="1"/>
      <c r="B32" s="1"/>
      <c r="C32" s="1"/>
      <c r="D32" s="1"/>
      <c r="E32" s="1"/>
      <c r="F32" s="1"/>
      <c r="G32" s="1"/>
      <c r="H32" s="1"/>
      <c r="I32" s="1"/>
      <c r="J32" s="1"/>
      <c r="K32" s="1"/>
      <c r="L32" s="1"/>
      <c r="M32" s="1"/>
      <c r="N32" s="1"/>
      <c r="O32" s="1"/>
      <c r="P32" s="1"/>
      <c r="Q32" s="1"/>
      <c r="R32" s="1"/>
      <c r="S32" s="1"/>
      <c r="T32" s="1"/>
      <c r="U32" s="1"/>
      <c r="V32" s="1"/>
      <c r="W32" s="1"/>
    </row>
    <row r="33" spans="1:23" x14ac:dyDescent="0.2">
      <c r="A33" s="1"/>
      <c r="B33" s="1"/>
      <c r="C33" s="1"/>
      <c r="D33" s="1"/>
      <c r="E33" s="1"/>
      <c r="F33" s="1"/>
      <c r="G33" s="1"/>
      <c r="H33" s="1"/>
      <c r="I33" s="1"/>
      <c r="J33" s="1"/>
      <c r="K33" s="1"/>
      <c r="L33" s="1"/>
      <c r="M33" s="1"/>
      <c r="N33" s="1"/>
      <c r="O33" s="1"/>
      <c r="P33" s="1"/>
      <c r="Q33" s="1"/>
      <c r="R33" s="1"/>
      <c r="S33" s="1"/>
      <c r="T33" s="1"/>
      <c r="U33" s="1"/>
      <c r="V33" s="1"/>
      <c r="W33" s="1"/>
    </row>
    <row r="34" spans="1:23" x14ac:dyDescent="0.2">
      <c r="A34" s="1"/>
      <c r="B34" s="1"/>
      <c r="C34" s="1"/>
      <c r="D34" s="1"/>
      <c r="E34" s="1"/>
      <c r="F34" s="1"/>
      <c r="G34" s="1"/>
      <c r="H34" s="1"/>
      <c r="I34" s="1"/>
      <c r="J34" s="1"/>
      <c r="K34" s="1"/>
      <c r="L34" s="1"/>
      <c r="M34" s="1"/>
      <c r="N34" s="1"/>
      <c r="O34" s="1"/>
      <c r="P34" s="1"/>
      <c r="Q34" s="1"/>
      <c r="R34" s="1"/>
      <c r="S34" s="1"/>
      <c r="T34" s="1"/>
      <c r="U34" s="1"/>
      <c r="V34" s="1"/>
      <c r="W34" s="1"/>
    </row>
    <row r="35" spans="1:23" x14ac:dyDescent="0.2">
      <c r="A35" s="1"/>
      <c r="B35" s="1"/>
      <c r="C35" s="1"/>
      <c r="D35" s="1"/>
      <c r="E35" s="1"/>
      <c r="F35" s="1"/>
      <c r="G35" s="1"/>
      <c r="H35" s="1"/>
      <c r="I35" s="1"/>
      <c r="J35" s="1"/>
      <c r="K35" s="1"/>
      <c r="L35" s="1"/>
      <c r="M35" s="1"/>
      <c r="N35" s="1"/>
      <c r="O35" s="1"/>
      <c r="P35" s="1"/>
      <c r="Q35" s="1"/>
      <c r="R35" s="1"/>
      <c r="S35" s="1"/>
      <c r="T35" s="1"/>
      <c r="U35" s="1"/>
      <c r="V35" s="1"/>
      <c r="W35" s="1"/>
    </row>
    <row r="36" spans="1:23" x14ac:dyDescent="0.2">
      <c r="A36" s="1"/>
      <c r="B36" s="1"/>
      <c r="C36" s="1"/>
      <c r="D36" s="1"/>
      <c r="E36" s="1"/>
      <c r="F36" s="1"/>
      <c r="G36" s="1"/>
      <c r="H36" s="1"/>
      <c r="I36" s="1"/>
      <c r="J36" s="1"/>
      <c r="K36" s="1"/>
      <c r="L36" s="1"/>
      <c r="M36" s="1"/>
      <c r="N36" s="1"/>
      <c r="O36" s="1"/>
      <c r="P36" s="1"/>
      <c r="Q36" s="1"/>
      <c r="R36" s="1"/>
      <c r="S36" s="1"/>
      <c r="T36" s="1"/>
      <c r="U36" s="1"/>
      <c r="V36" s="1"/>
      <c r="W36" s="1"/>
    </row>
    <row r="37" spans="1:23" x14ac:dyDescent="0.2">
      <c r="A37" s="1"/>
      <c r="B37" s="1"/>
      <c r="C37" s="1"/>
      <c r="D37" s="1"/>
      <c r="E37" s="1"/>
      <c r="F37" s="1"/>
      <c r="G37" s="1"/>
      <c r="H37" s="1"/>
      <c r="I37" s="1"/>
      <c r="J37" s="1"/>
      <c r="K37" s="1"/>
      <c r="L37" s="1"/>
      <c r="M37" s="1"/>
      <c r="N37" s="1"/>
      <c r="O37" s="1"/>
      <c r="P37" s="1"/>
      <c r="Q37" s="1"/>
      <c r="R37" s="1"/>
      <c r="S37" s="1"/>
      <c r="T37" s="1"/>
      <c r="U37" s="1"/>
      <c r="V37" s="1"/>
      <c r="W37" s="1"/>
    </row>
    <row r="38" spans="1:23" x14ac:dyDescent="0.2">
      <c r="A38" s="1"/>
      <c r="B38" s="1"/>
      <c r="C38" s="1"/>
      <c r="D38" s="1"/>
      <c r="E38" s="1"/>
      <c r="F38" s="1"/>
      <c r="G38" s="1"/>
      <c r="H38" s="1"/>
      <c r="I38" s="1"/>
      <c r="J38" s="1"/>
      <c r="K38" s="1"/>
      <c r="L38" s="1"/>
      <c r="M38" s="1"/>
      <c r="N38" s="1"/>
      <c r="O38" s="1"/>
      <c r="P38" s="1"/>
      <c r="Q38" s="1"/>
      <c r="R38" s="1"/>
      <c r="S38" s="1"/>
      <c r="T38" s="1"/>
      <c r="U38" s="1"/>
      <c r="V38" s="1"/>
      <c r="W38" s="1"/>
    </row>
    <row r="39" spans="1:23" x14ac:dyDescent="0.2">
      <c r="A39" s="1"/>
      <c r="B39" s="1"/>
      <c r="C39" s="1"/>
      <c r="D39" s="1"/>
      <c r="E39" s="1"/>
      <c r="F39" s="1"/>
      <c r="G39" s="1"/>
      <c r="H39" s="1"/>
      <c r="I39" s="1"/>
      <c r="J39" s="1"/>
      <c r="K39" s="1"/>
      <c r="L39" s="1"/>
      <c r="M39" s="1"/>
      <c r="N39" s="1"/>
      <c r="O39" s="1"/>
      <c r="P39" s="1"/>
      <c r="Q39" s="1"/>
      <c r="R39" s="1"/>
      <c r="S39" s="1"/>
      <c r="T39" s="1"/>
      <c r="U39" s="1"/>
      <c r="V39" s="1"/>
      <c r="W39" s="1"/>
    </row>
    <row r="40" spans="1:23" x14ac:dyDescent="0.2">
      <c r="A40" s="1"/>
      <c r="B40" s="1"/>
      <c r="C40" s="1"/>
      <c r="D40" s="1"/>
      <c r="E40" s="1"/>
      <c r="F40" s="1"/>
      <c r="G40" s="1"/>
      <c r="H40" s="1"/>
      <c r="I40" s="1"/>
      <c r="J40" s="1"/>
      <c r="K40" s="1"/>
      <c r="L40" s="1"/>
      <c r="M40" s="1"/>
      <c r="N40" s="1"/>
      <c r="O40" s="1"/>
      <c r="P40" s="1"/>
      <c r="Q40" s="1"/>
      <c r="R40" s="1"/>
      <c r="S40" s="1"/>
      <c r="T40" s="1"/>
      <c r="U40" s="1"/>
      <c r="V40" s="1"/>
      <c r="W40" s="1"/>
    </row>
    <row r="41" spans="1:23" x14ac:dyDescent="0.2">
      <c r="A41" s="1"/>
      <c r="B41" s="1"/>
      <c r="C41" s="1"/>
      <c r="D41" s="1"/>
      <c r="E41" s="1"/>
      <c r="F41" s="1"/>
      <c r="G41" s="1"/>
      <c r="H41" s="1"/>
      <c r="I41" s="1"/>
      <c r="J41" s="1"/>
      <c r="K41" s="1"/>
      <c r="L41" s="1"/>
      <c r="M41" s="1"/>
      <c r="N41" s="1"/>
      <c r="O41" s="1"/>
      <c r="P41" s="1"/>
      <c r="Q41" s="1"/>
      <c r="R41" s="1"/>
      <c r="S41" s="1"/>
      <c r="T41" s="1"/>
      <c r="U41" s="1"/>
      <c r="V41" s="1"/>
      <c r="W41" s="1"/>
    </row>
    <row r="42" spans="1:23" x14ac:dyDescent="0.2">
      <c r="A42" s="1"/>
      <c r="B42" s="1"/>
      <c r="C42" s="1"/>
      <c r="D42" s="1"/>
      <c r="E42" s="1"/>
      <c r="F42" s="1"/>
      <c r="G42" s="1"/>
      <c r="H42" s="1"/>
      <c r="I42" s="1"/>
      <c r="J42" s="1"/>
      <c r="K42" s="1"/>
      <c r="L42" s="1"/>
      <c r="M42" s="1"/>
      <c r="N42" s="1"/>
      <c r="O42" s="1"/>
      <c r="P42" s="1"/>
      <c r="Q42" s="1"/>
      <c r="R42" s="1"/>
      <c r="S42" s="1"/>
      <c r="T42" s="1"/>
      <c r="U42" s="1"/>
      <c r="V42" s="1"/>
      <c r="W42" s="1"/>
    </row>
    <row r="43" spans="1:23" x14ac:dyDescent="0.2">
      <c r="A43" s="1"/>
      <c r="B43" s="1"/>
      <c r="C43" s="1"/>
      <c r="D43" s="1"/>
      <c r="E43" s="1"/>
      <c r="F43" s="1"/>
      <c r="G43" s="1"/>
      <c r="H43" s="1"/>
      <c r="I43" s="1"/>
      <c r="J43" s="1"/>
      <c r="K43" s="1"/>
      <c r="L43" s="1"/>
      <c r="M43" s="1"/>
      <c r="N43" s="1"/>
      <c r="O43" s="1"/>
      <c r="P43" s="1"/>
      <c r="Q43" s="1"/>
      <c r="R43" s="1"/>
      <c r="S43" s="1"/>
      <c r="T43" s="1"/>
      <c r="U43" s="1"/>
      <c r="V43" s="1"/>
      <c r="W43" s="1"/>
    </row>
    <row r="44" spans="1:23" x14ac:dyDescent="0.2">
      <c r="A44" s="1"/>
      <c r="B44" s="1"/>
      <c r="C44" s="1"/>
      <c r="D44" s="1"/>
      <c r="E44" s="1"/>
      <c r="F44" s="1"/>
      <c r="G44" s="1"/>
      <c r="H44" s="1"/>
      <c r="I44" s="1"/>
      <c r="J44" s="1"/>
      <c r="K44" s="1"/>
      <c r="L44" s="1"/>
      <c r="M44" s="1"/>
      <c r="N44" s="1"/>
      <c r="O44" s="1"/>
      <c r="P44" s="1"/>
      <c r="Q44" s="1"/>
      <c r="R44" s="1"/>
      <c r="S44" s="1"/>
      <c r="T44" s="1"/>
      <c r="U44" s="1"/>
      <c r="V44" s="1"/>
      <c r="W44" s="1"/>
    </row>
    <row r="45" spans="1:23" x14ac:dyDescent="0.2">
      <c r="A45" s="1"/>
      <c r="B45" s="1"/>
      <c r="C45" s="1"/>
      <c r="D45" s="1"/>
      <c r="E45" s="1"/>
      <c r="F45" s="1"/>
      <c r="G45" s="1"/>
      <c r="H45" s="1"/>
      <c r="I45" s="1"/>
      <c r="J45" s="1"/>
      <c r="K45" s="1"/>
      <c r="L45" s="1"/>
      <c r="M45" s="1"/>
      <c r="N45" s="1"/>
      <c r="O45" s="1"/>
      <c r="P45" s="1"/>
      <c r="Q45" s="1"/>
      <c r="R45" s="1"/>
      <c r="S45" s="1"/>
      <c r="T45" s="1"/>
      <c r="U45" s="1"/>
      <c r="V45" s="1"/>
      <c r="W45" s="1"/>
    </row>
    <row r="46" spans="1:23" x14ac:dyDescent="0.2">
      <c r="A46" s="1"/>
      <c r="B46" s="1"/>
      <c r="C46" s="1"/>
      <c r="D46" s="1"/>
      <c r="E46" s="1"/>
      <c r="F46" s="1"/>
      <c r="G46" s="1"/>
      <c r="H46" s="1"/>
      <c r="I46" s="1"/>
      <c r="J46" s="1"/>
      <c r="K46" s="1"/>
      <c r="L46" s="1"/>
      <c r="M46" s="1"/>
      <c r="N46" s="1"/>
      <c r="O46" s="1"/>
      <c r="P46" s="1"/>
      <c r="Q46" s="1"/>
      <c r="R46" s="1"/>
      <c r="S46" s="1"/>
      <c r="T46" s="1"/>
      <c r="U46" s="1"/>
      <c r="V46" s="1"/>
      <c r="W46" s="1"/>
    </row>
    <row r="47" spans="1:23" x14ac:dyDescent="0.2">
      <c r="A47" s="1"/>
      <c r="B47" s="1"/>
      <c r="C47" s="1"/>
      <c r="D47" s="1"/>
      <c r="E47" s="1"/>
      <c r="F47" s="1"/>
      <c r="G47" s="1"/>
      <c r="H47" s="1"/>
      <c r="I47" s="1"/>
      <c r="J47" s="1"/>
      <c r="K47" s="1"/>
      <c r="L47" s="1"/>
      <c r="M47" s="1"/>
      <c r="N47" s="1"/>
      <c r="O47" s="1"/>
      <c r="P47" s="1"/>
      <c r="Q47" s="1"/>
      <c r="R47" s="1"/>
      <c r="S47" s="1"/>
      <c r="T47" s="1"/>
      <c r="U47" s="1"/>
      <c r="V47" s="1"/>
      <c r="W47" s="1"/>
    </row>
    <row r="48" spans="1:23" x14ac:dyDescent="0.2">
      <c r="A48" s="1"/>
      <c r="B48" s="1"/>
      <c r="C48" s="1"/>
      <c r="D48" s="1"/>
      <c r="E48" s="1"/>
      <c r="F48" s="1"/>
      <c r="G48" s="1"/>
      <c r="H48" s="1"/>
      <c r="I48" s="1"/>
      <c r="J48" s="1"/>
      <c r="K48" s="1"/>
      <c r="L48" s="1"/>
      <c r="M48" s="1"/>
      <c r="N48" s="1"/>
      <c r="O48" s="1"/>
      <c r="P48" s="1"/>
      <c r="Q48" s="1"/>
      <c r="R48" s="1"/>
      <c r="S48" s="1"/>
      <c r="T48" s="1"/>
      <c r="U48" s="1"/>
      <c r="V48" s="1"/>
      <c r="W48" s="1"/>
    </row>
    <row r="49" spans="1:23" x14ac:dyDescent="0.2">
      <c r="A49" s="1"/>
      <c r="B49" s="1"/>
      <c r="C49" s="1"/>
      <c r="D49" s="1"/>
      <c r="E49" s="1"/>
      <c r="F49" s="1"/>
      <c r="G49" s="1"/>
      <c r="H49" s="1"/>
      <c r="I49" s="1"/>
      <c r="J49" s="1"/>
      <c r="K49" s="1"/>
      <c r="L49" s="1"/>
      <c r="M49" s="1"/>
      <c r="N49" s="1"/>
      <c r="O49" s="1"/>
      <c r="P49" s="1"/>
      <c r="Q49" s="1"/>
      <c r="R49" s="1"/>
      <c r="S49" s="1"/>
      <c r="T49" s="1"/>
      <c r="U49" s="1"/>
      <c r="V49" s="1"/>
      <c r="W49" s="1"/>
    </row>
    <row r="50" spans="1:23" x14ac:dyDescent="0.2">
      <c r="A50" s="1"/>
      <c r="B50" s="1"/>
      <c r="C50" s="1"/>
      <c r="D50" s="1"/>
      <c r="E50" s="1"/>
      <c r="F50" s="1"/>
      <c r="G50" s="1"/>
      <c r="H50" s="1"/>
      <c r="I50" s="1"/>
      <c r="J50" s="1"/>
      <c r="K50" s="1"/>
      <c r="L50" s="1"/>
      <c r="M50" s="1"/>
      <c r="N50" s="1"/>
      <c r="O50" s="1"/>
      <c r="P50" s="1"/>
      <c r="Q50" s="1"/>
      <c r="R50" s="1"/>
      <c r="S50" s="1"/>
      <c r="T50" s="1"/>
      <c r="U50" s="1"/>
      <c r="V50" s="1"/>
      <c r="W50" s="1"/>
    </row>
    <row r="51" spans="1:23" x14ac:dyDescent="0.2">
      <c r="A51" s="1"/>
      <c r="B51" s="1"/>
      <c r="C51" s="1"/>
      <c r="D51" s="1"/>
      <c r="E51" s="1"/>
      <c r="F51" s="1"/>
      <c r="G51" s="1"/>
      <c r="H51" s="1"/>
      <c r="I51" s="1"/>
      <c r="J51" s="1"/>
      <c r="K51" s="1"/>
      <c r="L51" s="1"/>
      <c r="M51" s="1"/>
      <c r="N51" s="1"/>
      <c r="O51" s="1"/>
      <c r="P51" s="1"/>
      <c r="Q51" s="1"/>
      <c r="R51" s="1"/>
      <c r="S51" s="1"/>
      <c r="T51" s="1"/>
      <c r="U51" s="1"/>
      <c r="V51" s="1"/>
      <c r="W51" s="1"/>
    </row>
    <row r="52" spans="1:23" x14ac:dyDescent="0.2">
      <c r="A52" s="1"/>
      <c r="B52" s="1"/>
      <c r="C52" s="1"/>
      <c r="D52" s="1"/>
      <c r="E52" s="1"/>
      <c r="F52" s="1"/>
      <c r="G52" s="1"/>
      <c r="H52" s="1"/>
      <c r="I52" s="1"/>
      <c r="J52" s="1"/>
      <c r="K52" s="1"/>
      <c r="L52" s="1"/>
      <c r="M52" s="1"/>
      <c r="N52" s="1"/>
      <c r="O52" s="1"/>
      <c r="P52" s="1"/>
      <c r="Q52" s="1"/>
      <c r="R52" s="1"/>
      <c r="S52" s="1"/>
      <c r="T52" s="1"/>
      <c r="U52" s="1"/>
      <c r="V52" s="1"/>
      <c r="W52" s="1"/>
    </row>
    <row r="53" spans="1:23" x14ac:dyDescent="0.2">
      <c r="A53" s="1"/>
      <c r="B53" s="1"/>
      <c r="C53" s="1"/>
      <c r="D53" s="1"/>
      <c r="E53" s="1"/>
      <c r="F53" s="1"/>
      <c r="G53" s="1"/>
      <c r="H53" s="1"/>
      <c r="I53" s="1"/>
      <c r="J53" s="1"/>
      <c r="K53" s="1"/>
      <c r="L53" s="1"/>
      <c r="M53" s="1"/>
      <c r="N53" s="1"/>
      <c r="O53" s="1"/>
      <c r="P53" s="1"/>
      <c r="Q53" s="1"/>
      <c r="R53" s="1"/>
      <c r="S53" s="1"/>
      <c r="T53" s="1"/>
      <c r="U53" s="1"/>
      <c r="V53" s="1"/>
      <c r="W53" s="1"/>
    </row>
    <row r="54" spans="1:23" x14ac:dyDescent="0.2">
      <c r="A54" s="1"/>
      <c r="B54" s="1"/>
      <c r="C54" s="1"/>
      <c r="D54" s="1"/>
      <c r="E54" s="1"/>
      <c r="F54" s="1"/>
      <c r="G54" s="1"/>
      <c r="H54" s="1"/>
      <c r="I54" s="1"/>
      <c r="J54" s="1"/>
      <c r="K54" s="1"/>
      <c r="L54" s="1"/>
      <c r="M54" s="1"/>
      <c r="N54" s="1"/>
      <c r="O54" s="1"/>
      <c r="P54" s="1"/>
      <c r="Q54" s="1"/>
      <c r="R54" s="1"/>
      <c r="S54" s="1"/>
      <c r="T54" s="1"/>
      <c r="U54" s="1"/>
      <c r="V54" s="1"/>
      <c r="W54" s="1"/>
    </row>
    <row r="55" spans="1:23" x14ac:dyDescent="0.2">
      <c r="A55" s="1"/>
      <c r="B55" s="1"/>
      <c r="C55" s="1"/>
      <c r="D55" s="1"/>
      <c r="E55" s="1"/>
      <c r="F55" s="1"/>
      <c r="G55" s="1"/>
      <c r="H55" s="1"/>
      <c r="I55" s="1"/>
      <c r="J55" s="1"/>
      <c r="K55" s="1"/>
      <c r="L55" s="1"/>
      <c r="M55" s="1"/>
      <c r="N55" s="1"/>
      <c r="O55" s="1"/>
      <c r="P55" s="1"/>
      <c r="Q55" s="1"/>
      <c r="R55" s="1"/>
      <c r="S55" s="1"/>
      <c r="T55" s="1"/>
      <c r="U55" s="1"/>
      <c r="V55" s="1"/>
      <c r="W55" s="1"/>
    </row>
    <row r="56" spans="1:23" x14ac:dyDescent="0.2">
      <c r="A56" s="1"/>
      <c r="B56" s="1"/>
      <c r="C56" s="1"/>
      <c r="D56" s="1"/>
      <c r="E56" s="1"/>
      <c r="F56" s="1"/>
      <c r="G56" s="1"/>
      <c r="H56" s="1"/>
      <c r="I56" s="1"/>
      <c r="J56" s="1"/>
      <c r="K56" s="1"/>
      <c r="L56" s="1"/>
      <c r="M56" s="1"/>
      <c r="N56" s="1"/>
      <c r="O56" s="1"/>
      <c r="P56" s="1"/>
      <c r="Q56" s="1"/>
      <c r="R56" s="1"/>
      <c r="S56" s="1"/>
      <c r="T56" s="1"/>
      <c r="U56" s="1"/>
      <c r="V56" s="1"/>
      <c r="W56" s="1"/>
    </row>
    <row r="57" spans="1:23" x14ac:dyDescent="0.2">
      <c r="A57" s="1"/>
      <c r="B57" s="1"/>
      <c r="C57" s="1"/>
      <c r="D57" s="1"/>
      <c r="E57" s="1"/>
      <c r="F57" s="1"/>
      <c r="G57" s="1"/>
      <c r="H57" s="1"/>
      <c r="I57" s="1"/>
      <c r="J57" s="1"/>
      <c r="K57" s="1"/>
      <c r="L57" s="1"/>
      <c r="M57" s="1"/>
      <c r="N57" s="1"/>
      <c r="O57" s="1"/>
      <c r="P57" s="1"/>
      <c r="Q57" s="1"/>
      <c r="R57" s="1"/>
      <c r="S57" s="1"/>
      <c r="T57" s="1"/>
      <c r="U57" s="1"/>
      <c r="V57" s="1"/>
      <c r="W57" s="1"/>
    </row>
    <row r="58" spans="1:23" x14ac:dyDescent="0.2">
      <c r="A58" s="1"/>
      <c r="B58" s="1"/>
      <c r="C58" s="1"/>
      <c r="D58" s="1"/>
      <c r="E58" s="1"/>
      <c r="F58" s="1"/>
      <c r="G58" s="1"/>
      <c r="H58" s="1"/>
      <c r="I58" s="1"/>
      <c r="J58" s="1"/>
      <c r="K58" s="1"/>
      <c r="L58" s="1"/>
      <c r="M58" s="1"/>
      <c r="N58" s="1"/>
      <c r="O58" s="1"/>
      <c r="P58" s="1"/>
      <c r="Q58" s="1"/>
      <c r="R58" s="1"/>
      <c r="S58" s="1"/>
      <c r="T58" s="1"/>
      <c r="U58" s="1"/>
      <c r="V58" s="1"/>
      <c r="W58" s="1"/>
    </row>
    <row r="59" spans="1:23" x14ac:dyDescent="0.2">
      <c r="A59" s="1"/>
      <c r="B59" s="1"/>
      <c r="C59" s="1"/>
      <c r="D59" s="1"/>
      <c r="E59" s="1"/>
      <c r="F59" s="1"/>
      <c r="G59" s="1"/>
      <c r="H59" s="1"/>
      <c r="I59" s="1"/>
      <c r="J59" s="1"/>
      <c r="K59" s="1"/>
      <c r="L59" s="1"/>
      <c r="M59" s="1"/>
      <c r="N59" s="1"/>
      <c r="O59" s="1"/>
      <c r="P59" s="1"/>
      <c r="Q59" s="1"/>
      <c r="R59" s="1"/>
      <c r="S59" s="1"/>
      <c r="T59" s="1"/>
      <c r="U59" s="1"/>
      <c r="V59" s="1"/>
      <c r="W59" s="1"/>
    </row>
    <row r="60" spans="1:23" x14ac:dyDescent="0.2">
      <c r="A60" s="1"/>
      <c r="B60" s="1"/>
      <c r="C60" s="1"/>
      <c r="D60" s="1"/>
      <c r="E60" s="1"/>
      <c r="F60" s="1"/>
      <c r="G60" s="1"/>
      <c r="H60" s="1"/>
      <c r="I60" s="1"/>
      <c r="J60" s="1"/>
      <c r="K60" s="1"/>
      <c r="L60" s="1"/>
      <c r="M60" s="1"/>
      <c r="N60" s="1"/>
      <c r="O60" s="1"/>
      <c r="P60" s="1"/>
      <c r="Q60" s="1"/>
      <c r="R60" s="1"/>
      <c r="S60" s="1"/>
      <c r="T60" s="1"/>
      <c r="U60" s="1"/>
      <c r="V60" s="1"/>
      <c r="W60" s="1"/>
    </row>
    <row r="61" spans="1:23" x14ac:dyDescent="0.2">
      <c r="A61" s="1"/>
      <c r="B61" s="1"/>
      <c r="C61" s="1"/>
      <c r="D61" s="1"/>
      <c r="E61" s="1"/>
      <c r="F61" s="1"/>
      <c r="G61" s="1"/>
      <c r="H61" s="1"/>
      <c r="I61" s="1"/>
      <c r="J61" s="1"/>
      <c r="K61" s="1"/>
      <c r="L61" s="1"/>
      <c r="M61" s="1"/>
      <c r="N61" s="1"/>
      <c r="O61" s="1"/>
      <c r="P61" s="1"/>
      <c r="Q61" s="1"/>
      <c r="R61" s="1"/>
      <c r="S61" s="1"/>
      <c r="T61" s="1"/>
      <c r="U61" s="1"/>
      <c r="V61" s="1"/>
      <c r="W61" s="1"/>
    </row>
    <row r="62" spans="1:23" x14ac:dyDescent="0.2">
      <c r="A62" s="1"/>
      <c r="B62" s="1"/>
      <c r="C62" s="1"/>
      <c r="D62" s="1"/>
      <c r="E62" s="1"/>
      <c r="F62" s="1"/>
      <c r="G62" s="1"/>
      <c r="H62" s="1"/>
      <c r="I62" s="1"/>
      <c r="J62" s="1"/>
      <c r="K62" s="1"/>
      <c r="L62" s="1"/>
      <c r="M62" s="1"/>
      <c r="N62" s="1"/>
      <c r="O62" s="1"/>
      <c r="P62" s="1"/>
      <c r="Q62" s="1"/>
      <c r="R62" s="1"/>
      <c r="S62" s="1"/>
      <c r="T62" s="1"/>
      <c r="U62" s="1"/>
      <c r="V62" s="1"/>
      <c r="W62" s="1"/>
    </row>
    <row r="63" spans="1:23" x14ac:dyDescent="0.2">
      <c r="A63" s="1"/>
      <c r="B63" s="1"/>
      <c r="C63" s="1"/>
      <c r="D63" s="1"/>
      <c r="E63" s="1"/>
      <c r="F63" s="1"/>
      <c r="G63" s="1"/>
      <c r="H63" s="1"/>
      <c r="I63" s="1"/>
      <c r="J63" s="1"/>
      <c r="K63" s="1"/>
      <c r="L63" s="1"/>
      <c r="M63" s="1"/>
      <c r="N63" s="1"/>
      <c r="O63" s="1"/>
      <c r="P63" s="1"/>
      <c r="Q63" s="1"/>
      <c r="R63" s="1"/>
      <c r="S63" s="1"/>
      <c r="T63" s="1"/>
      <c r="U63" s="1"/>
      <c r="V63" s="1"/>
      <c r="W63" s="1"/>
    </row>
    <row r="64" spans="1:23" x14ac:dyDescent="0.2">
      <c r="A64" s="1"/>
      <c r="B64" s="1"/>
      <c r="C64" s="1"/>
      <c r="D64" s="1"/>
      <c r="E64" s="1"/>
      <c r="F64" s="1"/>
      <c r="G64" s="1"/>
      <c r="H64" s="1"/>
      <c r="I64" s="1"/>
      <c r="J64" s="1"/>
      <c r="K64" s="1"/>
      <c r="L64" s="1"/>
      <c r="M64" s="1"/>
      <c r="N64" s="1"/>
      <c r="O64" s="1"/>
      <c r="P64" s="1"/>
      <c r="Q64" s="1"/>
      <c r="R64" s="1"/>
      <c r="S64" s="1"/>
      <c r="T64" s="1"/>
      <c r="U64" s="1"/>
      <c r="V64" s="1"/>
      <c r="W64" s="1"/>
    </row>
    <row r="65" spans="1:23" x14ac:dyDescent="0.2">
      <c r="A65" s="1"/>
      <c r="B65" s="1"/>
      <c r="C65" s="1"/>
      <c r="D65" s="1"/>
      <c r="E65" s="1"/>
      <c r="F65" s="1"/>
      <c r="G65" s="1"/>
      <c r="H65" s="1"/>
      <c r="I65" s="1"/>
      <c r="J65" s="1"/>
      <c r="K65" s="1"/>
      <c r="L65" s="1"/>
      <c r="M65" s="1"/>
      <c r="N65" s="1"/>
      <c r="O65" s="1"/>
      <c r="P65" s="1"/>
      <c r="Q65" s="1"/>
      <c r="R65" s="1"/>
      <c r="S65" s="1"/>
      <c r="T65" s="1"/>
      <c r="U65" s="1"/>
      <c r="V65" s="1"/>
      <c r="W65" s="1"/>
    </row>
    <row r="66" spans="1:23" x14ac:dyDescent="0.2">
      <c r="A66" s="1"/>
      <c r="B66" s="1"/>
      <c r="C66" s="1"/>
      <c r="D66" s="1"/>
      <c r="E66" s="1"/>
      <c r="F66" s="1"/>
      <c r="G66" s="1"/>
      <c r="H66" s="1"/>
      <c r="I66" s="1"/>
      <c r="J66" s="1"/>
      <c r="K66" s="1"/>
      <c r="L66" s="1"/>
      <c r="M66" s="1"/>
      <c r="N66" s="1"/>
      <c r="O66" s="1"/>
      <c r="P66" s="1"/>
      <c r="Q66" s="1"/>
      <c r="R66" s="1"/>
      <c r="S66" s="1"/>
      <c r="T66" s="1"/>
      <c r="U66" s="1"/>
      <c r="V66" s="1"/>
      <c r="W66" s="1"/>
    </row>
    <row r="67" spans="1:23" x14ac:dyDescent="0.2">
      <c r="A67" s="1"/>
      <c r="B67" s="1"/>
      <c r="C67" s="1"/>
      <c r="D67" s="1"/>
      <c r="E67" s="1"/>
      <c r="F67" s="1"/>
      <c r="G67" s="1"/>
      <c r="H67" s="1"/>
      <c r="I67" s="1"/>
      <c r="J67" s="1"/>
      <c r="K67" s="1"/>
      <c r="L67" s="1"/>
      <c r="M67" s="1"/>
      <c r="N67" s="1"/>
      <c r="O67" s="1"/>
      <c r="P67" s="1"/>
      <c r="Q67" s="1"/>
      <c r="R67" s="1"/>
      <c r="S67" s="1"/>
      <c r="T67" s="1"/>
      <c r="U67" s="1"/>
      <c r="V67" s="1"/>
      <c r="W67" s="1"/>
    </row>
    <row r="68" spans="1:23" x14ac:dyDescent="0.2">
      <c r="A68" s="1"/>
      <c r="B68" s="1"/>
      <c r="C68" s="1"/>
      <c r="D68" s="1"/>
      <c r="E68" s="1"/>
      <c r="F68" s="1"/>
      <c r="G68" s="1"/>
      <c r="H68" s="1"/>
      <c r="I68" s="1"/>
      <c r="J68" s="1"/>
      <c r="K68" s="1"/>
      <c r="L68" s="1"/>
      <c r="M68" s="1"/>
      <c r="N68" s="1"/>
      <c r="O68" s="1"/>
      <c r="P68" s="1"/>
      <c r="Q68" s="1"/>
      <c r="R68" s="1"/>
      <c r="S68" s="1"/>
      <c r="T68" s="1"/>
      <c r="U68" s="1"/>
      <c r="V68" s="1"/>
      <c r="W68" s="1"/>
    </row>
    <row r="69" spans="1:23" x14ac:dyDescent="0.2">
      <c r="A69" s="1"/>
      <c r="B69" s="1"/>
      <c r="C69" s="1"/>
      <c r="D69" s="1"/>
      <c r="E69" s="1"/>
      <c r="F69" s="1"/>
      <c r="G69" s="1"/>
      <c r="H69" s="1"/>
      <c r="I69" s="1"/>
      <c r="J69" s="1"/>
      <c r="K69" s="1"/>
      <c r="L69" s="1"/>
      <c r="M69" s="1"/>
      <c r="N69" s="1"/>
      <c r="O69" s="1"/>
      <c r="P69" s="1"/>
      <c r="Q69" s="1"/>
      <c r="R69" s="1"/>
      <c r="S69" s="1"/>
      <c r="T69" s="1"/>
      <c r="U69" s="1"/>
      <c r="V69" s="1"/>
      <c r="W69" s="1"/>
    </row>
    <row r="70" spans="1:23" x14ac:dyDescent="0.2">
      <c r="A70" s="1"/>
      <c r="B70" s="1"/>
      <c r="C70" s="1"/>
      <c r="D70" s="1"/>
      <c r="E70" s="1"/>
      <c r="F70" s="1"/>
      <c r="G70" s="1"/>
      <c r="H70" s="1"/>
      <c r="I70" s="1"/>
      <c r="J70" s="1"/>
      <c r="K70" s="1"/>
      <c r="L70" s="1"/>
      <c r="M70" s="1"/>
      <c r="N70" s="1"/>
      <c r="O70" s="1"/>
      <c r="P70" s="1"/>
      <c r="Q70" s="1"/>
      <c r="R70" s="1"/>
      <c r="S70" s="1"/>
      <c r="T70" s="1"/>
      <c r="U70" s="1"/>
      <c r="V70" s="1"/>
      <c r="W70" s="1"/>
    </row>
    <row r="71" spans="1:23" x14ac:dyDescent="0.2">
      <c r="A71" s="1"/>
      <c r="B71" s="1"/>
      <c r="C71" s="1"/>
      <c r="D71" s="1"/>
      <c r="E71" s="1"/>
      <c r="F71" s="1"/>
      <c r="G71" s="1"/>
      <c r="H71" s="1"/>
      <c r="I71" s="1"/>
      <c r="J71" s="1"/>
      <c r="K71" s="1"/>
      <c r="L71" s="1"/>
      <c r="M71" s="1"/>
      <c r="N71" s="1"/>
      <c r="O71" s="1"/>
      <c r="P71" s="1"/>
      <c r="Q71" s="1"/>
      <c r="R71" s="1"/>
      <c r="S71" s="1"/>
      <c r="T71" s="1"/>
      <c r="U71" s="1"/>
      <c r="V71" s="1"/>
      <c r="W71" s="1"/>
    </row>
    <row r="72" spans="1:23" x14ac:dyDescent="0.2">
      <c r="A72" s="1"/>
      <c r="B72" s="1"/>
      <c r="C72" s="1"/>
      <c r="D72" s="1"/>
      <c r="E72" s="1"/>
      <c r="F72" s="1"/>
      <c r="G72" s="1"/>
      <c r="H72" s="1"/>
      <c r="I72" s="1"/>
      <c r="J72" s="1"/>
      <c r="K72" s="1"/>
      <c r="L72" s="1"/>
      <c r="M72" s="1"/>
      <c r="N72" s="1"/>
      <c r="O72" s="1"/>
      <c r="P72" s="1"/>
      <c r="Q72" s="1"/>
      <c r="R72" s="1"/>
      <c r="S72" s="1"/>
      <c r="T72" s="1"/>
      <c r="U72" s="1"/>
      <c r="V72" s="1"/>
      <c r="W72" s="1"/>
    </row>
    <row r="73" spans="1:23" x14ac:dyDescent="0.2">
      <c r="A73" s="1"/>
      <c r="B73" s="1"/>
      <c r="C73" s="1"/>
      <c r="D73" s="1"/>
      <c r="E73" s="1"/>
      <c r="F73" s="1"/>
      <c r="G73" s="1"/>
      <c r="H73" s="1"/>
      <c r="I73" s="1"/>
      <c r="J73" s="1"/>
      <c r="K73" s="1"/>
      <c r="L73" s="1"/>
      <c r="M73" s="1"/>
      <c r="N73" s="1"/>
      <c r="O73" s="1"/>
      <c r="P73" s="1"/>
      <c r="Q73" s="1"/>
      <c r="R73" s="1"/>
      <c r="S73" s="1"/>
      <c r="T73" s="1"/>
      <c r="U73" s="1"/>
      <c r="V73" s="1"/>
      <c r="W73" s="1"/>
    </row>
    <row r="74" spans="1:23" x14ac:dyDescent="0.2">
      <c r="A74" s="1"/>
      <c r="B74" s="1"/>
      <c r="C74" s="1"/>
      <c r="D74" s="1"/>
      <c r="E74" s="1"/>
      <c r="F74" s="1"/>
      <c r="G74" s="1"/>
      <c r="H74" s="1"/>
      <c r="I74" s="1"/>
      <c r="J74" s="1"/>
      <c r="K74" s="1"/>
      <c r="L74" s="1"/>
      <c r="M74" s="1"/>
      <c r="N74" s="1"/>
      <c r="O74" s="1"/>
      <c r="P74" s="1"/>
      <c r="Q74" s="1"/>
      <c r="R74" s="1"/>
      <c r="S74" s="1"/>
      <c r="T74" s="1"/>
      <c r="U74" s="1"/>
      <c r="V74" s="1"/>
      <c r="W74" s="1"/>
    </row>
    <row r="75" spans="1:23" x14ac:dyDescent="0.2">
      <c r="A75" s="1"/>
      <c r="B75" s="1"/>
      <c r="C75" s="1"/>
      <c r="D75" s="1"/>
      <c r="E75" s="1"/>
      <c r="F75" s="1"/>
      <c r="G75" s="1"/>
      <c r="H75" s="1"/>
      <c r="I75" s="1"/>
      <c r="J75" s="1"/>
      <c r="K75" s="1"/>
      <c r="L75" s="1"/>
      <c r="M75" s="1"/>
      <c r="N75" s="1"/>
      <c r="O75" s="1"/>
      <c r="P75" s="1"/>
      <c r="Q75" s="1"/>
      <c r="R75" s="1"/>
      <c r="S75" s="1"/>
      <c r="T75" s="1"/>
      <c r="U75" s="1"/>
      <c r="V75" s="1"/>
      <c r="W75" s="1"/>
    </row>
    <row r="76" spans="1:23" x14ac:dyDescent="0.2">
      <c r="A76" s="1"/>
      <c r="B76" s="1"/>
      <c r="C76" s="1"/>
      <c r="D76" s="1"/>
      <c r="E76" s="1"/>
      <c r="F76" s="1"/>
      <c r="G76" s="1"/>
      <c r="H76" s="1"/>
      <c r="I76" s="1"/>
      <c r="J76" s="1"/>
      <c r="K76" s="1"/>
      <c r="L76" s="1"/>
      <c r="M76" s="1"/>
      <c r="N76" s="1"/>
      <c r="O76" s="1"/>
      <c r="P76" s="1"/>
      <c r="Q76" s="1"/>
      <c r="R76" s="1"/>
      <c r="S76" s="1"/>
      <c r="T76" s="1"/>
      <c r="U76" s="1"/>
      <c r="V76" s="1"/>
      <c r="W76" s="1"/>
    </row>
    <row r="77" spans="1:23" x14ac:dyDescent="0.2">
      <c r="A77" s="1"/>
      <c r="B77" s="1"/>
      <c r="C77" s="1"/>
      <c r="D77" s="1"/>
      <c r="E77" s="1"/>
      <c r="F77" s="1"/>
      <c r="G77" s="1"/>
      <c r="H77" s="1"/>
      <c r="I77" s="1"/>
      <c r="J77" s="1"/>
      <c r="K77" s="1"/>
      <c r="L77" s="1"/>
      <c r="M77" s="1"/>
      <c r="N77" s="1"/>
      <c r="O77" s="1"/>
      <c r="P77" s="1"/>
      <c r="Q77" s="1"/>
      <c r="R77" s="1"/>
      <c r="S77" s="1"/>
      <c r="T77" s="1"/>
      <c r="U77" s="1"/>
      <c r="V77" s="1"/>
      <c r="W77" s="1"/>
    </row>
    <row r="78" spans="1:23" x14ac:dyDescent="0.2">
      <c r="A78" s="1"/>
      <c r="B78" s="1"/>
      <c r="C78" s="1"/>
      <c r="D78" s="1"/>
      <c r="E78" s="1"/>
      <c r="F78" s="1"/>
      <c r="G78" s="1"/>
      <c r="H78" s="1"/>
      <c r="I78" s="1"/>
      <c r="J78" s="1"/>
      <c r="K78" s="1"/>
      <c r="L78" s="1"/>
      <c r="M78" s="1"/>
      <c r="N78" s="1"/>
      <c r="O78" s="1"/>
      <c r="P78" s="1"/>
      <c r="Q78" s="1"/>
      <c r="R78" s="1"/>
      <c r="S78" s="1"/>
      <c r="T78" s="1"/>
      <c r="U78" s="1"/>
      <c r="V78" s="1"/>
      <c r="W78" s="1"/>
    </row>
    <row r="79" spans="1:23" x14ac:dyDescent="0.2">
      <c r="A79" s="1"/>
      <c r="B79" s="1"/>
      <c r="C79" s="1"/>
      <c r="D79" s="1"/>
      <c r="E79" s="1"/>
      <c r="F79" s="1"/>
      <c r="G79" s="1"/>
      <c r="H79" s="1"/>
      <c r="I79" s="1"/>
      <c r="J79" s="1"/>
      <c r="K79" s="1"/>
      <c r="L79" s="1"/>
      <c r="M79" s="1"/>
      <c r="N79" s="1"/>
      <c r="O79" s="1"/>
      <c r="P79" s="1"/>
      <c r="Q79" s="1"/>
      <c r="R79" s="1"/>
      <c r="S79" s="1"/>
      <c r="T79" s="1"/>
      <c r="U79" s="1"/>
      <c r="V79" s="1"/>
      <c r="W79" s="1"/>
    </row>
    <row r="80" spans="1:23" x14ac:dyDescent="0.2">
      <c r="A80" s="1"/>
      <c r="B80" s="1"/>
      <c r="C80" s="1"/>
      <c r="D80" s="1"/>
      <c r="E80" s="1"/>
      <c r="F80" s="1"/>
      <c r="G80" s="1"/>
      <c r="H80" s="1"/>
      <c r="I80" s="1"/>
      <c r="J80" s="1"/>
      <c r="K80" s="1"/>
      <c r="L80" s="1"/>
      <c r="M80" s="1"/>
      <c r="N80" s="1"/>
      <c r="O80" s="1"/>
      <c r="P80" s="1"/>
      <c r="Q80" s="1"/>
      <c r="R80" s="1"/>
      <c r="S80" s="1"/>
      <c r="T80" s="1"/>
      <c r="U80" s="1"/>
      <c r="V80" s="1"/>
      <c r="W80" s="1"/>
    </row>
    <row r="81" spans="1:23" x14ac:dyDescent="0.2">
      <c r="A81" s="1"/>
      <c r="B81" s="1"/>
      <c r="C81" s="1"/>
      <c r="D81" s="1"/>
      <c r="E81" s="1"/>
      <c r="F81" s="1"/>
      <c r="G81" s="1"/>
      <c r="H81" s="1"/>
      <c r="I81" s="1"/>
      <c r="J81" s="1"/>
      <c r="K81" s="1"/>
      <c r="L81" s="1"/>
      <c r="M81" s="1"/>
      <c r="N81" s="1"/>
      <c r="O81" s="1"/>
      <c r="P81" s="1"/>
      <c r="Q81" s="1"/>
      <c r="R81" s="1"/>
      <c r="S81" s="1"/>
      <c r="T81" s="1"/>
      <c r="U81" s="1"/>
      <c r="V81" s="1"/>
      <c r="W81" s="1"/>
    </row>
    <row r="82" spans="1:23" x14ac:dyDescent="0.2">
      <c r="A82" s="1"/>
      <c r="B82" s="1"/>
      <c r="C82" s="1"/>
      <c r="D82" s="1"/>
      <c r="E82" s="1"/>
      <c r="F82" s="1"/>
      <c r="G82" s="1"/>
      <c r="H82" s="1"/>
      <c r="I82" s="1"/>
      <c r="J82" s="1"/>
      <c r="K82" s="1"/>
      <c r="L82" s="1"/>
      <c r="M82" s="1"/>
      <c r="N82" s="1"/>
      <c r="O82" s="1"/>
      <c r="P82" s="1"/>
      <c r="Q82" s="1"/>
      <c r="R82" s="1"/>
      <c r="S82" s="1"/>
      <c r="T82" s="1"/>
      <c r="U82" s="1"/>
      <c r="V82" s="1"/>
      <c r="W82" s="1"/>
    </row>
    <row r="83" spans="1:23" x14ac:dyDescent="0.2">
      <c r="A83" s="1"/>
      <c r="B83" s="1"/>
      <c r="C83" s="1"/>
      <c r="D83" s="1"/>
      <c r="E83" s="1"/>
      <c r="F83" s="1"/>
      <c r="G83" s="1"/>
      <c r="H83" s="1"/>
      <c r="I83" s="1"/>
      <c r="J83" s="1"/>
      <c r="K83" s="1"/>
      <c r="L83" s="1"/>
      <c r="M83" s="1"/>
      <c r="N83" s="1"/>
      <c r="O83" s="1"/>
      <c r="P83" s="1"/>
      <c r="Q83" s="1"/>
      <c r="R83" s="1"/>
      <c r="S83" s="1"/>
      <c r="T83" s="1"/>
      <c r="U83" s="1"/>
      <c r="V83" s="1"/>
      <c r="W83" s="1"/>
    </row>
    <row r="84" spans="1:23" x14ac:dyDescent="0.2">
      <c r="A84" s="1"/>
      <c r="B84" s="1"/>
      <c r="C84" s="1"/>
      <c r="D84" s="1"/>
      <c r="E84" s="1"/>
      <c r="F84" s="1"/>
      <c r="G84" s="1"/>
      <c r="H84" s="1"/>
      <c r="I84" s="1"/>
      <c r="J84" s="1"/>
      <c r="K84" s="1"/>
      <c r="L84" s="1"/>
      <c r="M84" s="1"/>
      <c r="N84" s="1"/>
      <c r="O84" s="1"/>
      <c r="P84" s="1"/>
      <c r="Q84" s="1"/>
      <c r="R84" s="1"/>
      <c r="S84" s="1"/>
      <c r="T84" s="1"/>
      <c r="U84" s="1"/>
      <c r="V84" s="1"/>
      <c r="W84" s="1"/>
    </row>
    <row r="85" spans="1:23" x14ac:dyDescent="0.2">
      <c r="A85" s="1"/>
      <c r="B85" s="1"/>
      <c r="C85" s="1"/>
      <c r="D85" s="1"/>
      <c r="E85" s="1"/>
      <c r="F85" s="1"/>
      <c r="G85" s="1"/>
      <c r="H85" s="1"/>
      <c r="I85" s="1"/>
      <c r="J85" s="1"/>
      <c r="K85" s="1"/>
      <c r="L85" s="1"/>
      <c r="M85" s="1"/>
      <c r="N85" s="1"/>
      <c r="O85" s="1"/>
      <c r="P85" s="1"/>
      <c r="Q85" s="1"/>
      <c r="R85" s="1"/>
      <c r="S85" s="1"/>
      <c r="T85" s="1"/>
      <c r="U85" s="1"/>
      <c r="V85" s="1"/>
      <c r="W85" s="1"/>
    </row>
    <row r="86" spans="1:23" x14ac:dyDescent="0.2">
      <c r="A86" s="1"/>
      <c r="B86" s="1"/>
      <c r="C86" s="1"/>
      <c r="D86" s="1"/>
      <c r="E86" s="1"/>
      <c r="F86" s="1"/>
      <c r="G86" s="1"/>
      <c r="H86" s="1"/>
      <c r="I86" s="1"/>
      <c r="J86" s="1"/>
      <c r="K86" s="1"/>
      <c r="L86" s="1"/>
      <c r="M86" s="1"/>
      <c r="N86" s="1"/>
      <c r="O86" s="1"/>
      <c r="P86" s="1"/>
      <c r="Q86" s="1"/>
      <c r="R86" s="1"/>
      <c r="S86" s="1"/>
      <c r="T86" s="1"/>
      <c r="U86" s="1"/>
      <c r="V86" s="1"/>
      <c r="W86" s="1"/>
    </row>
    <row r="87" spans="1:23" x14ac:dyDescent="0.2">
      <c r="A87" s="1"/>
      <c r="B87" s="1"/>
      <c r="C87" s="1"/>
      <c r="D87" s="1"/>
      <c r="E87" s="1"/>
      <c r="F87" s="1"/>
      <c r="G87" s="1"/>
      <c r="H87" s="1"/>
      <c r="I87" s="1"/>
      <c r="J87" s="1"/>
      <c r="K87" s="1"/>
      <c r="L87" s="1"/>
      <c r="M87" s="1"/>
      <c r="N87" s="1"/>
      <c r="O87" s="1"/>
      <c r="P87" s="1"/>
      <c r="Q87" s="1"/>
      <c r="R87" s="1"/>
      <c r="S87" s="1"/>
      <c r="T87" s="1"/>
      <c r="U87" s="1"/>
      <c r="V87" s="1"/>
      <c r="W87" s="1"/>
    </row>
    <row r="88" spans="1:23" x14ac:dyDescent="0.2">
      <c r="A88" s="1"/>
      <c r="B88" s="1"/>
      <c r="C88" s="1"/>
      <c r="D88" s="1"/>
      <c r="E88" s="1"/>
      <c r="F88" s="1"/>
      <c r="G88" s="1"/>
      <c r="H88" s="1"/>
      <c r="I88" s="1"/>
      <c r="J88" s="1"/>
      <c r="K88" s="1"/>
      <c r="L88" s="1"/>
      <c r="M88" s="1"/>
      <c r="N88" s="1"/>
      <c r="O88" s="1"/>
      <c r="P88" s="1"/>
      <c r="Q88" s="1"/>
      <c r="R88" s="1"/>
      <c r="S88" s="1"/>
      <c r="T88" s="1"/>
      <c r="U88" s="1"/>
      <c r="V88" s="1"/>
      <c r="W88" s="1"/>
    </row>
    <row r="89" spans="1:23" x14ac:dyDescent="0.2">
      <c r="A89" s="1"/>
      <c r="B89" s="1"/>
      <c r="C89" s="1"/>
      <c r="D89" s="1"/>
      <c r="E89" s="1"/>
      <c r="F89" s="1"/>
      <c r="G89" s="1"/>
      <c r="H89" s="1"/>
      <c r="I89" s="1"/>
      <c r="J89" s="1"/>
      <c r="K89" s="1"/>
      <c r="L89" s="1"/>
      <c r="M89" s="1"/>
      <c r="N89" s="1"/>
      <c r="O89" s="1"/>
      <c r="P89" s="1"/>
      <c r="Q89" s="1"/>
      <c r="R89" s="1"/>
      <c r="S89" s="1"/>
      <c r="T89" s="1"/>
      <c r="U89" s="1"/>
      <c r="V89" s="1"/>
      <c r="W89" s="1"/>
    </row>
    <row r="90" spans="1:23" x14ac:dyDescent="0.2">
      <c r="A90" s="1"/>
      <c r="B90" s="1"/>
      <c r="C90" s="1"/>
      <c r="D90" s="1"/>
      <c r="E90" s="1"/>
      <c r="F90" s="1"/>
      <c r="G90" s="1"/>
      <c r="H90" s="1"/>
      <c r="I90" s="1"/>
      <c r="J90" s="1"/>
      <c r="K90" s="1"/>
      <c r="L90" s="1"/>
      <c r="M90" s="1"/>
      <c r="N90" s="1"/>
      <c r="O90" s="1"/>
      <c r="P90" s="1"/>
      <c r="Q90" s="1"/>
      <c r="R90" s="1"/>
      <c r="S90" s="1"/>
      <c r="T90" s="1"/>
      <c r="U90" s="1"/>
      <c r="V90" s="1"/>
      <c r="W90" s="1"/>
    </row>
    <row r="91" spans="1:23" x14ac:dyDescent="0.2">
      <c r="A91" s="1"/>
      <c r="B91" s="1"/>
      <c r="C91" s="1"/>
      <c r="D91" s="1"/>
      <c r="E91" s="1"/>
      <c r="F91" s="1"/>
      <c r="G91" s="1"/>
      <c r="H91" s="1"/>
      <c r="I91" s="1"/>
      <c r="J91" s="1"/>
      <c r="K91" s="1"/>
      <c r="L91" s="1"/>
      <c r="M91" s="1"/>
      <c r="N91" s="1"/>
      <c r="O91" s="1"/>
      <c r="P91" s="1"/>
      <c r="Q91" s="1"/>
      <c r="R91" s="1"/>
      <c r="S91" s="1"/>
      <c r="T91" s="1"/>
      <c r="U91" s="1"/>
      <c r="V91" s="1"/>
      <c r="W91" s="1"/>
    </row>
    <row r="92" spans="1:23" x14ac:dyDescent="0.2">
      <c r="A92" s="1"/>
      <c r="B92" s="1"/>
      <c r="C92" s="1"/>
      <c r="D92" s="1"/>
      <c r="E92" s="1"/>
      <c r="F92" s="1"/>
      <c r="G92" s="1"/>
      <c r="H92" s="1"/>
      <c r="I92" s="1"/>
      <c r="J92" s="1"/>
      <c r="K92" s="1"/>
      <c r="L92" s="1"/>
      <c r="M92" s="1"/>
      <c r="N92" s="1"/>
      <c r="O92" s="1"/>
      <c r="P92" s="1"/>
      <c r="Q92" s="1"/>
      <c r="R92" s="1"/>
      <c r="S92" s="1"/>
      <c r="T92" s="1"/>
      <c r="U92" s="1"/>
      <c r="V92" s="1"/>
      <c r="W92" s="1"/>
    </row>
    <row r="93" spans="1:23" x14ac:dyDescent="0.2">
      <c r="A93" s="1"/>
      <c r="B93" s="1"/>
      <c r="C93" s="1"/>
      <c r="D93" s="1"/>
      <c r="E93" s="1"/>
      <c r="F93" s="1"/>
      <c r="G93" s="1"/>
      <c r="H93" s="1"/>
      <c r="I93" s="1"/>
      <c r="J93" s="1"/>
      <c r="K93" s="1"/>
      <c r="L93" s="1"/>
      <c r="M93" s="1"/>
      <c r="N93" s="1"/>
      <c r="O93" s="1"/>
      <c r="P93" s="1"/>
      <c r="Q93" s="1"/>
      <c r="R93" s="1"/>
      <c r="S93" s="1"/>
      <c r="T93" s="1"/>
      <c r="U93" s="1"/>
      <c r="V93" s="1"/>
      <c r="W93" s="1"/>
    </row>
    <row r="94" spans="1:23" x14ac:dyDescent="0.2">
      <c r="A94" s="1"/>
      <c r="B94" s="1"/>
      <c r="C94" s="1"/>
      <c r="D94" s="1"/>
      <c r="E94" s="1"/>
      <c r="F94" s="1"/>
      <c r="G94" s="1"/>
      <c r="H94" s="1"/>
      <c r="I94" s="1"/>
      <c r="J94" s="1"/>
      <c r="K94" s="1"/>
      <c r="L94" s="1"/>
      <c r="M94" s="1"/>
      <c r="N94" s="1"/>
      <c r="O94" s="1"/>
      <c r="P94" s="1"/>
      <c r="Q94" s="1"/>
      <c r="R94" s="1"/>
      <c r="S94" s="1"/>
      <c r="T94" s="1"/>
      <c r="U94" s="1"/>
      <c r="V94" s="1"/>
      <c r="W94" s="1"/>
    </row>
    <row r="95" spans="1:23" x14ac:dyDescent="0.2">
      <c r="A95" s="1"/>
      <c r="B95" s="1"/>
      <c r="C95" s="1"/>
      <c r="D95" s="1"/>
      <c r="E95" s="1"/>
      <c r="F95" s="1"/>
      <c r="G95" s="1"/>
      <c r="H95" s="1"/>
      <c r="I95" s="1"/>
      <c r="J95" s="1"/>
      <c r="K95" s="1"/>
      <c r="L95" s="1"/>
      <c r="M95" s="1"/>
      <c r="N95" s="1"/>
      <c r="O95" s="1"/>
      <c r="P95" s="1"/>
      <c r="Q95" s="1"/>
      <c r="R95" s="1"/>
      <c r="S95" s="1"/>
      <c r="T95" s="1"/>
      <c r="U95" s="1"/>
      <c r="V95" s="1"/>
      <c r="W95" s="1"/>
    </row>
    <row r="96" spans="1:23" x14ac:dyDescent="0.2">
      <c r="A96" s="1"/>
      <c r="B96" s="1"/>
      <c r="C96" s="1"/>
      <c r="D96" s="1"/>
      <c r="E96" s="1"/>
      <c r="F96" s="1"/>
      <c r="G96" s="1"/>
      <c r="H96" s="1"/>
      <c r="I96" s="1"/>
      <c r="J96" s="1"/>
      <c r="K96" s="1"/>
      <c r="L96" s="1"/>
      <c r="M96" s="1"/>
      <c r="N96" s="1"/>
      <c r="O96" s="1"/>
      <c r="P96" s="1"/>
      <c r="Q96" s="1"/>
      <c r="R96" s="1"/>
      <c r="S96" s="1"/>
      <c r="T96" s="1"/>
      <c r="U96" s="1"/>
      <c r="V96" s="1"/>
      <c r="W96" s="1"/>
    </row>
    <row r="97" spans="1:23" x14ac:dyDescent="0.2">
      <c r="A97" s="1"/>
      <c r="B97" s="1"/>
      <c r="C97" s="1"/>
      <c r="D97" s="1"/>
      <c r="E97" s="1"/>
      <c r="F97" s="1"/>
      <c r="G97" s="1"/>
      <c r="H97" s="1"/>
      <c r="I97" s="1"/>
      <c r="J97" s="1"/>
      <c r="K97" s="1"/>
      <c r="L97" s="1"/>
      <c r="M97" s="1"/>
      <c r="N97" s="1"/>
      <c r="O97" s="1"/>
      <c r="P97" s="1"/>
      <c r="Q97" s="1"/>
      <c r="R97" s="1"/>
      <c r="S97" s="1"/>
      <c r="T97" s="1"/>
      <c r="U97" s="1"/>
      <c r="V97" s="1"/>
      <c r="W97" s="1"/>
    </row>
    <row r="98" spans="1:23" x14ac:dyDescent="0.2">
      <c r="A98" s="1"/>
      <c r="B98" s="1"/>
      <c r="C98" s="1"/>
      <c r="D98" s="1"/>
      <c r="E98" s="1"/>
      <c r="F98" s="1"/>
      <c r="G98" s="1"/>
      <c r="H98" s="1"/>
      <c r="I98" s="1"/>
      <c r="J98" s="1"/>
      <c r="K98" s="1"/>
      <c r="L98" s="1"/>
      <c r="M98" s="1"/>
      <c r="N98" s="1"/>
      <c r="O98" s="1"/>
      <c r="P98" s="1"/>
      <c r="Q98" s="1"/>
      <c r="R98" s="1"/>
      <c r="S98" s="1"/>
      <c r="T98" s="1"/>
      <c r="U98" s="1"/>
      <c r="V98" s="1"/>
      <c r="W98" s="1"/>
    </row>
    <row r="99" spans="1:23" x14ac:dyDescent="0.2">
      <c r="A99" s="1"/>
      <c r="B99" s="1"/>
      <c r="C99" s="1"/>
      <c r="D99" s="1"/>
      <c r="E99" s="1"/>
      <c r="F99" s="1"/>
      <c r="G99" s="1"/>
      <c r="H99" s="1"/>
      <c r="I99" s="1"/>
      <c r="J99" s="1"/>
      <c r="K99" s="1"/>
      <c r="L99" s="1"/>
      <c r="M99" s="1"/>
      <c r="N99" s="1"/>
      <c r="O99" s="1"/>
      <c r="P99" s="1"/>
      <c r="Q99" s="1"/>
      <c r="R99" s="1"/>
      <c r="S99" s="1"/>
      <c r="T99" s="1"/>
      <c r="U99" s="1"/>
      <c r="V99" s="1"/>
      <c r="W99" s="1"/>
    </row>
    <row r="100" spans="1:23" x14ac:dyDescent="0.2">
      <c r="A100" s="1"/>
      <c r="B100" s="1"/>
      <c r="C100" s="1"/>
      <c r="D100" s="1"/>
      <c r="E100" s="1"/>
      <c r="F100" s="1"/>
      <c r="G100" s="1"/>
      <c r="H100" s="1"/>
      <c r="I100" s="1"/>
      <c r="J100" s="1"/>
      <c r="K100" s="1"/>
      <c r="L100" s="1"/>
      <c r="M100" s="1"/>
      <c r="N100" s="1"/>
      <c r="O100" s="1"/>
      <c r="P100" s="1"/>
      <c r="Q100" s="1"/>
      <c r="R100" s="1"/>
      <c r="S100" s="1"/>
      <c r="T100" s="1"/>
      <c r="U100" s="1"/>
      <c r="V100" s="1"/>
      <c r="W100" s="1"/>
    </row>
    <row r="101" spans="1:23" x14ac:dyDescent="0.2">
      <c r="A101" s="1"/>
      <c r="B101" s="1"/>
      <c r="C101" s="1"/>
      <c r="D101" s="1"/>
      <c r="E101" s="1"/>
      <c r="F101" s="1"/>
      <c r="G101" s="1"/>
      <c r="H101" s="1"/>
      <c r="I101" s="1"/>
      <c r="J101" s="1"/>
      <c r="K101" s="1"/>
      <c r="L101" s="1"/>
      <c r="M101" s="1"/>
      <c r="N101" s="1"/>
      <c r="O101" s="1"/>
      <c r="P101" s="1"/>
      <c r="Q101" s="1"/>
      <c r="R101" s="1"/>
      <c r="S101" s="1"/>
      <c r="T101" s="1"/>
      <c r="U101" s="1"/>
      <c r="V101" s="1"/>
      <c r="W101" s="1"/>
    </row>
    <row r="102" spans="1:23" x14ac:dyDescent="0.2">
      <c r="A102" s="1"/>
      <c r="B102" s="1"/>
      <c r="C102" s="1"/>
      <c r="D102" s="1"/>
      <c r="E102" s="1"/>
      <c r="F102" s="1"/>
      <c r="G102" s="1"/>
      <c r="H102" s="1"/>
      <c r="I102" s="1"/>
      <c r="J102" s="1"/>
      <c r="K102" s="1"/>
      <c r="L102" s="1"/>
      <c r="M102" s="1"/>
      <c r="N102" s="1"/>
      <c r="O102" s="1"/>
      <c r="P102" s="1"/>
      <c r="Q102" s="1"/>
      <c r="R102" s="1"/>
      <c r="S102" s="1"/>
      <c r="T102" s="1"/>
      <c r="U102" s="1"/>
      <c r="V102" s="1"/>
      <c r="W102" s="1"/>
    </row>
    <row r="103" spans="1:23" x14ac:dyDescent="0.2">
      <c r="A103" s="1"/>
      <c r="B103" s="1"/>
      <c r="C103" s="1"/>
      <c r="D103" s="1"/>
      <c r="E103" s="1"/>
      <c r="F103" s="1"/>
      <c r="G103" s="1"/>
      <c r="H103" s="1"/>
      <c r="I103" s="1"/>
      <c r="J103" s="1"/>
      <c r="K103" s="1"/>
      <c r="L103" s="1"/>
      <c r="M103" s="1"/>
      <c r="N103" s="1"/>
      <c r="O103" s="1"/>
      <c r="P103" s="1"/>
      <c r="Q103" s="1"/>
      <c r="R103" s="1"/>
      <c r="S103" s="1"/>
      <c r="T103" s="1"/>
      <c r="U103" s="1"/>
      <c r="V103" s="1"/>
      <c r="W103" s="1"/>
    </row>
    <row r="104" spans="1:23" x14ac:dyDescent="0.2">
      <c r="A104" s="1"/>
      <c r="B104" s="1"/>
      <c r="C104" s="1"/>
      <c r="D104" s="1"/>
      <c r="E104" s="1"/>
      <c r="F104" s="1"/>
      <c r="G104" s="1"/>
      <c r="H104" s="1"/>
      <c r="I104" s="1"/>
      <c r="J104" s="1"/>
      <c r="K104" s="1"/>
      <c r="L104" s="1"/>
      <c r="M104" s="1"/>
      <c r="N104" s="1"/>
      <c r="O104" s="1"/>
      <c r="P104" s="1"/>
      <c r="Q104" s="1"/>
      <c r="R104" s="1"/>
      <c r="S104" s="1"/>
      <c r="T104" s="1"/>
      <c r="U104" s="1"/>
      <c r="V104" s="1"/>
      <c r="W104" s="1"/>
    </row>
    <row r="105" spans="1:23" x14ac:dyDescent="0.2">
      <c r="A105" s="1"/>
      <c r="B105" s="1"/>
      <c r="C105" s="1"/>
      <c r="D105" s="1"/>
      <c r="E105" s="1"/>
      <c r="F105" s="1"/>
      <c r="G105" s="1"/>
      <c r="H105" s="1"/>
      <c r="I105" s="1"/>
      <c r="J105" s="1"/>
      <c r="K105" s="1"/>
      <c r="L105" s="1"/>
      <c r="M105" s="1"/>
      <c r="N105" s="1"/>
      <c r="O105" s="1"/>
      <c r="P105" s="1"/>
      <c r="Q105" s="1"/>
      <c r="R105" s="1"/>
      <c r="S105" s="1"/>
      <c r="T105" s="1"/>
      <c r="U105" s="1"/>
      <c r="V105" s="1"/>
      <c r="W105" s="1"/>
    </row>
    <row r="106" spans="1:23" x14ac:dyDescent="0.2">
      <c r="A106" s="1"/>
      <c r="B106" s="1"/>
      <c r="C106" s="1"/>
      <c r="D106" s="1"/>
      <c r="E106" s="1"/>
      <c r="F106" s="1"/>
      <c r="G106" s="1"/>
      <c r="H106" s="1"/>
      <c r="I106" s="1"/>
      <c r="J106" s="1"/>
      <c r="K106" s="1"/>
      <c r="L106" s="1"/>
      <c r="M106" s="1"/>
      <c r="N106" s="1"/>
      <c r="O106" s="1"/>
      <c r="P106" s="1"/>
      <c r="Q106" s="1"/>
      <c r="R106" s="1"/>
      <c r="S106" s="1"/>
      <c r="T106" s="1"/>
      <c r="U106" s="1"/>
      <c r="V106" s="1"/>
      <c r="W106" s="1"/>
    </row>
    <row r="107" spans="1:23" x14ac:dyDescent="0.2">
      <c r="A107" s="1"/>
      <c r="B107" s="1"/>
      <c r="C107" s="1"/>
      <c r="D107" s="1"/>
      <c r="E107" s="1"/>
      <c r="F107" s="1"/>
      <c r="G107" s="1"/>
      <c r="H107" s="1"/>
      <c r="I107" s="1"/>
      <c r="J107" s="1"/>
      <c r="K107" s="1"/>
      <c r="L107" s="1"/>
      <c r="M107" s="1"/>
      <c r="N107" s="1"/>
      <c r="O107" s="1"/>
      <c r="P107" s="1"/>
      <c r="Q107" s="1"/>
      <c r="R107" s="1"/>
      <c r="S107" s="1"/>
      <c r="T107" s="1"/>
      <c r="U107" s="1"/>
      <c r="V107" s="1"/>
      <c r="W107" s="1"/>
    </row>
    <row r="108" spans="1:23" x14ac:dyDescent="0.2">
      <c r="A108" s="1"/>
      <c r="B108" s="1"/>
      <c r="C108" s="1"/>
      <c r="D108" s="1"/>
      <c r="E108" s="1"/>
      <c r="F108" s="1"/>
      <c r="G108" s="1"/>
      <c r="H108" s="1"/>
      <c r="I108" s="1"/>
      <c r="J108" s="1"/>
      <c r="K108" s="1"/>
      <c r="L108" s="1"/>
      <c r="M108" s="1"/>
      <c r="N108" s="1"/>
      <c r="O108" s="1"/>
      <c r="P108" s="1"/>
      <c r="Q108" s="1"/>
      <c r="R108" s="1"/>
      <c r="S108" s="1"/>
      <c r="T108" s="1"/>
      <c r="U108" s="1"/>
      <c r="V108" s="1"/>
      <c r="W108" s="1"/>
    </row>
    <row r="109" spans="1:23" x14ac:dyDescent="0.2">
      <c r="A109" s="1"/>
      <c r="B109" s="1"/>
      <c r="C109" s="1"/>
      <c r="D109" s="1"/>
      <c r="E109" s="1"/>
      <c r="F109" s="1"/>
      <c r="G109" s="1"/>
      <c r="H109" s="1"/>
      <c r="I109" s="1"/>
      <c r="J109" s="1"/>
      <c r="K109" s="1"/>
      <c r="L109" s="1"/>
      <c r="M109" s="1"/>
      <c r="N109" s="1"/>
      <c r="O109" s="1"/>
      <c r="P109" s="1"/>
      <c r="Q109" s="1"/>
      <c r="R109" s="1"/>
      <c r="S109" s="1"/>
      <c r="T109" s="1"/>
      <c r="U109" s="1"/>
      <c r="V109" s="1"/>
      <c r="W109" s="1"/>
    </row>
    <row r="110" spans="1:23" x14ac:dyDescent="0.2">
      <c r="A110" s="1"/>
      <c r="B110" s="1"/>
      <c r="C110" s="1"/>
      <c r="D110" s="1"/>
      <c r="E110" s="1"/>
      <c r="F110" s="1"/>
      <c r="G110" s="1"/>
      <c r="H110" s="1"/>
      <c r="I110" s="1"/>
      <c r="J110" s="1"/>
      <c r="K110" s="1"/>
      <c r="L110" s="1"/>
      <c r="M110" s="1"/>
      <c r="N110" s="1"/>
      <c r="O110" s="1"/>
      <c r="P110" s="1"/>
      <c r="Q110" s="1"/>
      <c r="R110" s="1"/>
      <c r="S110" s="1"/>
      <c r="T110" s="1"/>
      <c r="U110" s="1"/>
      <c r="V110" s="1"/>
      <c r="W110" s="1"/>
    </row>
    <row r="111" spans="1:23" x14ac:dyDescent="0.2">
      <c r="A111" s="1"/>
      <c r="B111" s="1"/>
      <c r="C111" s="1"/>
      <c r="D111" s="1"/>
      <c r="E111" s="1"/>
      <c r="F111" s="1"/>
      <c r="G111" s="1"/>
      <c r="H111" s="1"/>
      <c r="I111" s="1"/>
      <c r="J111" s="1"/>
      <c r="K111" s="1"/>
      <c r="L111" s="1"/>
      <c r="M111" s="1"/>
      <c r="N111" s="1"/>
      <c r="O111" s="1"/>
      <c r="P111" s="1"/>
      <c r="Q111" s="1"/>
      <c r="R111" s="1"/>
      <c r="S111" s="1"/>
      <c r="T111" s="1"/>
      <c r="U111" s="1"/>
      <c r="V111" s="1"/>
      <c r="W111" s="1"/>
    </row>
    <row r="112" spans="1:23" x14ac:dyDescent="0.2">
      <c r="A112" s="1"/>
      <c r="B112" s="1"/>
      <c r="C112" s="1"/>
      <c r="D112" s="1"/>
      <c r="E112" s="1"/>
      <c r="F112" s="1"/>
      <c r="G112" s="1"/>
      <c r="H112" s="1"/>
      <c r="I112" s="1"/>
      <c r="J112" s="1"/>
      <c r="K112" s="1"/>
      <c r="L112" s="1"/>
      <c r="M112" s="1"/>
      <c r="N112" s="1"/>
      <c r="O112" s="1"/>
      <c r="P112" s="1"/>
      <c r="Q112" s="1"/>
      <c r="R112" s="1"/>
      <c r="S112" s="1"/>
      <c r="T112" s="1"/>
      <c r="U112" s="1"/>
      <c r="V112" s="1"/>
      <c r="W112" s="1"/>
    </row>
    <row r="113" spans="1:23" x14ac:dyDescent="0.2">
      <c r="A113" s="1"/>
      <c r="B113" s="1"/>
      <c r="C113" s="1"/>
      <c r="D113" s="1"/>
      <c r="E113" s="1"/>
      <c r="F113" s="1"/>
      <c r="G113" s="1"/>
      <c r="H113" s="1"/>
      <c r="I113" s="1"/>
      <c r="J113" s="1"/>
      <c r="K113" s="1"/>
      <c r="L113" s="1"/>
      <c r="M113" s="1"/>
      <c r="N113" s="1"/>
      <c r="O113" s="1"/>
      <c r="P113" s="1"/>
      <c r="Q113" s="1"/>
      <c r="R113" s="1"/>
      <c r="S113" s="1"/>
      <c r="T113" s="1"/>
      <c r="U113" s="1"/>
      <c r="V113" s="1"/>
      <c r="W113" s="1"/>
    </row>
    <row r="114" spans="1:23" x14ac:dyDescent="0.2">
      <c r="A114" s="1"/>
      <c r="B114" s="1"/>
      <c r="C114" s="1"/>
      <c r="D114" s="1"/>
      <c r="E114" s="1"/>
      <c r="F114" s="1"/>
      <c r="G114" s="1"/>
      <c r="H114" s="1"/>
      <c r="I114" s="1"/>
      <c r="J114" s="1"/>
      <c r="K114" s="1"/>
      <c r="L114" s="1"/>
      <c r="M114" s="1"/>
      <c r="N114" s="1"/>
      <c r="O114" s="1"/>
      <c r="P114" s="1"/>
      <c r="Q114" s="1"/>
      <c r="R114" s="1"/>
      <c r="S114" s="1"/>
      <c r="T114" s="1"/>
      <c r="U114" s="1"/>
      <c r="V114" s="1"/>
      <c r="W114" s="1"/>
    </row>
    <row r="115" spans="1:23" x14ac:dyDescent="0.2">
      <c r="A115" s="1"/>
      <c r="B115" s="1"/>
      <c r="C115" s="1"/>
      <c r="D115" s="1"/>
      <c r="E115" s="1"/>
      <c r="F115" s="1"/>
      <c r="G115" s="1"/>
      <c r="H115" s="1"/>
      <c r="I115" s="1"/>
      <c r="J115" s="1"/>
      <c r="K115" s="1"/>
      <c r="L115" s="1"/>
      <c r="M115" s="1"/>
      <c r="N115" s="1"/>
      <c r="O115" s="1"/>
      <c r="P115" s="1"/>
      <c r="Q115" s="1"/>
      <c r="R115" s="1"/>
      <c r="S115" s="1"/>
      <c r="T115" s="1"/>
      <c r="U115" s="1"/>
      <c r="V115" s="1"/>
      <c r="W115" s="1"/>
    </row>
    <row r="116" spans="1:23" x14ac:dyDescent="0.2">
      <c r="A116" s="1"/>
      <c r="B116" s="1"/>
      <c r="C116" s="1"/>
      <c r="D116" s="1"/>
      <c r="E116" s="1"/>
      <c r="F116" s="1"/>
      <c r="G116" s="1"/>
      <c r="H116" s="1"/>
      <c r="I116" s="1"/>
      <c r="J116" s="1"/>
      <c r="K116" s="1"/>
      <c r="L116" s="1"/>
      <c r="M116" s="1"/>
      <c r="N116" s="1"/>
      <c r="O116" s="1"/>
      <c r="P116" s="1"/>
      <c r="Q116" s="1"/>
      <c r="R116" s="1"/>
      <c r="S116" s="1"/>
      <c r="T116" s="1"/>
      <c r="U116" s="1"/>
      <c r="V116" s="1"/>
      <c r="W116" s="1"/>
    </row>
    <row r="117" spans="1:23" x14ac:dyDescent="0.2">
      <c r="A117" s="1"/>
      <c r="B117" s="1"/>
      <c r="C117" s="1"/>
      <c r="D117" s="1"/>
      <c r="E117" s="1"/>
      <c r="F117" s="1"/>
      <c r="G117" s="1"/>
      <c r="H117" s="1"/>
      <c r="I117" s="1"/>
      <c r="J117" s="1"/>
      <c r="K117" s="1"/>
      <c r="L117" s="1"/>
      <c r="M117" s="1"/>
      <c r="N117" s="1"/>
      <c r="O117" s="1"/>
      <c r="P117" s="1"/>
      <c r="Q117" s="1"/>
      <c r="R117" s="1"/>
      <c r="S117" s="1"/>
      <c r="T117" s="1"/>
      <c r="U117" s="1"/>
      <c r="V117" s="1"/>
      <c r="W117" s="1"/>
    </row>
    <row r="118" spans="1:23" x14ac:dyDescent="0.2">
      <c r="A118" s="1"/>
      <c r="B118" s="1"/>
      <c r="C118" s="1"/>
      <c r="D118" s="1"/>
      <c r="E118" s="1"/>
      <c r="F118" s="1"/>
      <c r="G118" s="1"/>
      <c r="H118" s="1"/>
      <c r="I118" s="1"/>
      <c r="J118" s="1"/>
      <c r="K118" s="1"/>
      <c r="L118" s="1"/>
      <c r="M118" s="1"/>
      <c r="N118" s="1"/>
      <c r="O118" s="1"/>
      <c r="P118" s="1"/>
      <c r="Q118" s="1"/>
      <c r="R118" s="1"/>
      <c r="S118" s="1"/>
      <c r="T118" s="1"/>
      <c r="U118" s="1"/>
      <c r="V118" s="1"/>
      <c r="W118" s="1"/>
    </row>
    <row r="119" spans="1:23" x14ac:dyDescent="0.2">
      <c r="A119" s="1"/>
      <c r="B119" s="1"/>
      <c r="C119" s="1"/>
      <c r="D119" s="1"/>
      <c r="E119" s="1"/>
      <c r="F119" s="1"/>
      <c r="G119" s="1"/>
      <c r="H119" s="1"/>
      <c r="I119" s="1"/>
      <c r="J119" s="1"/>
      <c r="K119" s="1"/>
      <c r="L119" s="1"/>
      <c r="M119" s="1"/>
      <c r="N119" s="1"/>
      <c r="O119" s="1"/>
      <c r="P119" s="1"/>
      <c r="Q119" s="1"/>
      <c r="R119" s="1"/>
      <c r="S119" s="1"/>
      <c r="T119" s="1"/>
      <c r="U119" s="1"/>
      <c r="V119" s="1"/>
      <c r="W119" s="1"/>
    </row>
    <row r="120" spans="1:23" x14ac:dyDescent="0.2">
      <c r="A120" s="1"/>
      <c r="B120" s="1"/>
      <c r="C120" s="1"/>
      <c r="D120" s="1"/>
      <c r="E120" s="1"/>
      <c r="F120" s="1"/>
      <c r="G120" s="1"/>
      <c r="H120" s="1"/>
      <c r="I120" s="1"/>
      <c r="J120" s="1"/>
      <c r="K120" s="1"/>
      <c r="L120" s="1"/>
      <c r="M120" s="1"/>
      <c r="N120" s="1"/>
      <c r="O120" s="1"/>
      <c r="P120" s="1"/>
      <c r="Q120" s="1"/>
      <c r="R120" s="1"/>
      <c r="S120" s="1"/>
      <c r="T120" s="1"/>
      <c r="U120" s="1"/>
      <c r="V120" s="1"/>
      <c r="W120" s="1"/>
    </row>
    <row r="121" spans="1:23" x14ac:dyDescent="0.2">
      <c r="A121" s="1"/>
      <c r="B121" s="1"/>
      <c r="C121" s="1"/>
      <c r="D121" s="1"/>
      <c r="E121" s="1"/>
      <c r="F121" s="1"/>
      <c r="G121" s="1"/>
      <c r="H121" s="1"/>
      <c r="I121" s="1"/>
      <c r="J121" s="1"/>
      <c r="K121" s="1"/>
      <c r="L121" s="1"/>
      <c r="M121" s="1"/>
      <c r="N121" s="1"/>
      <c r="O121" s="1"/>
      <c r="P121" s="1"/>
      <c r="Q121" s="1"/>
      <c r="R121" s="1"/>
      <c r="S121" s="1"/>
      <c r="T121" s="1"/>
      <c r="U121" s="1"/>
      <c r="V121" s="1"/>
      <c r="W121" s="1"/>
    </row>
    <row r="122" spans="1:23" x14ac:dyDescent="0.2">
      <c r="A122" s="1"/>
      <c r="B122" s="1"/>
      <c r="C122" s="1"/>
      <c r="D122" s="1"/>
      <c r="E122" s="1"/>
      <c r="F122" s="1"/>
      <c r="G122" s="1"/>
      <c r="H122" s="1"/>
      <c r="I122" s="1"/>
      <c r="J122" s="1"/>
      <c r="K122" s="1"/>
      <c r="L122" s="1"/>
      <c r="M122" s="1"/>
      <c r="N122" s="1"/>
      <c r="O122" s="1"/>
      <c r="P122" s="1"/>
      <c r="Q122" s="1"/>
      <c r="R122" s="1"/>
      <c r="S122" s="1"/>
      <c r="T122" s="1"/>
      <c r="U122" s="1"/>
      <c r="V122" s="1"/>
      <c r="W122" s="1"/>
    </row>
    <row r="123" spans="1:23" x14ac:dyDescent="0.2">
      <c r="A123" s="1"/>
      <c r="B123" s="1"/>
      <c r="C123" s="1"/>
      <c r="D123" s="1"/>
      <c r="E123" s="1"/>
      <c r="F123" s="1"/>
      <c r="G123" s="1"/>
      <c r="H123" s="1"/>
      <c r="I123" s="1"/>
      <c r="J123" s="1"/>
      <c r="K123" s="1"/>
      <c r="L123" s="1"/>
      <c r="M123" s="1"/>
      <c r="N123" s="1"/>
      <c r="O123" s="1"/>
      <c r="P123" s="1"/>
      <c r="Q123" s="1"/>
      <c r="R123" s="1"/>
      <c r="S123" s="1"/>
      <c r="T123" s="1"/>
      <c r="U123" s="1"/>
      <c r="V123" s="1"/>
      <c r="W123" s="1"/>
    </row>
    <row r="124" spans="1:23" x14ac:dyDescent="0.2">
      <c r="A124" s="1"/>
      <c r="B124" s="1"/>
      <c r="C124" s="1"/>
      <c r="D124" s="1"/>
      <c r="E124" s="1"/>
      <c r="F124" s="1"/>
      <c r="G124" s="1"/>
      <c r="H124" s="1"/>
      <c r="I124" s="1"/>
      <c r="J124" s="1"/>
      <c r="K124" s="1"/>
      <c r="L124" s="1"/>
      <c r="M124" s="1"/>
      <c r="N124" s="1"/>
      <c r="O124" s="1"/>
      <c r="P124" s="1"/>
      <c r="Q124" s="1"/>
      <c r="R124" s="1"/>
      <c r="S124" s="1"/>
      <c r="T124" s="1"/>
      <c r="U124" s="1"/>
      <c r="V124" s="1"/>
      <c r="W124" s="1"/>
    </row>
    <row r="125" spans="1:23" x14ac:dyDescent="0.2">
      <c r="A125" s="1"/>
      <c r="B125" s="1"/>
      <c r="C125" s="1"/>
      <c r="D125" s="1"/>
      <c r="E125" s="1"/>
      <c r="F125" s="1"/>
      <c r="G125" s="1"/>
      <c r="H125" s="1"/>
      <c r="I125" s="1"/>
      <c r="J125" s="1"/>
      <c r="K125" s="1"/>
      <c r="L125" s="1"/>
      <c r="M125" s="1"/>
      <c r="N125" s="1"/>
      <c r="O125" s="1"/>
      <c r="P125" s="1"/>
      <c r="Q125" s="1"/>
      <c r="R125" s="1"/>
      <c r="S125" s="1"/>
      <c r="T125" s="1"/>
      <c r="U125" s="1"/>
      <c r="V125" s="1"/>
      <c r="W125" s="1"/>
    </row>
    <row r="126" spans="1:23" x14ac:dyDescent="0.2">
      <c r="A126" s="1"/>
      <c r="B126" s="1"/>
      <c r="C126" s="1"/>
      <c r="D126" s="1"/>
      <c r="E126" s="1"/>
      <c r="F126" s="1"/>
      <c r="G126" s="1"/>
      <c r="H126" s="1"/>
      <c r="I126" s="1"/>
      <c r="J126" s="1"/>
      <c r="K126" s="1"/>
      <c r="L126" s="1"/>
      <c r="M126" s="1"/>
      <c r="N126" s="1"/>
      <c r="O126" s="1"/>
      <c r="P126" s="1"/>
      <c r="Q126" s="1"/>
      <c r="R126" s="1"/>
      <c r="S126" s="1"/>
      <c r="T126" s="1"/>
      <c r="U126" s="1"/>
      <c r="V126" s="1"/>
      <c r="W126" s="1"/>
    </row>
    <row r="127" spans="1:23" x14ac:dyDescent="0.2">
      <c r="A127" s="1"/>
      <c r="B127" s="1"/>
      <c r="C127" s="1"/>
      <c r="D127" s="1"/>
      <c r="E127" s="1"/>
      <c r="F127" s="1"/>
      <c r="G127" s="1"/>
      <c r="H127" s="1"/>
      <c r="I127" s="1"/>
      <c r="J127" s="1"/>
      <c r="K127" s="1"/>
      <c r="L127" s="1"/>
      <c r="M127" s="1"/>
      <c r="N127" s="1"/>
      <c r="O127" s="1"/>
      <c r="P127" s="1"/>
      <c r="Q127" s="1"/>
      <c r="R127" s="1"/>
      <c r="S127" s="1"/>
      <c r="T127" s="1"/>
      <c r="U127" s="1"/>
      <c r="V127" s="1"/>
      <c r="W127" s="1"/>
    </row>
    <row r="128" spans="1:23" x14ac:dyDescent="0.2">
      <c r="A128" s="1"/>
      <c r="B128" s="1"/>
      <c r="C128" s="1"/>
      <c r="D128" s="1"/>
      <c r="E128" s="1"/>
      <c r="F128" s="1"/>
      <c r="G128" s="1"/>
      <c r="H128" s="1"/>
      <c r="I128" s="1"/>
      <c r="J128" s="1"/>
      <c r="K128" s="1"/>
      <c r="L128" s="1"/>
      <c r="M128" s="1"/>
      <c r="N128" s="1"/>
      <c r="O128" s="1"/>
      <c r="P128" s="1"/>
      <c r="Q128" s="1"/>
      <c r="R128" s="1"/>
      <c r="S128" s="1"/>
      <c r="T128" s="1"/>
      <c r="U128" s="1"/>
      <c r="V128" s="1"/>
      <c r="W128" s="1"/>
    </row>
    <row r="129" spans="1:23" x14ac:dyDescent="0.2">
      <c r="A129" s="1"/>
      <c r="B129" s="1"/>
      <c r="C129" s="1"/>
      <c r="D129" s="1"/>
      <c r="E129" s="1"/>
      <c r="F129" s="1"/>
      <c r="G129" s="1"/>
      <c r="H129" s="1"/>
      <c r="I129" s="1"/>
      <c r="J129" s="1"/>
      <c r="K129" s="1"/>
      <c r="L129" s="1"/>
      <c r="M129" s="1"/>
      <c r="N129" s="1"/>
      <c r="O129" s="1"/>
      <c r="P129" s="1"/>
      <c r="Q129" s="1"/>
      <c r="R129" s="1"/>
      <c r="S129" s="1"/>
      <c r="T129" s="1"/>
      <c r="U129" s="1"/>
      <c r="V129" s="1"/>
      <c r="W129" s="1"/>
    </row>
    <row r="130" spans="1:23" x14ac:dyDescent="0.2">
      <c r="A130" s="1"/>
      <c r="B130" s="1"/>
      <c r="C130" s="1"/>
      <c r="D130" s="1"/>
      <c r="E130" s="1"/>
      <c r="F130" s="1"/>
      <c r="G130" s="1"/>
      <c r="H130" s="1"/>
      <c r="I130" s="1"/>
      <c r="J130" s="1"/>
      <c r="K130" s="1"/>
      <c r="L130" s="1"/>
      <c r="M130" s="1"/>
      <c r="N130" s="1"/>
      <c r="O130" s="1"/>
      <c r="P130" s="1"/>
      <c r="Q130" s="1"/>
      <c r="R130" s="1"/>
      <c r="S130" s="1"/>
      <c r="T130" s="1"/>
      <c r="U130" s="1"/>
      <c r="V130" s="1"/>
      <c r="W130" s="1"/>
    </row>
    <row r="131" spans="1:23" x14ac:dyDescent="0.2">
      <c r="A131" s="1"/>
      <c r="B131" s="1"/>
      <c r="C131" s="1"/>
      <c r="D131" s="1"/>
      <c r="E131" s="1"/>
      <c r="F131" s="1"/>
      <c r="G131" s="1"/>
      <c r="H131" s="1"/>
      <c r="I131" s="1"/>
      <c r="J131" s="1"/>
      <c r="K131" s="1"/>
      <c r="L131" s="1"/>
      <c r="M131" s="1"/>
      <c r="N131" s="1"/>
      <c r="O131" s="1"/>
      <c r="P131" s="1"/>
      <c r="Q131" s="1"/>
      <c r="R131" s="1"/>
      <c r="S131" s="1"/>
      <c r="T131" s="1"/>
      <c r="U131" s="1"/>
      <c r="V131" s="1"/>
      <c r="W131" s="1"/>
    </row>
    <row r="132" spans="1:23" x14ac:dyDescent="0.2">
      <c r="A132" s="1"/>
      <c r="B132" s="1"/>
      <c r="C132" s="1"/>
      <c r="D132" s="1"/>
      <c r="E132" s="1"/>
      <c r="F132" s="1"/>
      <c r="G132" s="1"/>
      <c r="H132" s="1"/>
      <c r="I132" s="1"/>
      <c r="J132" s="1"/>
      <c r="K132" s="1"/>
      <c r="L132" s="1"/>
      <c r="M132" s="1"/>
      <c r="N132" s="1"/>
      <c r="O132" s="1"/>
      <c r="P132" s="1"/>
      <c r="Q132" s="1"/>
      <c r="R132" s="1"/>
      <c r="S132" s="1"/>
      <c r="T132" s="1"/>
      <c r="U132" s="1"/>
      <c r="V132" s="1"/>
      <c r="W132" s="1"/>
    </row>
    <row r="133" spans="1:23" x14ac:dyDescent="0.2">
      <c r="A133" s="1"/>
      <c r="B133" s="1"/>
      <c r="C133" s="1"/>
      <c r="D133" s="1"/>
      <c r="E133" s="1"/>
      <c r="F133" s="1"/>
      <c r="G133" s="1"/>
      <c r="H133" s="1"/>
      <c r="I133" s="1"/>
      <c r="J133" s="1"/>
      <c r="K133" s="1"/>
      <c r="L133" s="1"/>
      <c r="M133" s="1"/>
      <c r="N133" s="1"/>
      <c r="O133" s="1"/>
      <c r="P133" s="1"/>
      <c r="Q133" s="1"/>
      <c r="R133" s="1"/>
      <c r="S133" s="1"/>
      <c r="T133" s="1"/>
      <c r="U133" s="1"/>
      <c r="V133" s="1"/>
      <c r="W133" s="1"/>
    </row>
    <row r="134" spans="1:23" x14ac:dyDescent="0.2">
      <c r="A134" s="1"/>
      <c r="B134" s="1"/>
      <c r="C134" s="1"/>
      <c r="D134" s="1"/>
      <c r="E134" s="1"/>
      <c r="F134" s="1"/>
      <c r="G134" s="1"/>
      <c r="H134" s="1"/>
      <c r="I134" s="1"/>
      <c r="J134" s="1"/>
      <c r="K134" s="1"/>
      <c r="L134" s="1"/>
      <c r="M134" s="1"/>
      <c r="N134" s="1"/>
      <c r="O134" s="1"/>
      <c r="P134" s="1"/>
      <c r="Q134" s="1"/>
      <c r="R134" s="1"/>
      <c r="S134" s="1"/>
      <c r="T134" s="1"/>
      <c r="U134" s="1"/>
      <c r="V134" s="1"/>
      <c r="W134" s="1"/>
    </row>
    <row r="135" spans="1:23" x14ac:dyDescent="0.2">
      <c r="A135" s="1"/>
      <c r="B135" s="1"/>
      <c r="C135" s="1"/>
      <c r="D135" s="1"/>
      <c r="E135" s="1"/>
      <c r="F135" s="1"/>
      <c r="G135" s="1"/>
      <c r="H135" s="1"/>
      <c r="I135" s="1"/>
      <c r="J135" s="1"/>
      <c r="K135" s="1"/>
      <c r="L135" s="1"/>
      <c r="M135" s="1"/>
      <c r="N135" s="1"/>
      <c r="O135" s="1"/>
      <c r="P135" s="1"/>
      <c r="Q135" s="1"/>
      <c r="R135" s="1"/>
      <c r="S135" s="1"/>
      <c r="T135" s="1"/>
      <c r="U135" s="1"/>
      <c r="V135" s="1"/>
      <c r="W135" s="1"/>
    </row>
    <row r="136" spans="1:23" x14ac:dyDescent="0.2">
      <c r="A136" s="1"/>
      <c r="B136" s="1"/>
      <c r="C136" s="1"/>
      <c r="D136" s="1"/>
      <c r="E136" s="1"/>
      <c r="F136" s="1"/>
      <c r="G136" s="1"/>
      <c r="H136" s="1"/>
      <c r="I136" s="1"/>
      <c r="J136" s="1"/>
      <c r="K136" s="1"/>
      <c r="L136" s="1"/>
      <c r="M136" s="1"/>
      <c r="N136" s="1"/>
      <c r="O136" s="1"/>
      <c r="P136" s="1"/>
      <c r="Q136" s="1"/>
      <c r="R136" s="1"/>
      <c r="S136" s="1"/>
      <c r="T136" s="1"/>
      <c r="U136" s="1"/>
      <c r="V136" s="1"/>
      <c r="W136" s="1"/>
    </row>
    <row r="137" spans="1:23" x14ac:dyDescent="0.2">
      <c r="A137" s="1"/>
      <c r="B137" s="1"/>
      <c r="C137" s="1"/>
      <c r="D137" s="1"/>
      <c r="E137" s="1"/>
      <c r="F137" s="1"/>
      <c r="G137" s="1"/>
      <c r="H137" s="1"/>
      <c r="I137" s="1"/>
      <c r="J137" s="1"/>
      <c r="K137" s="1"/>
      <c r="L137" s="1"/>
      <c r="M137" s="1"/>
      <c r="N137" s="1"/>
      <c r="O137" s="1"/>
      <c r="P137" s="1"/>
      <c r="Q137" s="1"/>
      <c r="R137" s="1"/>
      <c r="S137" s="1"/>
      <c r="T137" s="1"/>
      <c r="U137" s="1"/>
      <c r="V137" s="1"/>
      <c r="W137" s="1"/>
    </row>
    <row r="138" spans="1:23" x14ac:dyDescent="0.2">
      <c r="A138" s="1"/>
      <c r="B138" s="1"/>
      <c r="C138" s="1"/>
      <c r="D138" s="1"/>
      <c r="E138" s="1"/>
      <c r="F138" s="1"/>
      <c r="G138" s="1"/>
      <c r="H138" s="1"/>
      <c r="I138" s="1"/>
      <c r="J138" s="1"/>
      <c r="K138" s="1"/>
      <c r="L138" s="1"/>
      <c r="M138" s="1"/>
      <c r="N138" s="1"/>
      <c r="O138" s="1"/>
      <c r="P138" s="1"/>
      <c r="Q138" s="1"/>
      <c r="R138" s="1"/>
      <c r="S138" s="1"/>
      <c r="T138" s="1"/>
      <c r="U138" s="1"/>
      <c r="V138" s="1"/>
      <c r="W138" s="1"/>
    </row>
    <row r="139" spans="1:23" x14ac:dyDescent="0.2">
      <c r="A139" s="1"/>
      <c r="B139" s="1"/>
      <c r="C139" s="1"/>
      <c r="D139" s="1"/>
      <c r="E139" s="1"/>
      <c r="F139" s="1"/>
      <c r="G139" s="1"/>
      <c r="H139" s="1"/>
      <c r="I139" s="1"/>
      <c r="J139" s="1"/>
      <c r="K139" s="1"/>
      <c r="L139" s="1"/>
      <c r="M139" s="1"/>
      <c r="N139" s="1"/>
      <c r="O139" s="1"/>
      <c r="P139" s="1"/>
      <c r="Q139" s="1"/>
      <c r="R139" s="1"/>
      <c r="S139" s="1"/>
      <c r="T139" s="1"/>
      <c r="U139" s="1"/>
      <c r="V139" s="1"/>
      <c r="W139" s="1"/>
    </row>
    <row r="140" spans="1:23" x14ac:dyDescent="0.2">
      <c r="A140" s="1"/>
      <c r="B140" s="1"/>
      <c r="C140" s="1"/>
      <c r="D140" s="1"/>
      <c r="E140" s="1"/>
      <c r="F140" s="1"/>
      <c r="G140" s="1"/>
      <c r="H140" s="1"/>
      <c r="I140" s="1"/>
      <c r="J140" s="1"/>
      <c r="K140" s="1"/>
      <c r="L140" s="1"/>
      <c r="M140" s="1"/>
      <c r="N140" s="1"/>
      <c r="O140" s="1"/>
      <c r="P140" s="1"/>
      <c r="Q140" s="1"/>
      <c r="R140" s="1"/>
      <c r="S140" s="1"/>
      <c r="T140" s="1"/>
      <c r="U140" s="1"/>
      <c r="V140" s="1"/>
      <c r="W140" s="1"/>
    </row>
    <row r="141" spans="1:23" x14ac:dyDescent="0.2">
      <c r="A141" s="1"/>
      <c r="B141" s="1"/>
      <c r="C141" s="1"/>
      <c r="D141" s="1"/>
      <c r="E141" s="1"/>
      <c r="F141" s="1"/>
      <c r="G141" s="1"/>
      <c r="H141" s="1"/>
      <c r="I141" s="1"/>
      <c r="J141" s="1"/>
      <c r="K141" s="1"/>
      <c r="L141" s="1"/>
      <c r="M141" s="1"/>
      <c r="N141" s="1"/>
      <c r="O141" s="1"/>
      <c r="P141" s="1"/>
      <c r="Q141" s="1"/>
      <c r="R141" s="1"/>
      <c r="S141" s="1"/>
      <c r="T141" s="1"/>
      <c r="U141" s="1"/>
      <c r="V141" s="1"/>
      <c r="W141" s="1"/>
    </row>
    <row r="142" spans="1:23" x14ac:dyDescent="0.2">
      <c r="A142" s="1"/>
      <c r="B142" s="1"/>
      <c r="C142" s="1"/>
      <c r="D142" s="1"/>
      <c r="E142" s="1"/>
      <c r="F142" s="1"/>
      <c r="G142" s="1"/>
      <c r="H142" s="1"/>
      <c r="I142" s="1"/>
      <c r="J142" s="1"/>
      <c r="K142" s="1"/>
      <c r="L142" s="1"/>
      <c r="M142" s="1"/>
      <c r="N142" s="1"/>
      <c r="O142" s="1"/>
      <c r="P142" s="1"/>
      <c r="Q142" s="1"/>
      <c r="R142" s="1"/>
      <c r="S142" s="1"/>
      <c r="T142" s="1"/>
      <c r="U142" s="1"/>
      <c r="V142" s="1"/>
      <c r="W142" s="1"/>
    </row>
    <row r="143" spans="1:23" x14ac:dyDescent="0.2">
      <c r="A143" s="1"/>
      <c r="B143" s="1"/>
      <c r="C143" s="1"/>
      <c r="D143" s="1"/>
      <c r="E143" s="1"/>
      <c r="F143" s="1"/>
      <c r="G143" s="1"/>
      <c r="H143" s="1"/>
      <c r="I143" s="1"/>
      <c r="J143" s="1"/>
      <c r="K143" s="1"/>
      <c r="L143" s="1"/>
      <c r="M143" s="1"/>
      <c r="N143" s="1"/>
      <c r="O143" s="1"/>
      <c r="P143" s="1"/>
      <c r="Q143" s="1"/>
      <c r="R143" s="1"/>
      <c r="S143" s="1"/>
      <c r="T143" s="1"/>
      <c r="U143" s="1"/>
      <c r="V143" s="1"/>
      <c r="W143" s="1"/>
    </row>
    <row r="144" spans="1:23" x14ac:dyDescent="0.2">
      <c r="A144" s="1"/>
      <c r="B144" s="1"/>
      <c r="C144" s="1"/>
      <c r="D144" s="1"/>
      <c r="E144" s="1"/>
      <c r="F144" s="1"/>
      <c r="G144" s="1"/>
      <c r="H144" s="1"/>
      <c r="I144" s="1"/>
      <c r="J144" s="1"/>
      <c r="K144" s="1"/>
      <c r="L144" s="1"/>
      <c r="M144" s="1"/>
      <c r="N144" s="1"/>
      <c r="O144" s="1"/>
      <c r="P144" s="1"/>
      <c r="Q144" s="1"/>
      <c r="R144" s="1"/>
      <c r="S144" s="1"/>
      <c r="T144" s="1"/>
      <c r="U144" s="1"/>
      <c r="V144" s="1"/>
      <c r="W144" s="1"/>
    </row>
    <row r="145" spans="1:23" x14ac:dyDescent="0.2">
      <c r="A145" s="1"/>
      <c r="B145" s="1"/>
      <c r="C145" s="1"/>
      <c r="D145" s="1"/>
      <c r="E145" s="1"/>
      <c r="F145" s="1"/>
      <c r="G145" s="1"/>
      <c r="H145" s="1"/>
      <c r="I145" s="1"/>
      <c r="J145" s="1"/>
      <c r="K145" s="1"/>
      <c r="L145" s="1"/>
      <c r="M145" s="1"/>
      <c r="N145" s="1"/>
      <c r="O145" s="1"/>
      <c r="P145" s="1"/>
      <c r="Q145" s="1"/>
      <c r="R145" s="1"/>
      <c r="S145" s="1"/>
      <c r="T145" s="1"/>
      <c r="U145" s="1"/>
      <c r="V145" s="1"/>
      <c r="W145" s="1"/>
    </row>
    <row r="146" spans="1:23" x14ac:dyDescent="0.2">
      <c r="A146" s="1"/>
      <c r="B146" s="1"/>
      <c r="C146" s="1"/>
      <c r="D146" s="1"/>
      <c r="E146" s="1"/>
      <c r="F146" s="1"/>
      <c r="G146" s="1"/>
      <c r="H146" s="1"/>
      <c r="I146" s="1"/>
      <c r="J146" s="1"/>
      <c r="K146" s="1"/>
      <c r="L146" s="1"/>
      <c r="M146" s="1"/>
      <c r="N146" s="1"/>
      <c r="O146" s="1"/>
      <c r="P146" s="1"/>
      <c r="Q146" s="1"/>
      <c r="R146" s="1"/>
      <c r="S146" s="1"/>
      <c r="T146" s="1"/>
      <c r="U146" s="1"/>
      <c r="V146" s="1"/>
      <c r="W146" s="1"/>
    </row>
    <row r="147" spans="1:23" x14ac:dyDescent="0.2">
      <c r="A147" s="1"/>
      <c r="B147" s="1"/>
      <c r="C147" s="1"/>
      <c r="D147" s="1"/>
      <c r="E147" s="1"/>
      <c r="F147" s="1"/>
      <c r="G147" s="1"/>
      <c r="H147" s="1"/>
      <c r="I147" s="1"/>
      <c r="J147" s="1"/>
      <c r="K147" s="1"/>
      <c r="L147" s="1"/>
      <c r="M147" s="1"/>
      <c r="N147" s="1"/>
      <c r="O147" s="1"/>
      <c r="P147" s="1"/>
      <c r="Q147" s="1"/>
      <c r="R147" s="1"/>
      <c r="S147" s="1"/>
      <c r="T147" s="1"/>
      <c r="U147" s="1"/>
      <c r="V147" s="1"/>
      <c r="W147" s="1"/>
    </row>
    <row r="148" spans="1:23" x14ac:dyDescent="0.2">
      <c r="A148" s="1"/>
      <c r="B148" s="1"/>
      <c r="C148" s="1"/>
      <c r="D148" s="1"/>
      <c r="E148" s="1"/>
      <c r="F148" s="1"/>
      <c r="G148" s="1"/>
      <c r="H148" s="1"/>
      <c r="I148" s="1"/>
      <c r="J148" s="1"/>
      <c r="K148" s="1"/>
      <c r="L148" s="1"/>
      <c r="M148" s="1"/>
      <c r="N148" s="1"/>
      <c r="O148" s="1"/>
      <c r="P148" s="1"/>
      <c r="Q148" s="1"/>
      <c r="R148" s="1"/>
      <c r="S148" s="1"/>
      <c r="T148" s="1"/>
      <c r="U148" s="1"/>
      <c r="V148" s="1"/>
      <c r="W148" s="1"/>
    </row>
    <row r="149" spans="1:23" x14ac:dyDescent="0.2">
      <c r="A149" s="1"/>
      <c r="B149" s="1"/>
      <c r="C149" s="1"/>
      <c r="D149" s="1"/>
      <c r="E149" s="1"/>
      <c r="F149" s="1"/>
      <c r="G149" s="1"/>
      <c r="H149" s="1"/>
      <c r="I149" s="1"/>
      <c r="J149" s="1"/>
      <c r="K149" s="1"/>
      <c r="L149" s="1"/>
      <c r="M149" s="1"/>
      <c r="N149" s="1"/>
      <c r="O149" s="1"/>
      <c r="P149" s="1"/>
      <c r="Q149" s="1"/>
      <c r="R149" s="1"/>
      <c r="S149" s="1"/>
      <c r="T149" s="1"/>
      <c r="U149" s="1"/>
      <c r="V149" s="1"/>
      <c r="W149" s="1"/>
    </row>
    <row r="150" spans="1:23" x14ac:dyDescent="0.2">
      <c r="A150" s="1"/>
      <c r="B150" s="1"/>
      <c r="C150" s="1"/>
      <c r="D150" s="1"/>
      <c r="E150" s="1"/>
      <c r="F150" s="1"/>
      <c r="G150" s="1"/>
      <c r="H150" s="1"/>
      <c r="I150" s="1"/>
      <c r="J150" s="1"/>
      <c r="K150" s="1"/>
      <c r="L150" s="1"/>
      <c r="M150" s="1"/>
      <c r="N150" s="1"/>
      <c r="O150" s="1"/>
      <c r="P150" s="1"/>
      <c r="Q150" s="1"/>
      <c r="R150" s="1"/>
      <c r="S150" s="1"/>
      <c r="T150" s="1"/>
      <c r="U150" s="1"/>
      <c r="V150" s="1"/>
      <c r="W150" s="1"/>
    </row>
    <row r="151" spans="1:23" x14ac:dyDescent="0.2">
      <c r="A151" s="1"/>
      <c r="B151" s="1"/>
      <c r="C151" s="1"/>
      <c r="D151" s="1"/>
      <c r="E151" s="1"/>
      <c r="F151" s="1"/>
      <c r="G151" s="1"/>
      <c r="H151" s="1"/>
      <c r="I151" s="1"/>
      <c r="J151" s="1"/>
      <c r="K151" s="1"/>
      <c r="L151" s="1"/>
      <c r="M151" s="1"/>
      <c r="N151" s="1"/>
      <c r="O151" s="1"/>
      <c r="P151" s="1"/>
      <c r="Q151" s="1"/>
      <c r="R151" s="1"/>
      <c r="S151" s="1"/>
      <c r="T151" s="1"/>
      <c r="U151" s="1"/>
      <c r="V151" s="1"/>
      <c r="W151" s="1"/>
    </row>
    <row r="152" spans="1:23" x14ac:dyDescent="0.2">
      <c r="A152" s="1"/>
      <c r="B152" s="1"/>
      <c r="C152" s="1"/>
      <c r="D152" s="1"/>
      <c r="E152" s="1"/>
      <c r="F152" s="1"/>
      <c r="G152" s="1"/>
      <c r="H152" s="1"/>
      <c r="I152" s="1"/>
      <c r="J152" s="1"/>
      <c r="K152" s="1"/>
      <c r="L152" s="1"/>
      <c r="M152" s="1"/>
      <c r="N152" s="1"/>
      <c r="O152" s="1"/>
      <c r="P152" s="1"/>
      <c r="Q152" s="1"/>
      <c r="R152" s="1"/>
      <c r="S152" s="1"/>
      <c r="T152" s="1"/>
      <c r="U152" s="1"/>
      <c r="V152" s="1"/>
      <c r="W152" s="1"/>
    </row>
    <row r="153" spans="1:23" x14ac:dyDescent="0.2">
      <c r="A153" s="1"/>
      <c r="B153" s="1"/>
      <c r="C153" s="1"/>
      <c r="D153" s="1"/>
      <c r="E153" s="1"/>
      <c r="F153" s="1"/>
      <c r="G153" s="1"/>
      <c r="H153" s="1"/>
      <c r="I153" s="1"/>
      <c r="J153" s="1"/>
      <c r="K153" s="1"/>
      <c r="L153" s="1"/>
      <c r="M153" s="1"/>
      <c r="N153" s="1"/>
      <c r="O153" s="1"/>
      <c r="P153" s="1"/>
      <c r="Q153" s="1"/>
      <c r="R153" s="1"/>
      <c r="S153" s="1"/>
      <c r="T153" s="1"/>
      <c r="U153" s="1"/>
      <c r="V153" s="1"/>
      <c r="W153" s="1"/>
    </row>
    <row r="154" spans="1:23" x14ac:dyDescent="0.2">
      <c r="A154" s="1"/>
      <c r="B154" s="1"/>
      <c r="C154" s="1"/>
      <c r="D154" s="1"/>
      <c r="E154" s="1"/>
      <c r="F154" s="1"/>
      <c r="G154" s="1"/>
      <c r="H154" s="1"/>
      <c r="I154" s="1"/>
      <c r="J154" s="1"/>
      <c r="K154" s="1"/>
      <c r="L154" s="1"/>
      <c r="M154" s="1"/>
      <c r="N154" s="1"/>
      <c r="O154" s="1"/>
      <c r="P154" s="1"/>
      <c r="Q154" s="1"/>
      <c r="R154" s="1"/>
      <c r="S154" s="1"/>
      <c r="T154" s="1"/>
      <c r="U154" s="1"/>
      <c r="V154" s="1"/>
      <c r="W154" s="1"/>
    </row>
    <row r="155" spans="1:23" x14ac:dyDescent="0.2">
      <c r="A155" s="1"/>
      <c r="B155" s="1"/>
      <c r="C155" s="1"/>
      <c r="D155" s="1"/>
      <c r="E155" s="1"/>
      <c r="F155" s="1"/>
      <c r="G155" s="1"/>
      <c r="H155" s="1"/>
      <c r="I155" s="1"/>
      <c r="J155" s="1"/>
      <c r="K155" s="1"/>
      <c r="L155" s="1"/>
      <c r="M155" s="1"/>
      <c r="N155" s="1"/>
      <c r="O155" s="1"/>
      <c r="P155" s="1"/>
      <c r="Q155" s="1"/>
      <c r="R155" s="1"/>
      <c r="S155" s="1"/>
      <c r="T155" s="1"/>
      <c r="U155" s="1"/>
      <c r="V155" s="1"/>
      <c r="W155" s="1"/>
    </row>
    <row r="156" spans="1:23" x14ac:dyDescent="0.2">
      <c r="A156" s="1"/>
      <c r="B156" s="1"/>
      <c r="C156" s="1"/>
      <c r="D156" s="1"/>
      <c r="E156" s="1"/>
      <c r="F156" s="1"/>
      <c r="G156" s="1"/>
      <c r="H156" s="1"/>
      <c r="I156" s="1"/>
      <c r="J156" s="1"/>
      <c r="K156" s="1"/>
      <c r="L156" s="1"/>
      <c r="M156" s="1"/>
      <c r="N156" s="1"/>
      <c r="O156" s="1"/>
      <c r="P156" s="1"/>
      <c r="Q156" s="1"/>
      <c r="R156" s="1"/>
      <c r="S156" s="1"/>
      <c r="T156" s="1"/>
      <c r="U156" s="1"/>
      <c r="V156" s="1"/>
      <c r="W156" s="1"/>
    </row>
    <row r="157" spans="1:23" x14ac:dyDescent="0.2">
      <c r="A157" s="1"/>
      <c r="B157" s="1"/>
      <c r="C157" s="1"/>
      <c r="D157" s="1"/>
      <c r="E157" s="1"/>
      <c r="F157" s="1"/>
      <c r="G157" s="1"/>
      <c r="H157" s="1"/>
      <c r="I157" s="1"/>
      <c r="J157" s="1"/>
      <c r="K157" s="1"/>
      <c r="L157" s="1"/>
      <c r="M157" s="1"/>
      <c r="N157" s="1"/>
      <c r="O157" s="1"/>
      <c r="P157" s="1"/>
      <c r="Q157" s="1"/>
      <c r="R157" s="1"/>
      <c r="S157" s="1"/>
      <c r="T157" s="1"/>
      <c r="U157" s="1"/>
      <c r="V157" s="1"/>
      <c r="W157" s="1"/>
    </row>
    <row r="158" spans="1:23" x14ac:dyDescent="0.2">
      <c r="A158" s="1"/>
      <c r="B158" s="1"/>
      <c r="C158" s="1"/>
      <c r="D158" s="1"/>
      <c r="E158" s="1"/>
      <c r="F158" s="1"/>
      <c r="G158" s="1"/>
      <c r="H158" s="1"/>
      <c r="I158" s="1"/>
      <c r="J158" s="1"/>
      <c r="K158" s="1"/>
      <c r="L158" s="1"/>
      <c r="M158" s="1"/>
      <c r="N158" s="1"/>
      <c r="O158" s="1"/>
      <c r="P158" s="1"/>
      <c r="Q158" s="1"/>
      <c r="R158" s="1"/>
      <c r="S158" s="1"/>
      <c r="T158" s="1"/>
      <c r="U158" s="1"/>
      <c r="V158" s="1"/>
      <c r="W158" s="1"/>
    </row>
    <row r="159" spans="1:23" x14ac:dyDescent="0.2">
      <c r="A159" s="1"/>
      <c r="B159" s="1"/>
      <c r="C159" s="1"/>
      <c r="D159" s="1"/>
      <c r="E159" s="1"/>
      <c r="F159" s="1"/>
      <c r="G159" s="1"/>
      <c r="H159" s="1"/>
      <c r="I159" s="1"/>
      <c r="J159" s="1"/>
      <c r="K159" s="1"/>
      <c r="L159" s="1"/>
      <c r="M159" s="1"/>
      <c r="N159" s="1"/>
      <c r="O159" s="1"/>
      <c r="P159" s="1"/>
      <c r="Q159" s="1"/>
      <c r="R159" s="1"/>
      <c r="S159" s="1"/>
      <c r="T159" s="1"/>
      <c r="U159" s="1"/>
      <c r="V159" s="1"/>
      <c r="W159" s="1"/>
    </row>
    <row r="160" spans="1:23" x14ac:dyDescent="0.2">
      <c r="A160" s="1"/>
      <c r="B160" s="1"/>
      <c r="C160" s="1"/>
      <c r="D160" s="1"/>
      <c r="E160" s="1"/>
      <c r="F160" s="1"/>
      <c r="G160" s="1"/>
      <c r="H160" s="1"/>
      <c r="I160" s="1"/>
      <c r="J160" s="1"/>
      <c r="K160" s="1"/>
      <c r="L160" s="1"/>
      <c r="M160" s="1"/>
      <c r="N160" s="1"/>
      <c r="O160" s="1"/>
      <c r="P160" s="1"/>
      <c r="Q160" s="1"/>
      <c r="R160" s="1"/>
      <c r="S160" s="1"/>
      <c r="T160" s="1"/>
      <c r="U160" s="1"/>
      <c r="V160" s="1"/>
      <c r="W160" s="1"/>
    </row>
    <row r="161" spans="1:23" x14ac:dyDescent="0.2">
      <c r="A161" s="1"/>
      <c r="B161" s="1"/>
      <c r="C161" s="1"/>
      <c r="D161" s="1"/>
      <c r="E161" s="1"/>
      <c r="F161" s="1"/>
      <c r="G161" s="1"/>
      <c r="H161" s="1"/>
      <c r="I161" s="1"/>
      <c r="J161" s="1"/>
      <c r="K161" s="1"/>
      <c r="L161" s="1"/>
      <c r="M161" s="1"/>
      <c r="N161" s="1"/>
      <c r="O161" s="1"/>
      <c r="P161" s="1"/>
      <c r="Q161" s="1"/>
      <c r="R161" s="1"/>
      <c r="S161" s="1"/>
      <c r="T161" s="1"/>
      <c r="U161" s="1"/>
      <c r="V161" s="1"/>
      <c r="W161" s="1"/>
    </row>
    <row r="162" spans="1:23" x14ac:dyDescent="0.2">
      <c r="A162" s="1"/>
      <c r="B162" s="1"/>
      <c r="C162" s="1"/>
      <c r="D162" s="1"/>
      <c r="E162" s="1"/>
      <c r="F162" s="1"/>
      <c r="G162" s="1"/>
      <c r="H162" s="1"/>
      <c r="I162" s="1"/>
      <c r="J162" s="1"/>
      <c r="K162" s="1"/>
      <c r="L162" s="1"/>
      <c r="M162" s="1"/>
      <c r="N162" s="1"/>
      <c r="O162" s="1"/>
      <c r="P162" s="1"/>
      <c r="Q162" s="1"/>
      <c r="R162" s="1"/>
      <c r="S162" s="1"/>
      <c r="T162" s="1"/>
      <c r="U162" s="1"/>
      <c r="V162" s="1"/>
      <c r="W162" s="1"/>
    </row>
    <row r="163" spans="1:23" x14ac:dyDescent="0.2">
      <c r="A163" s="1"/>
      <c r="B163" s="1"/>
      <c r="C163" s="1"/>
      <c r="D163" s="1"/>
      <c r="E163" s="1"/>
      <c r="F163" s="1"/>
      <c r="G163" s="1"/>
      <c r="H163" s="1"/>
      <c r="I163" s="1"/>
      <c r="J163" s="1"/>
      <c r="K163" s="1"/>
      <c r="L163" s="1"/>
      <c r="M163" s="1"/>
      <c r="N163" s="1"/>
      <c r="O163" s="1"/>
      <c r="P163" s="1"/>
      <c r="Q163" s="1"/>
      <c r="R163" s="1"/>
      <c r="S163" s="1"/>
      <c r="T163" s="1"/>
      <c r="U163" s="1"/>
      <c r="V163" s="1"/>
      <c r="W163" s="1"/>
    </row>
    <row r="164" spans="1:23" x14ac:dyDescent="0.2">
      <c r="A164" s="1"/>
      <c r="B164" s="1"/>
      <c r="C164" s="1"/>
      <c r="D164" s="1"/>
      <c r="E164" s="1"/>
      <c r="F164" s="1"/>
      <c r="G164" s="1"/>
      <c r="H164" s="1"/>
      <c r="I164" s="1"/>
      <c r="J164" s="1"/>
      <c r="K164" s="1"/>
      <c r="L164" s="1"/>
      <c r="M164" s="1"/>
      <c r="N164" s="1"/>
      <c r="O164" s="1"/>
      <c r="P164" s="1"/>
      <c r="Q164" s="1"/>
      <c r="R164" s="1"/>
      <c r="S164" s="1"/>
      <c r="T164" s="1"/>
      <c r="U164" s="1"/>
      <c r="V164" s="1"/>
      <c r="W164" s="1"/>
    </row>
    <row r="165" spans="1:23" x14ac:dyDescent="0.2">
      <c r="A165" s="1"/>
      <c r="B165" s="1"/>
      <c r="C165" s="1"/>
      <c r="D165" s="1"/>
      <c r="E165" s="1"/>
      <c r="F165" s="1"/>
      <c r="G165" s="1"/>
      <c r="H165" s="1"/>
      <c r="I165" s="1"/>
      <c r="J165" s="1"/>
      <c r="K165" s="1"/>
      <c r="L165" s="1"/>
      <c r="M165" s="1"/>
      <c r="N165" s="1"/>
      <c r="O165" s="1"/>
      <c r="P165" s="1"/>
      <c r="Q165" s="1"/>
      <c r="R165" s="1"/>
      <c r="S165" s="1"/>
      <c r="T165" s="1"/>
      <c r="U165" s="1"/>
      <c r="V165" s="1"/>
      <c r="W165" s="1"/>
    </row>
    <row r="166" spans="1:23" x14ac:dyDescent="0.2">
      <c r="A166" s="1"/>
      <c r="B166" s="1"/>
      <c r="C166" s="1"/>
      <c r="D166" s="1"/>
      <c r="E166" s="1"/>
      <c r="F166" s="1"/>
      <c r="G166" s="1"/>
      <c r="H166" s="1"/>
      <c r="I166" s="1"/>
      <c r="J166" s="1"/>
      <c r="K166" s="1"/>
      <c r="L166" s="1"/>
      <c r="M166" s="1"/>
      <c r="N166" s="1"/>
      <c r="O166" s="1"/>
      <c r="P166" s="1"/>
      <c r="Q166" s="1"/>
      <c r="R166" s="1"/>
      <c r="S166" s="1"/>
      <c r="T166" s="1"/>
      <c r="U166" s="1"/>
      <c r="V166" s="1"/>
      <c r="W166" s="1"/>
    </row>
    <row r="167" spans="1:23" x14ac:dyDescent="0.2">
      <c r="A167" s="1"/>
      <c r="B167" s="1"/>
      <c r="C167" s="1"/>
      <c r="D167" s="1"/>
      <c r="E167" s="1"/>
      <c r="F167" s="1"/>
      <c r="G167" s="1"/>
      <c r="H167" s="1"/>
      <c r="I167" s="1"/>
      <c r="J167" s="1"/>
      <c r="K167" s="1"/>
      <c r="L167" s="1"/>
      <c r="M167" s="1"/>
      <c r="N167" s="1"/>
      <c r="O167" s="1"/>
      <c r="P167" s="1"/>
      <c r="Q167" s="1"/>
      <c r="R167" s="1"/>
      <c r="S167" s="1"/>
      <c r="T167" s="1"/>
      <c r="U167" s="1"/>
      <c r="V167" s="1"/>
      <c r="W167" s="1"/>
    </row>
    <row r="168" spans="1:23" x14ac:dyDescent="0.2">
      <c r="A168" s="1"/>
      <c r="B168" s="1"/>
      <c r="C168" s="1"/>
      <c r="D168" s="1"/>
      <c r="E168" s="1"/>
      <c r="F168" s="1"/>
      <c r="G168" s="1"/>
      <c r="H168" s="1"/>
      <c r="I168" s="1"/>
      <c r="J168" s="1"/>
      <c r="K168" s="1"/>
      <c r="L168" s="1"/>
      <c r="M168" s="1"/>
      <c r="N168" s="1"/>
      <c r="O168" s="1"/>
      <c r="P168" s="1"/>
      <c r="Q168" s="1"/>
      <c r="R168" s="1"/>
      <c r="S168" s="1"/>
      <c r="T168" s="1"/>
      <c r="U168" s="1"/>
      <c r="V168" s="1"/>
      <c r="W168" s="1"/>
    </row>
    <row r="169" spans="1:23" x14ac:dyDescent="0.2">
      <c r="A169" s="1"/>
      <c r="B169" s="1"/>
      <c r="C169" s="1"/>
      <c r="D169" s="1"/>
      <c r="E169" s="1"/>
      <c r="F169" s="1"/>
      <c r="G169" s="1"/>
      <c r="H169" s="1"/>
      <c r="I169" s="1"/>
      <c r="J169" s="1"/>
      <c r="K169" s="1"/>
      <c r="L169" s="1"/>
      <c r="M169" s="1"/>
      <c r="N169" s="1"/>
      <c r="O169" s="1"/>
      <c r="P169" s="1"/>
      <c r="Q169" s="1"/>
      <c r="R169" s="1"/>
      <c r="S169" s="1"/>
      <c r="T169" s="1"/>
      <c r="U169" s="1"/>
      <c r="V169" s="1"/>
      <c r="W169" s="1"/>
    </row>
    <row r="170" spans="1:23" x14ac:dyDescent="0.2">
      <c r="A170" s="1"/>
      <c r="B170" s="1"/>
      <c r="C170" s="1"/>
      <c r="D170" s="1"/>
      <c r="E170" s="1"/>
      <c r="F170" s="1"/>
      <c r="G170" s="1"/>
      <c r="H170" s="1"/>
      <c r="I170" s="1"/>
      <c r="J170" s="1"/>
      <c r="K170" s="1"/>
      <c r="L170" s="1"/>
      <c r="M170" s="1"/>
      <c r="N170" s="1"/>
      <c r="O170" s="1"/>
      <c r="P170" s="1"/>
      <c r="Q170" s="1"/>
      <c r="R170" s="1"/>
      <c r="S170" s="1"/>
      <c r="T170" s="1"/>
      <c r="U170" s="1"/>
      <c r="V170" s="1"/>
      <c r="W170" s="1"/>
    </row>
    <row r="171" spans="1:23" x14ac:dyDescent="0.2">
      <c r="A171" s="1"/>
      <c r="B171" s="1"/>
      <c r="C171" s="1"/>
      <c r="D171" s="1"/>
      <c r="E171" s="1"/>
      <c r="F171" s="1"/>
      <c r="G171" s="1"/>
      <c r="H171" s="1"/>
      <c r="I171" s="1"/>
      <c r="J171" s="1"/>
      <c r="K171" s="1"/>
      <c r="L171" s="1"/>
      <c r="M171" s="1"/>
      <c r="N171" s="1"/>
      <c r="O171" s="1"/>
      <c r="P171" s="1"/>
      <c r="Q171" s="1"/>
      <c r="R171" s="1"/>
      <c r="S171" s="1"/>
      <c r="T171" s="1"/>
      <c r="U171" s="1"/>
      <c r="V171" s="1"/>
      <c r="W171" s="1"/>
    </row>
    <row r="172" spans="1:23" x14ac:dyDescent="0.2">
      <c r="A172" s="1"/>
      <c r="B172" s="1"/>
      <c r="C172" s="1"/>
      <c r="D172" s="1"/>
      <c r="E172" s="1"/>
      <c r="F172" s="1"/>
      <c r="G172" s="1"/>
      <c r="H172" s="1"/>
      <c r="I172" s="1"/>
      <c r="J172" s="1"/>
      <c r="K172" s="1"/>
      <c r="L172" s="1"/>
      <c r="M172" s="1"/>
      <c r="N172" s="1"/>
      <c r="O172" s="1"/>
      <c r="P172" s="1"/>
      <c r="Q172" s="1"/>
      <c r="R172" s="1"/>
      <c r="S172" s="1"/>
      <c r="T172" s="1"/>
      <c r="U172" s="1"/>
      <c r="V172" s="1"/>
      <c r="W172" s="1"/>
    </row>
    <row r="173" spans="1:23" x14ac:dyDescent="0.2">
      <c r="A173" s="1"/>
      <c r="B173" s="1"/>
      <c r="C173" s="1"/>
      <c r="D173" s="1"/>
      <c r="E173" s="1"/>
      <c r="F173" s="1"/>
      <c r="G173" s="1"/>
      <c r="H173" s="1"/>
      <c r="I173" s="1"/>
      <c r="J173" s="1"/>
      <c r="K173" s="1"/>
      <c r="L173" s="1"/>
      <c r="M173" s="1"/>
      <c r="N173" s="1"/>
      <c r="O173" s="1"/>
      <c r="P173" s="1"/>
      <c r="Q173" s="1"/>
      <c r="R173" s="1"/>
      <c r="S173" s="1"/>
      <c r="T173" s="1"/>
      <c r="U173" s="1"/>
      <c r="V173" s="1"/>
      <c r="W173" s="1"/>
    </row>
    <row r="174" spans="1:23" x14ac:dyDescent="0.2">
      <c r="A174" s="1"/>
      <c r="B174" s="1"/>
      <c r="C174" s="1"/>
      <c r="D174" s="1"/>
      <c r="E174" s="1"/>
      <c r="F174" s="1"/>
      <c r="G174" s="1"/>
      <c r="H174" s="1"/>
      <c r="I174" s="1"/>
      <c r="J174" s="1"/>
      <c r="K174" s="1"/>
      <c r="L174" s="1"/>
      <c r="M174" s="1"/>
      <c r="N174" s="1"/>
      <c r="O174" s="1"/>
      <c r="P174" s="1"/>
      <c r="Q174" s="1"/>
      <c r="R174" s="1"/>
      <c r="S174" s="1"/>
      <c r="T174" s="1"/>
      <c r="U174" s="1"/>
      <c r="V174" s="1"/>
      <c r="W174" s="1"/>
    </row>
    <row r="175" spans="1:23" x14ac:dyDescent="0.2">
      <c r="A175" s="1"/>
      <c r="B175" s="1"/>
      <c r="C175" s="1"/>
      <c r="D175" s="1"/>
      <c r="E175" s="1"/>
      <c r="F175" s="1"/>
      <c r="G175" s="1"/>
      <c r="H175" s="1"/>
      <c r="I175" s="1"/>
      <c r="J175" s="1"/>
      <c r="K175" s="1"/>
      <c r="L175" s="1"/>
      <c r="M175" s="1"/>
      <c r="N175" s="1"/>
      <c r="O175" s="1"/>
      <c r="P175" s="1"/>
      <c r="Q175" s="1"/>
      <c r="R175" s="1"/>
      <c r="S175" s="1"/>
      <c r="T175" s="1"/>
      <c r="U175" s="1"/>
      <c r="V175" s="1"/>
      <c r="W175" s="1"/>
    </row>
    <row r="176" spans="1:23" x14ac:dyDescent="0.2">
      <c r="A176" s="1"/>
      <c r="B176" s="1"/>
      <c r="C176" s="1"/>
      <c r="D176" s="1"/>
      <c r="E176" s="1"/>
      <c r="F176" s="1"/>
      <c r="G176" s="1"/>
      <c r="H176" s="1"/>
      <c r="I176" s="1"/>
      <c r="J176" s="1"/>
      <c r="K176" s="1"/>
      <c r="L176" s="1"/>
      <c r="M176" s="1"/>
      <c r="N176" s="1"/>
      <c r="O176" s="1"/>
      <c r="P176" s="1"/>
      <c r="Q176" s="1"/>
      <c r="R176" s="1"/>
      <c r="S176" s="1"/>
      <c r="T176" s="1"/>
      <c r="U176" s="1"/>
      <c r="V176" s="1"/>
      <c r="W176" s="1"/>
    </row>
    <row r="177" spans="1:23" x14ac:dyDescent="0.2">
      <c r="A177" s="1"/>
      <c r="B177" s="1"/>
      <c r="C177" s="1"/>
      <c r="D177" s="1"/>
      <c r="E177" s="1"/>
      <c r="F177" s="1"/>
      <c r="G177" s="1"/>
      <c r="H177" s="1"/>
      <c r="I177" s="1"/>
      <c r="J177" s="1"/>
      <c r="K177" s="1"/>
      <c r="L177" s="1"/>
      <c r="M177" s="1"/>
      <c r="N177" s="1"/>
      <c r="O177" s="1"/>
      <c r="P177" s="1"/>
      <c r="Q177" s="1"/>
      <c r="R177" s="1"/>
      <c r="S177" s="1"/>
      <c r="T177" s="1"/>
      <c r="U177" s="1"/>
      <c r="V177" s="1"/>
      <c r="W177" s="1"/>
    </row>
    <row r="178" spans="1:23" x14ac:dyDescent="0.2">
      <c r="A178" s="1"/>
      <c r="B178" s="1"/>
      <c r="C178" s="1"/>
      <c r="D178" s="1"/>
      <c r="E178" s="1"/>
      <c r="F178" s="1"/>
      <c r="G178" s="1"/>
      <c r="H178" s="1"/>
      <c r="I178" s="1"/>
      <c r="J178" s="1"/>
      <c r="K178" s="1"/>
      <c r="L178" s="1"/>
      <c r="M178" s="1"/>
      <c r="N178" s="1"/>
      <c r="O178" s="1"/>
      <c r="P178" s="1"/>
      <c r="Q178" s="1"/>
      <c r="R178" s="1"/>
      <c r="S178" s="1"/>
      <c r="T178" s="1"/>
      <c r="U178" s="1"/>
      <c r="V178" s="1"/>
      <c r="W178" s="1"/>
    </row>
    <row r="179" spans="1:23" x14ac:dyDescent="0.2">
      <c r="A179" s="1"/>
      <c r="B179" s="1"/>
      <c r="C179" s="1"/>
      <c r="D179" s="1"/>
      <c r="E179" s="1"/>
      <c r="F179" s="1"/>
      <c r="G179" s="1"/>
      <c r="H179" s="1"/>
      <c r="I179" s="1"/>
      <c r="J179" s="1"/>
      <c r="K179" s="1"/>
      <c r="L179" s="1"/>
      <c r="M179" s="1"/>
      <c r="N179" s="1"/>
      <c r="O179" s="1"/>
      <c r="P179" s="1"/>
      <c r="Q179" s="1"/>
      <c r="R179" s="1"/>
      <c r="S179" s="1"/>
      <c r="T179" s="1"/>
      <c r="U179" s="1"/>
      <c r="V179" s="1"/>
      <c r="W179" s="1"/>
    </row>
    <row r="180" spans="1:23" x14ac:dyDescent="0.2">
      <c r="A180" s="1"/>
      <c r="B180" s="1"/>
      <c r="C180" s="1"/>
      <c r="D180" s="1"/>
      <c r="E180" s="1"/>
      <c r="F180" s="1"/>
      <c r="G180" s="1"/>
      <c r="H180" s="1"/>
      <c r="I180" s="1"/>
      <c r="J180" s="1"/>
      <c r="K180" s="1"/>
      <c r="L180" s="1"/>
      <c r="M180" s="1"/>
      <c r="N180" s="1"/>
      <c r="O180" s="1"/>
      <c r="P180" s="1"/>
      <c r="Q180" s="1"/>
      <c r="R180" s="1"/>
      <c r="S180" s="1"/>
      <c r="T180" s="1"/>
      <c r="U180" s="1"/>
      <c r="V180" s="1"/>
      <c r="W180" s="1"/>
    </row>
    <row r="181" spans="1:23" x14ac:dyDescent="0.2">
      <c r="A181" s="1"/>
      <c r="B181" s="1"/>
      <c r="C181" s="1"/>
      <c r="D181" s="1"/>
      <c r="E181" s="1"/>
      <c r="F181" s="1"/>
      <c r="G181" s="1"/>
      <c r="H181" s="1"/>
      <c r="I181" s="1"/>
      <c r="J181" s="1"/>
      <c r="K181" s="1"/>
      <c r="L181" s="1"/>
      <c r="M181" s="1"/>
      <c r="N181" s="1"/>
      <c r="O181" s="1"/>
      <c r="P181" s="1"/>
      <c r="Q181" s="1"/>
      <c r="R181" s="1"/>
      <c r="S181" s="1"/>
      <c r="T181" s="1"/>
      <c r="U181" s="1"/>
      <c r="V181" s="1"/>
      <c r="W181" s="1"/>
    </row>
    <row r="182" spans="1:23" x14ac:dyDescent="0.2">
      <c r="A182" s="1"/>
      <c r="B182" s="1"/>
      <c r="C182" s="1"/>
      <c r="D182" s="1"/>
      <c r="E182" s="1"/>
      <c r="F182" s="1"/>
      <c r="G182" s="1"/>
      <c r="H182" s="1"/>
      <c r="I182" s="1"/>
      <c r="J182" s="1"/>
      <c r="K182" s="1"/>
      <c r="L182" s="1"/>
      <c r="M182" s="1"/>
      <c r="N182" s="1"/>
      <c r="O182" s="1"/>
      <c r="P182" s="1"/>
      <c r="Q182" s="1"/>
      <c r="R182" s="1"/>
      <c r="S182" s="1"/>
      <c r="T182" s="1"/>
      <c r="U182" s="1"/>
      <c r="V182" s="1"/>
      <c r="W182" s="1"/>
    </row>
    <row r="183" spans="1:23" x14ac:dyDescent="0.2">
      <c r="A183" s="1"/>
      <c r="B183" s="1"/>
      <c r="C183" s="1"/>
      <c r="D183" s="1"/>
      <c r="E183" s="1"/>
      <c r="F183" s="1"/>
      <c r="G183" s="1"/>
      <c r="H183" s="1"/>
      <c r="I183" s="1"/>
      <c r="J183" s="1"/>
      <c r="K183" s="1"/>
      <c r="L183" s="1"/>
      <c r="M183" s="1"/>
      <c r="N183" s="1"/>
      <c r="O183" s="1"/>
      <c r="P183" s="1"/>
      <c r="Q183" s="1"/>
      <c r="R183" s="1"/>
      <c r="S183" s="1"/>
      <c r="T183" s="1"/>
      <c r="U183" s="1"/>
      <c r="V183" s="1"/>
      <c r="W183" s="1"/>
    </row>
    <row r="184" spans="1:23" x14ac:dyDescent="0.2">
      <c r="A184" s="1"/>
      <c r="B184" s="1"/>
      <c r="C184" s="1"/>
      <c r="D184" s="1"/>
      <c r="E184" s="1"/>
      <c r="F184" s="1"/>
      <c r="G184" s="1"/>
      <c r="H184" s="1"/>
      <c r="I184" s="1"/>
      <c r="J184" s="1"/>
      <c r="K184" s="1"/>
      <c r="L184" s="1"/>
      <c r="M184" s="1"/>
      <c r="N184" s="1"/>
      <c r="O184" s="1"/>
      <c r="P184" s="1"/>
      <c r="Q184" s="1"/>
      <c r="R184" s="1"/>
      <c r="S184" s="1"/>
      <c r="T184" s="1"/>
      <c r="U184" s="1"/>
      <c r="V184" s="1"/>
      <c r="W184" s="1"/>
    </row>
    <row r="185" spans="1:23" x14ac:dyDescent="0.2">
      <c r="A185" s="1"/>
      <c r="B185" s="1"/>
      <c r="C185" s="1"/>
      <c r="D185" s="1"/>
      <c r="E185" s="1"/>
      <c r="F185" s="1"/>
      <c r="G185" s="1"/>
      <c r="H185" s="1"/>
      <c r="I185" s="1"/>
      <c r="J185" s="1"/>
      <c r="K185" s="1"/>
      <c r="L185" s="1"/>
      <c r="M185" s="1"/>
      <c r="N185" s="1"/>
      <c r="O185" s="1"/>
      <c r="P185" s="1"/>
      <c r="Q185" s="1"/>
      <c r="R185" s="1"/>
      <c r="S185" s="1"/>
      <c r="T185" s="1"/>
      <c r="U185" s="1"/>
      <c r="V185" s="1"/>
      <c r="W185" s="1"/>
    </row>
    <row r="186" spans="1:23" x14ac:dyDescent="0.2">
      <c r="A186" s="1"/>
      <c r="B186" s="1"/>
      <c r="C186" s="1"/>
      <c r="D186" s="1"/>
      <c r="E186" s="1"/>
      <c r="F186" s="1"/>
      <c r="G186" s="1"/>
      <c r="H186" s="1"/>
      <c r="I186" s="1"/>
      <c r="J186" s="1"/>
      <c r="K186" s="1"/>
      <c r="L186" s="1"/>
      <c r="M186" s="1"/>
      <c r="N186" s="1"/>
      <c r="O186" s="1"/>
      <c r="P186" s="1"/>
      <c r="Q186" s="1"/>
      <c r="R186" s="1"/>
      <c r="S186" s="1"/>
      <c r="T186" s="1"/>
      <c r="U186" s="1"/>
      <c r="V186" s="1"/>
      <c r="W186" s="1"/>
    </row>
    <row r="187" spans="1:23" x14ac:dyDescent="0.2">
      <c r="A187" s="1"/>
      <c r="B187" s="1"/>
      <c r="C187" s="1"/>
      <c r="D187" s="1"/>
      <c r="E187" s="1"/>
      <c r="F187" s="1"/>
      <c r="G187" s="1"/>
      <c r="H187" s="1"/>
      <c r="I187" s="1"/>
      <c r="J187" s="1"/>
      <c r="K187" s="1"/>
      <c r="L187" s="1"/>
      <c r="M187" s="1"/>
      <c r="N187" s="1"/>
      <c r="O187" s="1"/>
      <c r="P187" s="1"/>
      <c r="Q187" s="1"/>
      <c r="R187" s="1"/>
      <c r="S187" s="1"/>
      <c r="T187" s="1"/>
      <c r="U187" s="1"/>
      <c r="V187" s="1"/>
      <c r="W187" s="1"/>
    </row>
    <row r="188" spans="1:23" x14ac:dyDescent="0.2">
      <c r="A188" s="1"/>
      <c r="B188" s="1"/>
      <c r="C188" s="1"/>
      <c r="D188" s="1"/>
      <c r="E188" s="1"/>
      <c r="F188" s="1"/>
      <c r="G188" s="1"/>
      <c r="H188" s="1"/>
      <c r="I188" s="1"/>
      <c r="J188" s="1"/>
      <c r="K188" s="1"/>
      <c r="L188" s="1"/>
      <c r="M188" s="1"/>
      <c r="N188" s="1"/>
      <c r="O188" s="1"/>
      <c r="P188" s="1"/>
      <c r="Q188" s="1"/>
      <c r="R188" s="1"/>
      <c r="S188" s="1"/>
      <c r="T188" s="1"/>
      <c r="U188" s="1"/>
      <c r="V188" s="1"/>
      <c r="W188" s="1"/>
    </row>
    <row r="189" spans="1:23" x14ac:dyDescent="0.2">
      <c r="A189" s="1"/>
      <c r="B189" s="1"/>
      <c r="C189" s="1"/>
      <c r="D189" s="1"/>
      <c r="E189" s="1"/>
      <c r="F189" s="1"/>
      <c r="G189" s="1"/>
      <c r="H189" s="1"/>
      <c r="I189" s="1"/>
      <c r="J189" s="1"/>
      <c r="K189" s="1"/>
      <c r="L189" s="1"/>
      <c r="M189" s="1"/>
      <c r="N189" s="1"/>
      <c r="O189" s="1"/>
      <c r="P189" s="1"/>
      <c r="Q189" s="1"/>
      <c r="R189" s="1"/>
      <c r="S189" s="1"/>
      <c r="T189" s="1"/>
      <c r="U189" s="1"/>
      <c r="V189" s="1"/>
      <c r="W189" s="1"/>
    </row>
    <row r="190" spans="1:23" x14ac:dyDescent="0.2">
      <c r="A190" s="1"/>
      <c r="B190" s="1"/>
      <c r="C190" s="1"/>
      <c r="D190" s="1"/>
      <c r="E190" s="1"/>
      <c r="F190" s="1"/>
      <c r="G190" s="1"/>
      <c r="H190" s="1"/>
      <c r="I190" s="1"/>
      <c r="J190" s="1"/>
      <c r="K190" s="1"/>
      <c r="L190" s="1"/>
      <c r="M190" s="1"/>
      <c r="N190" s="1"/>
      <c r="O190" s="1"/>
      <c r="P190" s="1"/>
      <c r="Q190" s="1"/>
      <c r="R190" s="1"/>
      <c r="S190" s="1"/>
      <c r="T190" s="1"/>
      <c r="U190" s="1"/>
      <c r="V190" s="1"/>
      <c r="W190" s="1"/>
    </row>
    <row r="191" spans="1:23" x14ac:dyDescent="0.2">
      <c r="A191" s="1"/>
      <c r="B191" s="1"/>
      <c r="C191" s="1"/>
      <c r="D191" s="1"/>
      <c r="E191" s="1"/>
      <c r="F191" s="1"/>
      <c r="G191" s="1"/>
      <c r="H191" s="1"/>
      <c r="I191" s="1"/>
      <c r="J191" s="1"/>
      <c r="K191" s="1"/>
      <c r="L191" s="1"/>
      <c r="M191" s="1"/>
      <c r="N191" s="1"/>
      <c r="O191" s="1"/>
      <c r="P191" s="1"/>
      <c r="Q191" s="1"/>
      <c r="R191" s="1"/>
      <c r="S191" s="1"/>
      <c r="T191" s="1"/>
      <c r="U191" s="1"/>
      <c r="V191" s="1"/>
      <c r="W191" s="1"/>
    </row>
    <row r="192" spans="1:23" x14ac:dyDescent="0.2">
      <c r="A192" s="1"/>
      <c r="B192" s="1"/>
      <c r="C192" s="1"/>
      <c r="D192" s="1"/>
      <c r="E192" s="1"/>
      <c r="F192" s="1"/>
      <c r="G192" s="1"/>
      <c r="H192" s="1"/>
      <c r="I192" s="1"/>
      <c r="J192" s="1"/>
      <c r="K192" s="1"/>
      <c r="L192" s="1"/>
      <c r="M192" s="1"/>
      <c r="N192" s="1"/>
      <c r="O192" s="1"/>
      <c r="P192" s="1"/>
      <c r="Q192" s="1"/>
      <c r="R192" s="1"/>
      <c r="S192" s="1"/>
      <c r="T192" s="1"/>
      <c r="U192" s="1"/>
      <c r="V192" s="1"/>
      <c r="W192" s="1"/>
    </row>
    <row r="193" spans="1:23" x14ac:dyDescent="0.2">
      <c r="A193" s="1"/>
      <c r="B193" s="1"/>
      <c r="C193" s="1"/>
      <c r="D193" s="1"/>
      <c r="E193" s="1"/>
      <c r="F193" s="1"/>
      <c r="G193" s="1"/>
      <c r="H193" s="1"/>
      <c r="I193" s="1"/>
      <c r="J193" s="1"/>
      <c r="K193" s="1"/>
      <c r="L193" s="1"/>
      <c r="M193" s="1"/>
      <c r="N193" s="1"/>
      <c r="O193" s="1"/>
      <c r="P193" s="1"/>
      <c r="Q193" s="1"/>
      <c r="R193" s="1"/>
      <c r="S193" s="1"/>
      <c r="T193" s="1"/>
      <c r="U193" s="1"/>
      <c r="V193" s="1"/>
      <c r="W193" s="1"/>
    </row>
    <row r="194" spans="1:23" x14ac:dyDescent="0.2">
      <c r="A194" s="1"/>
      <c r="B194" s="1"/>
      <c r="C194" s="1"/>
      <c r="D194" s="1"/>
      <c r="E194" s="1"/>
      <c r="F194" s="1"/>
      <c r="G194" s="1"/>
      <c r="H194" s="1"/>
      <c r="I194" s="1"/>
      <c r="J194" s="1"/>
      <c r="K194" s="1"/>
      <c r="L194" s="1"/>
      <c r="M194" s="1"/>
      <c r="N194" s="1"/>
      <c r="O194" s="1"/>
      <c r="P194" s="1"/>
      <c r="Q194" s="1"/>
      <c r="R194" s="1"/>
      <c r="S194" s="1"/>
      <c r="T194" s="1"/>
      <c r="U194" s="1"/>
      <c r="V194" s="1"/>
      <c r="W194" s="1"/>
    </row>
    <row r="195" spans="1:23" x14ac:dyDescent="0.2">
      <c r="A195" s="1"/>
      <c r="B195" s="1"/>
      <c r="C195" s="1"/>
      <c r="D195" s="1"/>
      <c r="E195" s="1"/>
      <c r="F195" s="1"/>
      <c r="G195" s="1"/>
      <c r="H195" s="1"/>
      <c r="I195" s="1"/>
      <c r="J195" s="1"/>
      <c r="K195" s="1"/>
      <c r="L195" s="1"/>
      <c r="M195" s="1"/>
      <c r="N195" s="1"/>
      <c r="O195" s="1"/>
      <c r="P195" s="1"/>
      <c r="Q195" s="1"/>
      <c r="R195" s="1"/>
      <c r="S195" s="1"/>
      <c r="T195" s="1"/>
      <c r="U195" s="1"/>
      <c r="V195" s="1"/>
      <c r="W195" s="1"/>
    </row>
    <row r="196" spans="1:23" x14ac:dyDescent="0.2">
      <c r="A196" s="1"/>
      <c r="B196" s="1"/>
      <c r="C196" s="1"/>
      <c r="D196" s="1"/>
      <c r="E196" s="1"/>
      <c r="F196" s="1"/>
      <c r="G196" s="1"/>
      <c r="H196" s="1"/>
      <c r="I196" s="1"/>
      <c r="J196" s="1"/>
      <c r="K196" s="1"/>
      <c r="L196" s="1"/>
      <c r="M196" s="1"/>
      <c r="N196" s="1"/>
      <c r="O196" s="1"/>
      <c r="P196" s="1"/>
      <c r="Q196" s="1"/>
      <c r="R196" s="1"/>
      <c r="S196" s="1"/>
      <c r="T196" s="1"/>
      <c r="U196" s="1"/>
      <c r="V196" s="1"/>
      <c r="W196" s="1"/>
    </row>
    <row r="197" spans="1:23" x14ac:dyDescent="0.2">
      <c r="A197" s="1"/>
      <c r="B197" s="1"/>
      <c r="C197" s="1"/>
      <c r="D197" s="1"/>
      <c r="E197" s="1"/>
      <c r="F197" s="1"/>
      <c r="G197" s="1"/>
      <c r="H197" s="1"/>
      <c r="I197" s="1"/>
      <c r="J197" s="1"/>
      <c r="K197" s="1"/>
      <c r="L197" s="1"/>
      <c r="M197" s="1"/>
      <c r="N197" s="1"/>
      <c r="O197" s="1"/>
      <c r="P197" s="1"/>
      <c r="Q197" s="1"/>
      <c r="R197" s="1"/>
      <c r="S197" s="1"/>
      <c r="T197" s="1"/>
      <c r="U197" s="1"/>
      <c r="V197" s="1"/>
      <c r="W197" s="1"/>
    </row>
    <row r="198" spans="1:23" x14ac:dyDescent="0.2">
      <c r="A198" s="1"/>
      <c r="B198" s="1"/>
      <c r="C198" s="1"/>
      <c r="D198" s="1"/>
      <c r="E198" s="1"/>
      <c r="F198" s="1"/>
      <c r="G198" s="1"/>
      <c r="H198" s="1"/>
      <c r="I198" s="1"/>
      <c r="J198" s="1"/>
      <c r="K198" s="1"/>
      <c r="L198" s="1"/>
      <c r="M198" s="1"/>
      <c r="N198" s="1"/>
      <c r="O198" s="1"/>
      <c r="P198" s="1"/>
      <c r="Q198" s="1"/>
      <c r="R198" s="1"/>
      <c r="S198" s="1"/>
      <c r="T198" s="1"/>
      <c r="U198" s="1"/>
      <c r="V198" s="1"/>
      <c r="W198" s="1"/>
    </row>
    <row r="199" spans="1:23" x14ac:dyDescent="0.2">
      <c r="A199" s="1"/>
      <c r="B199" s="1"/>
      <c r="C199" s="1"/>
      <c r="D199" s="1"/>
      <c r="E199" s="1"/>
      <c r="F199" s="1"/>
      <c r="G199" s="1"/>
      <c r="H199" s="1"/>
      <c r="I199" s="1"/>
      <c r="J199" s="1"/>
      <c r="K199" s="1"/>
      <c r="L199" s="1"/>
      <c r="M199" s="1"/>
      <c r="N199" s="1"/>
      <c r="O199" s="1"/>
      <c r="P199" s="1"/>
      <c r="Q199" s="1"/>
      <c r="R199" s="1"/>
      <c r="S199" s="1"/>
      <c r="T199" s="1"/>
      <c r="U199" s="1"/>
      <c r="V199" s="1"/>
      <c r="W199" s="1"/>
    </row>
    <row r="200" spans="1:23" x14ac:dyDescent="0.2">
      <c r="A200" s="1"/>
      <c r="B200" s="1"/>
      <c r="C200" s="1"/>
      <c r="D200" s="1"/>
      <c r="E200" s="1"/>
      <c r="F200" s="1"/>
      <c r="G200" s="1"/>
      <c r="H200" s="1"/>
      <c r="I200" s="1"/>
      <c r="J200" s="1"/>
      <c r="K200" s="1"/>
      <c r="L200" s="1"/>
      <c r="M200" s="1"/>
      <c r="N200" s="1"/>
      <c r="O200" s="1"/>
      <c r="P200" s="1"/>
      <c r="Q200" s="1"/>
      <c r="R200" s="1"/>
      <c r="S200" s="1"/>
      <c r="T200" s="1"/>
      <c r="U200" s="1"/>
      <c r="V200" s="1"/>
      <c r="W200" s="1"/>
    </row>
    <row r="201" spans="1:23" x14ac:dyDescent="0.2">
      <c r="A201" s="1"/>
      <c r="B201" s="1"/>
      <c r="C201" s="1"/>
      <c r="D201" s="1"/>
      <c r="E201" s="1"/>
      <c r="F201" s="1"/>
      <c r="G201" s="1"/>
      <c r="H201" s="1"/>
      <c r="I201" s="1"/>
      <c r="J201" s="1"/>
      <c r="K201" s="1"/>
      <c r="L201" s="1"/>
      <c r="M201" s="1"/>
      <c r="N201" s="1"/>
      <c r="O201" s="1"/>
      <c r="P201" s="1"/>
      <c r="Q201" s="1"/>
      <c r="R201" s="1"/>
      <c r="S201" s="1"/>
      <c r="T201" s="1"/>
      <c r="U201" s="1"/>
      <c r="V201" s="1"/>
      <c r="W201" s="1"/>
    </row>
    <row r="202" spans="1:23" x14ac:dyDescent="0.2">
      <c r="A202" s="1"/>
      <c r="B202" s="1"/>
      <c r="C202" s="1"/>
      <c r="D202" s="1"/>
      <c r="E202" s="1"/>
      <c r="F202" s="1"/>
      <c r="G202" s="1"/>
      <c r="H202" s="1"/>
      <c r="I202" s="1"/>
      <c r="J202" s="1"/>
      <c r="K202" s="1"/>
      <c r="L202" s="1"/>
      <c r="M202" s="1"/>
      <c r="N202" s="1"/>
      <c r="O202" s="1"/>
      <c r="P202" s="1"/>
      <c r="Q202" s="1"/>
      <c r="R202" s="1"/>
      <c r="S202" s="1"/>
      <c r="T202" s="1"/>
      <c r="U202" s="1"/>
      <c r="V202" s="1"/>
      <c r="W202" s="1"/>
    </row>
    <row r="203" spans="1:23" x14ac:dyDescent="0.2">
      <c r="A203" s="1"/>
      <c r="B203" s="1"/>
      <c r="C203" s="1"/>
      <c r="D203" s="1"/>
      <c r="E203" s="1"/>
      <c r="F203" s="1"/>
      <c r="G203" s="1"/>
      <c r="H203" s="1"/>
      <c r="I203" s="1"/>
      <c r="J203" s="1"/>
      <c r="K203" s="1"/>
      <c r="L203" s="1"/>
      <c r="M203" s="1"/>
      <c r="N203" s="1"/>
      <c r="O203" s="1"/>
      <c r="P203" s="1"/>
      <c r="Q203" s="1"/>
      <c r="R203" s="1"/>
      <c r="S203" s="1"/>
      <c r="T203" s="1"/>
      <c r="U203" s="1"/>
      <c r="V203" s="1"/>
      <c r="W203" s="1"/>
    </row>
    <row r="204" spans="1:23" x14ac:dyDescent="0.2">
      <c r="A204" s="1"/>
      <c r="B204" s="1"/>
      <c r="C204" s="1"/>
      <c r="D204" s="1"/>
      <c r="E204" s="1"/>
      <c r="F204" s="1"/>
      <c r="G204" s="1"/>
      <c r="H204" s="1"/>
      <c r="I204" s="1"/>
      <c r="J204" s="1"/>
      <c r="K204" s="1"/>
      <c r="L204" s="1"/>
      <c r="M204" s="1"/>
      <c r="N204" s="1"/>
      <c r="O204" s="1"/>
      <c r="P204" s="1"/>
      <c r="Q204" s="1"/>
      <c r="R204" s="1"/>
      <c r="S204" s="1"/>
      <c r="T204" s="1"/>
      <c r="U204" s="1"/>
      <c r="V204" s="1"/>
      <c r="W204" s="1"/>
    </row>
    <row r="205" spans="1:23" x14ac:dyDescent="0.2">
      <c r="A205" s="1"/>
      <c r="B205" s="1"/>
      <c r="C205" s="1"/>
      <c r="D205" s="1"/>
      <c r="E205" s="1"/>
      <c r="F205" s="1"/>
      <c r="G205" s="1"/>
      <c r="H205" s="1"/>
      <c r="I205" s="1"/>
      <c r="J205" s="1"/>
      <c r="K205" s="1"/>
      <c r="L205" s="1"/>
      <c r="M205" s="1"/>
      <c r="N205" s="1"/>
      <c r="O205" s="1"/>
      <c r="P205" s="1"/>
      <c r="Q205" s="1"/>
      <c r="R205" s="1"/>
      <c r="S205" s="1"/>
      <c r="T205" s="1"/>
      <c r="U205" s="1"/>
      <c r="V205" s="1"/>
      <c r="W205" s="1"/>
    </row>
    <row r="206" spans="1:23" x14ac:dyDescent="0.2">
      <c r="A206" s="1"/>
      <c r="B206" s="1"/>
      <c r="C206" s="1"/>
      <c r="D206" s="1"/>
      <c r="E206" s="1"/>
      <c r="F206" s="1"/>
      <c r="G206" s="1"/>
      <c r="H206" s="1"/>
      <c r="I206" s="1"/>
      <c r="J206" s="1"/>
      <c r="K206" s="1"/>
      <c r="L206" s="1"/>
      <c r="M206" s="1"/>
      <c r="N206" s="1"/>
      <c r="O206" s="1"/>
      <c r="P206" s="1"/>
      <c r="Q206" s="1"/>
      <c r="R206" s="1"/>
      <c r="S206" s="1"/>
      <c r="T206" s="1"/>
      <c r="U206" s="1"/>
      <c r="V206" s="1"/>
      <c r="W206" s="1"/>
    </row>
    <row r="207" spans="1:23" x14ac:dyDescent="0.2">
      <c r="A207" s="1"/>
      <c r="B207" s="1"/>
      <c r="C207" s="1"/>
      <c r="D207" s="1"/>
      <c r="E207" s="1"/>
      <c r="F207" s="1"/>
      <c r="G207" s="1"/>
      <c r="H207" s="1"/>
      <c r="I207" s="1"/>
      <c r="J207" s="1"/>
      <c r="K207" s="1"/>
      <c r="L207" s="1"/>
      <c r="M207" s="1"/>
      <c r="N207" s="1"/>
      <c r="O207" s="1"/>
      <c r="P207" s="1"/>
      <c r="Q207" s="1"/>
      <c r="R207" s="1"/>
      <c r="S207" s="1"/>
      <c r="T207" s="1"/>
      <c r="U207" s="1"/>
      <c r="V207" s="1"/>
      <c r="W207" s="1"/>
    </row>
    <row r="208" spans="1:23" x14ac:dyDescent="0.2">
      <c r="A208" s="1"/>
      <c r="B208" s="1"/>
      <c r="C208" s="1"/>
      <c r="D208" s="1"/>
      <c r="E208" s="1"/>
      <c r="F208" s="1"/>
      <c r="G208" s="1"/>
      <c r="H208" s="1"/>
      <c r="I208" s="1"/>
      <c r="J208" s="1"/>
      <c r="K208" s="1"/>
      <c r="L208" s="1"/>
      <c r="M208" s="1"/>
      <c r="N208" s="1"/>
      <c r="O208" s="1"/>
      <c r="P208" s="1"/>
      <c r="Q208" s="1"/>
      <c r="R208" s="1"/>
      <c r="S208" s="1"/>
      <c r="T208" s="1"/>
      <c r="U208" s="1"/>
      <c r="V208" s="1"/>
      <c r="W208" s="1"/>
    </row>
    <row r="209" spans="1:23" x14ac:dyDescent="0.2">
      <c r="A209" s="1"/>
      <c r="B209" s="1"/>
      <c r="C209" s="1"/>
      <c r="D209" s="1"/>
      <c r="E209" s="1"/>
      <c r="F209" s="1"/>
      <c r="G209" s="1"/>
      <c r="H209" s="1"/>
      <c r="I209" s="1"/>
      <c r="J209" s="1"/>
      <c r="K209" s="1"/>
      <c r="L209" s="1"/>
      <c r="M209" s="1"/>
      <c r="N209" s="1"/>
      <c r="O209" s="1"/>
      <c r="P209" s="1"/>
      <c r="Q209" s="1"/>
      <c r="R209" s="1"/>
      <c r="S209" s="1"/>
      <c r="T209" s="1"/>
      <c r="U209" s="1"/>
      <c r="V209" s="1"/>
      <c r="W209" s="1"/>
    </row>
    <row r="210" spans="1:23" x14ac:dyDescent="0.2">
      <c r="A210" s="1"/>
      <c r="B210" s="1"/>
      <c r="C210" s="1"/>
      <c r="D210" s="1"/>
      <c r="E210" s="1"/>
      <c r="F210" s="1"/>
      <c r="G210" s="1"/>
      <c r="H210" s="1"/>
      <c r="I210" s="1"/>
      <c r="J210" s="1"/>
      <c r="K210" s="1"/>
      <c r="L210" s="1"/>
      <c r="M210" s="1"/>
      <c r="N210" s="1"/>
      <c r="O210" s="1"/>
      <c r="P210" s="1"/>
      <c r="Q210" s="1"/>
      <c r="R210" s="1"/>
      <c r="S210" s="1"/>
      <c r="T210" s="1"/>
      <c r="U210" s="1"/>
      <c r="V210" s="1"/>
      <c r="W210" s="1"/>
    </row>
    <row r="211" spans="1:23" x14ac:dyDescent="0.2">
      <c r="A211" s="1"/>
      <c r="B211" s="1"/>
      <c r="C211" s="1"/>
      <c r="D211" s="1"/>
      <c r="E211" s="1"/>
      <c r="F211" s="1"/>
      <c r="G211" s="1"/>
      <c r="H211" s="1"/>
      <c r="I211" s="1"/>
      <c r="J211" s="1"/>
      <c r="K211" s="1"/>
      <c r="L211" s="1"/>
      <c r="M211" s="1"/>
      <c r="N211" s="1"/>
      <c r="O211" s="1"/>
      <c r="P211" s="1"/>
      <c r="Q211" s="1"/>
      <c r="R211" s="1"/>
      <c r="S211" s="1"/>
      <c r="T211" s="1"/>
      <c r="U211" s="1"/>
      <c r="V211" s="1"/>
      <c r="W211" s="1"/>
    </row>
    <row r="212" spans="1:23" x14ac:dyDescent="0.2">
      <c r="A212" s="1"/>
      <c r="B212" s="1"/>
      <c r="C212" s="1"/>
      <c r="D212" s="1"/>
      <c r="E212" s="1"/>
      <c r="F212" s="1"/>
      <c r="G212" s="1"/>
      <c r="H212" s="1"/>
      <c r="I212" s="1"/>
      <c r="J212" s="1"/>
      <c r="K212" s="1"/>
      <c r="L212" s="1"/>
      <c r="M212" s="1"/>
      <c r="N212" s="1"/>
      <c r="O212" s="1"/>
      <c r="P212" s="1"/>
      <c r="Q212" s="1"/>
      <c r="R212" s="1"/>
      <c r="S212" s="1"/>
      <c r="T212" s="1"/>
      <c r="U212" s="1"/>
      <c r="V212" s="1"/>
      <c r="W212" s="1"/>
    </row>
    <row r="213" spans="1:23" x14ac:dyDescent="0.2">
      <c r="A213" s="1"/>
      <c r="B213" s="1"/>
      <c r="C213" s="1"/>
      <c r="D213" s="1"/>
      <c r="E213" s="1"/>
      <c r="F213" s="1"/>
      <c r="G213" s="1"/>
      <c r="H213" s="1"/>
      <c r="I213" s="1"/>
      <c r="J213" s="1"/>
      <c r="K213" s="1"/>
      <c r="L213" s="1"/>
      <c r="M213" s="1"/>
      <c r="N213" s="1"/>
      <c r="O213" s="1"/>
      <c r="P213" s="1"/>
      <c r="Q213" s="1"/>
      <c r="R213" s="1"/>
      <c r="S213" s="1"/>
      <c r="T213" s="1"/>
      <c r="U213" s="1"/>
      <c r="V213" s="1"/>
      <c r="W213" s="1"/>
    </row>
    <row r="214" spans="1:23" x14ac:dyDescent="0.2">
      <c r="A214" s="1"/>
      <c r="B214" s="1"/>
      <c r="C214" s="1"/>
      <c r="D214" s="1"/>
      <c r="E214" s="1"/>
      <c r="F214" s="1"/>
      <c r="G214" s="1"/>
      <c r="H214" s="1"/>
      <c r="I214" s="1"/>
      <c r="J214" s="1"/>
      <c r="K214" s="1"/>
      <c r="L214" s="1"/>
      <c r="M214" s="1"/>
      <c r="N214" s="1"/>
      <c r="O214" s="1"/>
      <c r="P214" s="1"/>
      <c r="Q214" s="1"/>
      <c r="R214" s="1"/>
      <c r="S214" s="1"/>
      <c r="T214" s="1"/>
      <c r="U214" s="1"/>
      <c r="V214" s="1"/>
      <c r="W214" s="1"/>
    </row>
    <row r="215" spans="1:23" x14ac:dyDescent="0.2">
      <c r="A215" s="1"/>
      <c r="B215" s="1"/>
      <c r="C215" s="1"/>
      <c r="D215" s="1"/>
      <c r="E215" s="1"/>
      <c r="F215" s="1"/>
      <c r="G215" s="1"/>
      <c r="H215" s="1"/>
      <c r="I215" s="1"/>
      <c r="J215" s="1"/>
      <c r="K215" s="1"/>
      <c r="L215" s="1"/>
      <c r="M215" s="1"/>
      <c r="N215" s="1"/>
      <c r="O215" s="1"/>
      <c r="P215" s="1"/>
      <c r="Q215" s="1"/>
      <c r="R215" s="1"/>
      <c r="S215" s="1"/>
      <c r="T215" s="1"/>
      <c r="U215" s="1"/>
      <c r="V215" s="1"/>
      <c r="W215" s="1"/>
    </row>
    <row r="216" spans="1:23" x14ac:dyDescent="0.2">
      <c r="A216" s="1"/>
      <c r="B216" s="1"/>
      <c r="C216" s="1"/>
      <c r="D216" s="1"/>
      <c r="E216" s="1"/>
      <c r="F216" s="1"/>
      <c r="G216" s="1"/>
      <c r="H216" s="1"/>
      <c r="I216" s="1"/>
      <c r="J216" s="1"/>
      <c r="K216" s="1"/>
      <c r="L216" s="1"/>
      <c r="M216" s="1"/>
      <c r="N216" s="1"/>
      <c r="O216" s="1"/>
      <c r="P216" s="1"/>
      <c r="Q216" s="1"/>
      <c r="R216" s="1"/>
      <c r="S216" s="1"/>
      <c r="T216" s="1"/>
      <c r="U216" s="1"/>
      <c r="V216" s="1"/>
      <c r="W216" s="1"/>
    </row>
    <row r="217" spans="1:23" x14ac:dyDescent="0.2">
      <c r="A217" s="1"/>
      <c r="B217" s="1"/>
      <c r="C217" s="1"/>
      <c r="D217" s="1"/>
      <c r="E217" s="1"/>
      <c r="F217" s="1"/>
      <c r="G217" s="1"/>
      <c r="H217" s="1"/>
      <c r="I217" s="1"/>
      <c r="J217" s="1"/>
      <c r="K217" s="1"/>
      <c r="L217" s="1"/>
      <c r="M217" s="1"/>
      <c r="N217" s="1"/>
      <c r="O217" s="1"/>
      <c r="P217" s="1"/>
      <c r="Q217" s="1"/>
      <c r="R217" s="1"/>
      <c r="S217" s="1"/>
      <c r="T217" s="1"/>
      <c r="U217" s="1"/>
      <c r="V217" s="1"/>
      <c r="W217" s="1"/>
    </row>
    <row r="218" spans="1:23" x14ac:dyDescent="0.2">
      <c r="A218" s="1"/>
      <c r="B218" s="1"/>
      <c r="C218" s="1"/>
      <c r="D218" s="1"/>
      <c r="E218" s="1"/>
      <c r="F218" s="1"/>
      <c r="G218" s="1"/>
      <c r="H218" s="1"/>
      <c r="I218" s="1"/>
      <c r="J218" s="1"/>
      <c r="K218" s="1"/>
      <c r="L218" s="1"/>
      <c r="M218" s="1"/>
      <c r="N218" s="1"/>
      <c r="O218" s="1"/>
      <c r="P218" s="1"/>
      <c r="Q218" s="1"/>
      <c r="R218" s="1"/>
      <c r="S218" s="1"/>
      <c r="T218" s="1"/>
      <c r="U218" s="1"/>
      <c r="V218" s="1"/>
      <c r="W218" s="1"/>
    </row>
    <row r="219" spans="1:23" x14ac:dyDescent="0.2">
      <c r="A219" s="1"/>
      <c r="B219" s="1"/>
      <c r="C219" s="1"/>
      <c r="D219" s="1"/>
      <c r="E219" s="1"/>
      <c r="F219" s="1"/>
      <c r="G219" s="1"/>
      <c r="H219" s="1"/>
      <c r="I219" s="1"/>
      <c r="J219" s="1"/>
      <c r="K219" s="1"/>
      <c r="L219" s="1"/>
      <c r="M219" s="1"/>
      <c r="N219" s="1"/>
      <c r="O219" s="1"/>
      <c r="P219" s="1"/>
      <c r="Q219" s="1"/>
      <c r="R219" s="1"/>
      <c r="S219" s="1"/>
      <c r="T219" s="1"/>
      <c r="U219" s="1"/>
      <c r="V219" s="1"/>
      <c r="W219" s="1"/>
    </row>
    <row r="220" spans="1:23" x14ac:dyDescent="0.2">
      <c r="A220" s="1"/>
      <c r="B220" s="1"/>
      <c r="C220" s="1"/>
      <c r="D220" s="1"/>
      <c r="E220" s="1"/>
      <c r="F220" s="1"/>
      <c r="G220" s="1"/>
      <c r="H220" s="1"/>
      <c r="I220" s="1"/>
      <c r="J220" s="1"/>
      <c r="K220" s="1"/>
      <c r="L220" s="1"/>
      <c r="M220" s="1"/>
      <c r="N220" s="1"/>
      <c r="O220" s="1"/>
      <c r="P220" s="1"/>
      <c r="Q220" s="1"/>
      <c r="R220" s="1"/>
      <c r="S220" s="1"/>
      <c r="T220" s="1"/>
      <c r="U220" s="1"/>
      <c r="V220" s="1"/>
      <c r="W220" s="1"/>
    </row>
    <row r="221" spans="1:23" x14ac:dyDescent="0.2">
      <c r="A221" s="1"/>
      <c r="B221" s="1"/>
      <c r="C221" s="1"/>
      <c r="D221" s="1"/>
      <c r="E221" s="1"/>
      <c r="F221" s="1"/>
      <c r="G221" s="1"/>
      <c r="H221" s="1"/>
      <c r="I221" s="1"/>
      <c r="J221" s="1"/>
      <c r="K221" s="1"/>
      <c r="L221" s="1"/>
      <c r="M221" s="1"/>
      <c r="N221" s="1"/>
      <c r="O221" s="1"/>
      <c r="P221" s="1"/>
      <c r="Q221" s="1"/>
      <c r="R221" s="1"/>
      <c r="S221" s="1"/>
      <c r="T221" s="1"/>
      <c r="U221" s="1"/>
      <c r="V221" s="1"/>
      <c r="W221" s="1"/>
    </row>
    <row r="222" spans="1:23" x14ac:dyDescent="0.2">
      <c r="A222" s="1"/>
      <c r="B222" s="1"/>
      <c r="C222" s="1"/>
      <c r="D222" s="1"/>
      <c r="E222" s="1"/>
      <c r="F222" s="1"/>
      <c r="G222" s="1"/>
      <c r="H222" s="1"/>
      <c r="I222" s="1"/>
      <c r="J222" s="1"/>
      <c r="K222" s="1"/>
      <c r="L222" s="1"/>
      <c r="M222" s="1"/>
      <c r="N222" s="1"/>
      <c r="O222" s="1"/>
      <c r="P222" s="1"/>
      <c r="Q222" s="1"/>
      <c r="R222" s="1"/>
      <c r="S222" s="1"/>
      <c r="T222" s="1"/>
      <c r="U222" s="1"/>
      <c r="V222" s="1"/>
      <c r="W222" s="1"/>
    </row>
    <row r="223" spans="1:23" x14ac:dyDescent="0.2">
      <c r="A223" s="1"/>
      <c r="B223" s="1"/>
      <c r="C223" s="1"/>
      <c r="D223" s="1"/>
      <c r="E223" s="1"/>
      <c r="F223" s="1"/>
      <c r="G223" s="1"/>
      <c r="H223" s="1"/>
      <c r="I223" s="1"/>
      <c r="J223" s="1"/>
      <c r="K223" s="1"/>
      <c r="L223" s="1"/>
      <c r="M223" s="1"/>
      <c r="N223" s="1"/>
      <c r="O223" s="1"/>
      <c r="P223" s="1"/>
      <c r="Q223" s="1"/>
      <c r="R223" s="1"/>
      <c r="S223" s="1"/>
      <c r="T223" s="1"/>
      <c r="U223" s="1"/>
      <c r="V223" s="1"/>
      <c r="W223" s="1"/>
    </row>
    <row r="224" spans="1:23" x14ac:dyDescent="0.2">
      <c r="A224" s="1"/>
      <c r="B224" s="1"/>
      <c r="C224" s="1"/>
      <c r="D224" s="1"/>
      <c r="E224" s="1"/>
      <c r="F224" s="1"/>
      <c r="G224" s="1"/>
      <c r="H224" s="1"/>
      <c r="I224" s="1"/>
      <c r="J224" s="1"/>
      <c r="K224" s="1"/>
      <c r="L224" s="1"/>
      <c r="M224" s="1"/>
      <c r="N224" s="1"/>
      <c r="O224" s="1"/>
      <c r="P224" s="1"/>
      <c r="Q224" s="1"/>
      <c r="R224" s="1"/>
      <c r="S224" s="1"/>
      <c r="T224" s="1"/>
      <c r="U224" s="1"/>
      <c r="V224" s="1"/>
      <c r="W224" s="1"/>
    </row>
    <row r="225" spans="1:23" x14ac:dyDescent="0.2">
      <c r="A225" s="1"/>
      <c r="B225" s="1"/>
      <c r="C225" s="1"/>
      <c r="D225" s="1"/>
      <c r="E225" s="1"/>
      <c r="F225" s="1"/>
      <c r="G225" s="1"/>
      <c r="H225" s="1"/>
      <c r="I225" s="1"/>
      <c r="J225" s="1"/>
      <c r="K225" s="1"/>
      <c r="L225" s="1"/>
      <c r="M225" s="1"/>
      <c r="N225" s="1"/>
      <c r="O225" s="1"/>
      <c r="P225" s="1"/>
      <c r="Q225" s="1"/>
      <c r="R225" s="1"/>
      <c r="S225" s="1"/>
      <c r="T225" s="1"/>
      <c r="U225" s="1"/>
      <c r="V225" s="1"/>
      <c r="W225" s="1"/>
    </row>
    <row r="226" spans="1:23" x14ac:dyDescent="0.2">
      <c r="A226" s="1"/>
      <c r="B226" s="1"/>
      <c r="C226" s="1"/>
      <c r="D226" s="1"/>
      <c r="E226" s="1"/>
      <c r="F226" s="1"/>
      <c r="G226" s="1"/>
      <c r="H226" s="1"/>
      <c r="I226" s="1"/>
      <c r="J226" s="1"/>
      <c r="K226" s="1"/>
      <c r="L226" s="1"/>
      <c r="M226" s="1"/>
      <c r="N226" s="1"/>
      <c r="O226" s="1"/>
      <c r="P226" s="1"/>
      <c r="Q226" s="1"/>
      <c r="R226" s="1"/>
      <c r="S226" s="1"/>
      <c r="T226" s="1"/>
      <c r="U226" s="1"/>
      <c r="V226" s="1"/>
      <c r="W226" s="1"/>
    </row>
    <row r="227" spans="1:23" x14ac:dyDescent="0.2">
      <c r="A227" s="1"/>
      <c r="B227" s="1"/>
      <c r="C227" s="1"/>
      <c r="D227" s="1"/>
      <c r="E227" s="1"/>
      <c r="F227" s="1"/>
      <c r="G227" s="1"/>
      <c r="H227" s="1"/>
      <c r="I227" s="1"/>
      <c r="J227" s="1"/>
      <c r="K227" s="1"/>
      <c r="L227" s="1"/>
      <c r="M227" s="1"/>
      <c r="N227" s="1"/>
      <c r="O227" s="1"/>
      <c r="P227" s="1"/>
      <c r="Q227" s="1"/>
      <c r="R227" s="1"/>
      <c r="S227" s="1"/>
      <c r="T227" s="1"/>
      <c r="U227" s="1"/>
      <c r="V227" s="1"/>
      <c r="W227" s="1"/>
    </row>
    <row r="228" spans="1:23" x14ac:dyDescent="0.2">
      <c r="A228" s="1"/>
      <c r="B228" s="1"/>
      <c r="C228" s="1"/>
      <c r="D228" s="1"/>
      <c r="E228" s="1"/>
      <c r="F228" s="1"/>
      <c r="G228" s="1"/>
      <c r="H228" s="1"/>
      <c r="I228" s="1"/>
      <c r="J228" s="1"/>
      <c r="K228" s="1"/>
      <c r="L228" s="1"/>
      <c r="M228" s="1"/>
      <c r="N228" s="1"/>
      <c r="O228" s="1"/>
      <c r="P228" s="1"/>
      <c r="Q228" s="1"/>
      <c r="R228" s="1"/>
      <c r="S228" s="1"/>
      <c r="T228" s="1"/>
      <c r="U228" s="1"/>
      <c r="V228" s="1"/>
      <c r="W228" s="1"/>
    </row>
    <row r="229" spans="1:23" x14ac:dyDescent="0.2">
      <c r="A229" s="1"/>
      <c r="B229" s="1"/>
      <c r="C229" s="1"/>
      <c r="D229" s="1"/>
      <c r="E229" s="1"/>
      <c r="F229" s="1"/>
      <c r="G229" s="1"/>
      <c r="H229" s="1"/>
      <c r="I229" s="1"/>
      <c r="J229" s="1"/>
      <c r="K229" s="1"/>
      <c r="L229" s="1"/>
      <c r="M229" s="1"/>
      <c r="N229" s="1"/>
      <c r="O229" s="1"/>
      <c r="P229" s="1"/>
      <c r="Q229" s="1"/>
      <c r="R229" s="1"/>
      <c r="S229" s="1"/>
      <c r="T229" s="1"/>
      <c r="U229" s="1"/>
      <c r="V229" s="1"/>
      <c r="W229" s="1"/>
    </row>
    <row r="230" spans="1:23" x14ac:dyDescent="0.2">
      <c r="A230" s="1"/>
      <c r="B230" s="1"/>
      <c r="C230" s="1"/>
      <c r="D230" s="1"/>
      <c r="E230" s="1"/>
      <c r="F230" s="1"/>
      <c r="G230" s="1"/>
      <c r="H230" s="1"/>
      <c r="I230" s="1"/>
      <c r="J230" s="1"/>
      <c r="K230" s="1"/>
      <c r="L230" s="1"/>
      <c r="M230" s="1"/>
      <c r="N230" s="1"/>
      <c r="O230" s="1"/>
      <c r="P230" s="1"/>
      <c r="Q230" s="1"/>
      <c r="R230" s="1"/>
      <c r="S230" s="1"/>
      <c r="T230" s="1"/>
      <c r="U230" s="1"/>
      <c r="V230" s="1"/>
      <c r="W230" s="1"/>
    </row>
    <row r="231" spans="1:23" x14ac:dyDescent="0.2">
      <c r="A231" s="1"/>
      <c r="B231" s="1"/>
      <c r="C231" s="1"/>
      <c r="D231" s="1"/>
      <c r="E231" s="1"/>
      <c r="F231" s="1"/>
      <c r="G231" s="1"/>
      <c r="H231" s="1"/>
      <c r="I231" s="1"/>
      <c r="J231" s="1"/>
      <c r="K231" s="1"/>
      <c r="L231" s="1"/>
      <c r="M231" s="1"/>
      <c r="N231" s="1"/>
      <c r="O231" s="1"/>
      <c r="P231" s="1"/>
      <c r="Q231" s="1"/>
      <c r="R231" s="1"/>
      <c r="S231" s="1"/>
      <c r="T231" s="1"/>
      <c r="U231" s="1"/>
      <c r="V231" s="1"/>
      <c r="W231" s="1"/>
    </row>
    <row r="232" spans="1:23" x14ac:dyDescent="0.2">
      <c r="A232" s="1"/>
      <c r="B232" s="1"/>
      <c r="C232" s="1"/>
      <c r="D232" s="1"/>
      <c r="E232" s="1"/>
      <c r="F232" s="1"/>
      <c r="G232" s="1"/>
      <c r="H232" s="1"/>
      <c r="I232" s="1"/>
      <c r="J232" s="1"/>
      <c r="K232" s="1"/>
      <c r="L232" s="1"/>
      <c r="M232" s="1"/>
      <c r="N232" s="1"/>
      <c r="O232" s="1"/>
      <c r="P232" s="1"/>
      <c r="Q232" s="1"/>
      <c r="R232" s="1"/>
      <c r="S232" s="1"/>
      <c r="T232" s="1"/>
      <c r="U232" s="1"/>
      <c r="V232" s="1"/>
      <c r="W232" s="1"/>
    </row>
    <row r="233" spans="1:23" x14ac:dyDescent="0.2">
      <c r="A233" s="1"/>
      <c r="B233" s="1"/>
      <c r="C233" s="1"/>
      <c r="D233" s="1"/>
      <c r="E233" s="1"/>
      <c r="F233" s="1"/>
      <c r="G233" s="1"/>
      <c r="H233" s="1"/>
      <c r="I233" s="1"/>
      <c r="J233" s="1"/>
      <c r="K233" s="1"/>
      <c r="L233" s="1"/>
      <c r="M233" s="1"/>
      <c r="N233" s="1"/>
      <c r="O233" s="1"/>
      <c r="P233" s="1"/>
      <c r="Q233" s="1"/>
      <c r="R233" s="1"/>
      <c r="S233" s="1"/>
      <c r="T233" s="1"/>
      <c r="U233" s="1"/>
      <c r="V233" s="1"/>
      <c r="W233" s="1"/>
    </row>
    <row r="234" spans="1:23" x14ac:dyDescent="0.2">
      <c r="A234" s="1"/>
      <c r="B234" s="1"/>
      <c r="C234" s="1"/>
      <c r="D234" s="1"/>
      <c r="E234" s="1"/>
      <c r="F234" s="1"/>
      <c r="G234" s="1"/>
      <c r="H234" s="1"/>
      <c r="I234" s="1"/>
      <c r="J234" s="1"/>
      <c r="K234" s="1"/>
      <c r="L234" s="1"/>
      <c r="M234" s="1"/>
      <c r="N234" s="1"/>
      <c r="O234" s="1"/>
      <c r="P234" s="1"/>
      <c r="Q234" s="1"/>
      <c r="R234" s="1"/>
      <c r="S234" s="1"/>
      <c r="T234" s="1"/>
      <c r="U234" s="1"/>
      <c r="V234" s="1"/>
      <c r="W234" s="1"/>
    </row>
    <row r="235" spans="1:23" x14ac:dyDescent="0.2">
      <c r="A235" s="1"/>
      <c r="B235" s="1"/>
      <c r="C235" s="1"/>
      <c r="D235" s="1"/>
      <c r="E235" s="1"/>
      <c r="F235" s="1"/>
      <c r="G235" s="1"/>
      <c r="H235" s="1"/>
      <c r="I235" s="1"/>
      <c r="J235" s="1"/>
      <c r="K235" s="1"/>
      <c r="L235" s="1"/>
      <c r="M235" s="1"/>
      <c r="N235" s="1"/>
      <c r="O235" s="1"/>
      <c r="P235" s="1"/>
      <c r="Q235" s="1"/>
      <c r="R235" s="1"/>
      <c r="S235" s="1"/>
      <c r="T235" s="1"/>
      <c r="U235" s="1"/>
      <c r="V235" s="1"/>
      <c r="W235" s="1"/>
    </row>
    <row r="236" spans="1:23" x14ac:dyDescent="0.2">
      <c r="A236" s="1"/>
      <c r="B236" s="1"/>
      <c r="C236" s="1"/>
      <c r="D236" s="1"/>
      <c r="E236" s="1"/>
      <c r="F236" s="1"/>
      <c r="G236" s="1"/>
      <c r="H236" s="1"/>
      <c r="I236" s="1"/>
      <c r="J236" s="1"/>
      <c r="K236" s="1"/>
      <c r="L236" s="1"/>
      <c r="M236" s="1"/>
      <c r="N236" s="1"/>
      <c r="O236" s="1"/>
      <c r="P236" s="1"/>
      <c r="Q236" s="1"/>
      <c r="R236" s="1"/>
      <c r="S236" s="1"/>
      <c r="T236" s="1"/>
      <c r="U236" s="1"/>
      <c r="V236" s="1"/>
      <c r="W236" s="1"/>
    </row>
    <row r="237" spans="1:23" x14ac:dyDescent="0.2">
      <c r="A237" s="1"/>
      <c r="B237" s="1"/>
      <c r="C237" s="1"/>
      <c r="D237" s="1"/>
      <c r="E237" s="1"/>
      <c r="F237" s="1"/>
      <c r="G237" s="1"/>
      <c r="H237" s="1"/>
      <c r="I237" s="1"/>
      <c r="J237" s="1"/>
      <c r="K237" s="1"/>
      <c r="L237" s="1"/>
      <c r="M237" s="1"/>
      <c r="N237" s="1"/>
      <c r="O237" s="1"/>
      <c r="P237" s="1"/>
      <c r="Q237" s="1"/>
      <c r="R237" s="1"/>
      <c r="S237" s="1"/>
      <c r="T237" s="1"/>
      <c r="U237" s="1"/>
      <c r="V237" s="1"/>
      <c r="W237" s="1"/>
    </row>
    <row r="238" spans="1:23" x14ac:dyDescent="0.2">
      <c r="A238" s="1"/>
      <c r="B238" s="1"/>
      <c r="C238" s="1"/>
      <c r="D238" s="1"/>
      <c r="E238" s="1"/>
      <c r="F238" s="1"/>
      <c r="G238" s="1"/>
      <c r="H238" s="1"/>
      <c r="I238" s="1"/>
      <c r="J238" s="1"/>
      <c r="K238" s="1"/>
      <c r="L238" s="1"/>
      <c r="M238" s="1"/>
      <c r="N238" s="1"/>
      <c r="O238" s="1"/>
      <c r="P238" s="1"/>
      <c r="Q238" s="1"/>
      <c r="R238" s="1"/>
      <c r="S238" s="1"/>
      <c r="T238" s="1"/>
      <c r="U238" s="1"/>
      <c r="V238" s="1"/>
      <c r="W238" s="1"/>
    </row>
    <row r="239" spans="1:23" x14ac:dyDescent="0.2">
      <c r="A239" s="1"/>
      <c r="B239" s="1"/>
      <c r="C239" s="1"/>
      <c r="D239" s="1"/>
      <c r="E239" s="1"/>
      <c r="F239" s="1"/>
      <c r="G239" s="1"/>
      <c r="H239" s="1"/>
      <c r="I239" s="1"/>
      <c r="J239" s="1"/>
      <c r="K239" s="1"/>
      <c r="L239" s="1"/>
      <c r="M239" s="1"/>
      <c r="N239" s="1"/>
      <c r="O239" s="1"/>
      <c r="P239" s="1"/>
      <c r="Q239" s="1"/>
      <c r="R239" s="1"/>
      <c r="S239" s="1"/>
      <c r="T239" s="1"/>
      <c r="U239" s="1"/>
      <c r="V239" s="1"/>
      <c r="W239" s="1"/>
    </row>
    <row r="240" spans="1:23" x14ac:dyDescent="0.2">
      <c r="A240" s="1"/>
      <c r="B240" s="1"/>
      <c r="C240" s="1"/>
      <c r="D240" s="1"/>
      <c r="E240" s="1"/>
      <c r="F240" s="1"/>
      <c r="G240" s="1"/>
      <c r="H240" s="1"/>
      <c r="I240" s="1"/>
      <c r="J240" s="1"/>
      <c r="K240" s="1"/>
      <c r="L240" s="1"/>
      <c r="M240" s="1"/>
      <c r="N240" s="1"/>
      <c r="O240" s="1"/>
      <c r="P240" s="1"/>
      <c r="Q240" s="1"/>
      <c r="R240" s="1"/>
      <c r="S240" s="1"/>
      <c r="T240" s="1"/>
      <c r="U240" s="1"/>
      <c r="V240" s="1"/>
      <c r="W240" s="1"/>
    </row>
    <row r="241" spans="1:23" x14ac:dyDescent="0.2">
      <c r="A241" s="1"/>
      <c r="B241" s="1"/>
      <c r="C241" s="1"/>
      <c r="D241" s="1"/>
      <c r="E241" s="1"/>
      <c r="F241" s="1"/>
      <c r="G241" s="1"/>
      <c r="H241" s="1"/>
      <c r="I241" s="1"/>
      <c r="J241" s="1"/>
      <c r="K241" s="1"/>
      <c r="L241" s="1"/>
      <c r="M241" s="1"/>
      <c r="N241" s="1"/>
      <c r="O241" s="1"/>
      <c r="P241" s="1"/>
      <c r="Q241" s="1"/>
      <c r="R241" s="1"/>
      <c r="S241" s="1"/>
      <c r="T241" s="1"/>
      <c r="U241" s="1"/>
      <c r="V241" s="1"/>
      <c r="W241" s="1"/>
    </row>
    <row r="242" spans="1:23" x14ac:dyDescent="0.2">
      <c r="A242" s="1"/>
      <c r="B242" s="1"/>
      <c r="C242" s="1"/>
      <c r="D242" s="1"/>
      <c r="E242" s="1"/>
      <c r="F242" s="1"/>
      <c r="G242" s="1"/>
      <c r="H242" s="1"/>
      <c r="I242" s="1"/>
      <c r="J242" s="1"/>
      <c r="K242" s="1"/>
      <c r="L242" s="1"/>
      <c r="M242" s="1"/>
      <c r="N242" s="1"/>
      <c r="O242" s="1"/>
      <c r="P242" s="1"/>
      <c r="Q242" s="1"/>
      <c r="R242" s="1"/>
      <c r="S242" s="1"/>
      <c r="T242" s="1"/>
      <c r="U242" s="1"/>
      <c r="V242" s="1"/>
      <c r="W242" s="1"/>
    </row>
    <row r="243" spans="1:23" x14ac:dyDescent="0.2">
      <c r="A243" s="1"/>
      <c r="B243" s="1"/>
      <c r="C243" s="1"/>
      <c r="D243" s="1"/>
      <c r="E243" s="1"/>
      <c r="F243" s="1"/>
      <c r="G243" s="1"/>
      <c r="H243" s="1"/>
      <c r="I243" s="1"/>
      <c r="J243" s="1"/>
      <c r="K243" s="1"/>
      <c r="L243" s="1"/>
      <c r="M243" s="1"/>
      <c r="N243" s="1"/>
      <c r="O243" s="1"/>
      <c r="P243" s="1"/>
      <c r="Q243" s="1"/>
      <c r="R243" s="1"/>
      <c r="S243" s="1"/>
      <c r="T243" s="1"/>
      <c r="U243" s="1"/>
      <c r="V243" s="1"/>
      <c r="W243" s="1"/>
    </row>
    <row r="244" spans="1:23" x14ac:dyDescent="0.2">
      <c r="A244" s="1"/>
      <c r="B244" s="1"/>
      <c r="C244" s="1"/>
      <c r="D244" s="1"/>
      <c r="E244" s="1"/>
      <c r="F244" s="1"/>
      <c r="G244" s="1"/>
      <c r="H244" s="1"/>
      <c r="I244" s="1"/>
      <c r="J244" s="1"/>
      <c r="K244" s="1"/>
      <c r="L244" s="1"/>
      <c r="M244" s="1"/>
      <c r="N244" s="1"/>
      <c r="O244" s="1"/>
      <c r="P244" s="1"/>
      <c r="Q244" s="1"/>
      <c r="R244" s="1"/>
      <c r="S244" s="1"/>
      <c r="T244" s="1"/>
      <c r="U244" s="1"/>
      <c r="V244" s="1"/>
      <c r="W244" s="1"/>
    </row>
    <row r="245" spans="1:23" x14ac:dyDescent="0.2">
      <c r="A245" s="1"/>
      <c r="B245" s="1"/>
      <c r="C245" s="1"/>
      <c r="D245" s="1"/>
      <c r="E245" s="1"/>
      <c r="F245" s="1"/>
      <c r="G245" s="1"/>
      <c r="H245" s="1"/>
      <c r="I245" s="1"/>
      <c r="J245" s="1"/>
      <c r="K245" s="1"/>
      <c r="L245" s="1"/>
      <c r="M245" s="1"/>
      <c r="N245" s="1"/>
      <c r="O245" s="1"/>
      <c r="P245" s="1"/>
      <c r="Q245" s="1"/>
      <c r="R245" s="1"/>
      <c r="S245" s="1"/>
      <c r="T245" s="1"/>
      <c r="U245" s="1"/>
      <c r="V245" s="1"/>
      <c r="W245" s="1"/>
    </row>
    <row r="246" spans="1:23" x14ac:dyDescent="0.2">
      <c r="A246" s="1"/>
      <c r="B246" s="1"/>
      <c r="C246" s="1"/>
      <c r="D246" s="1"/>
      <c r="E246" s="1"/>
      <c r="F246" s="1"/>
      <c r="G246" s="1"/>
      <c r="H246" s="1"/>
      <c r="I246" s="1"/>
      <c r="J246" s="1"/>
      <c r="K246" s="1"/>
      <c r="L246" s="1"/>
      <c r="M246" s="1"/>
      <c r="N246" s="1"/>
      <c r="O246" s="1"/>
      <c r="P246" s="1"/>
      <c r="Q246" s="1"/>
      <c r="R246" s="1"/>
      <c r="S246" s="1"/>
      <c r="T246" s="1"/>
      <c r="U246" s="1"/>
      <c r="V246" s="1"/>
      <c r="W246" s="1"/>
    </row>
    <row r="247" spans="1:23" x14ac:dyDescent="0.2">
      <c r="A247" s="1"/>
      <c r="B247" s="1"/>
      <c r="C247" s="1"/>
      <c r="D247" s="1"/>
      <c r="E247" s="1"/>
      <c r="F247" s="1"/>
      <c r="G247" s="1"/>
      <c r="H247" s="1"/>
      <c r="I247" s="1"/>
      <c r="J247" s="1"/>
      <c r="K247" s="1"/>
      <c r="L247" s="1"/>
      <c r="M247" s="1"/>
      <c r="N247" s="1"/>
      <c r="O247" s="1"/>
      <c r="P247" s="1"/>
      <c r="Q247" s="1"/>
      <c r="R247" s="1"/>
      <c r="S247" s="1"/>
      <c r="T247" s="1"/>
      <c r="U247" s="1"/>
      <c r="V247" s="1"/>
      <c r="W247" s="1"/>
    </row>
    <row r="248" spans="1:23" x14ac:dyDescent="0.2">
      <c r="A248" s="1"/>
      <c r="B248" s="1"/>
      <c r="C248" s="1"/>
      <c r="D248" s="1"/>
      <c r="E248" s="1"/>
      <c r="F248" s="1"/>
      <c r="G248" s="1"/>
      <c r="H248" s="1"/>
      <c r="I248" s="1"/>
      <c r="J248" s="1"/>
      <c r="K248" s="1"/>
      <c r="L248" s="1"/>
      <c r="M248" s="1"/>
      <c r="N248" s="1"/>
      <c r="O248" s="1"/>
      <c r="P248" s="1"/>
      <c r="Q248" s="1"/>
      <c r="R248" s="1"/>
      <c r="S248" s="1"/>
      <c r="T248" s="1"/>
      <c r="U248" s="1"/>
      <c r="V248" s="1"/>
      <c r="W248" s="1"/>
    </row>
    <row r="249" spans="1:23" x14ac:dyDescent="0.2">
      <c r="A249" s="1"/>
      <c r="B249" s="1"/>
      <c r="C249" s="1"/>
      <c r="D249" s="1"/>
      <c r="E249" s="1"/>
      <c r="F249" s="1"/>
      <c r="G249" s="1"/>
      <c r="H249" s="1"/>
      <c r="I249" s="1"/>
      <c r="J249" s="1"/>
      <c r="K249" s="1"/>
      <c r="L249" s="1"/>
      <c r="M249" s="1"/>
      <c r="N249" s="1"/>
      <c r="O249" s="1"/>
      <c r="P249" s="1"/>
      <c r="Q249" s="1"/>
      <c r="R249" s="1"/>
      <c r="S249" s="1"/>
      <c r="T249" s="1"/>
      <c r="U249" s="1"/>
      <c r="V249" s="1"/>
      <c r="W249" s="1"/>
    </row>
    <row r="250" spans="1:23" x14ac:dyDescent="0.2">
      <c r="A250" s="1"/>
      <c r="B250" s="1"/>
      <c r="C250" s="1"/>
      <c r="D250" s="1"/>
      <c r="E250" s="1"/>
      <c r="F250" s="1"/>
      <c r="G250" s="1"/>
      <c r="H250" s="1"/>
      <c r="I250" s="1"/>
      <c r="J250" s="1"/>
      <c r="K250" s="1"/>
      <c r="L250" s="1"/>
      <c r="M250" s="1"/>
      <c r="N250" s="1"/>
      <c r="O250" s="1"/>
      <c r="P250" s="1"/>
      <c r="Q250" s="1"/>
      <c r="R250" s="1"/>
      <c r="S250" s="1"/>
      <c r="T250" s="1"/>
      <c r="U250" s="1"/>
      <c r="V250" s="1"/>
      <c r="W250" s="1"/>
    </row>
    <row r="251" spans="1:23" x14ac:dyDescent="0.2">
      <c r="A251" s="1"/>
      <c r="B251" s="1"/>
      <c r="C251" s="1"/>
      <c r="D251" s="1"/>
      <c r="E251" s="1"/>
      <c r="F251" s="1"/>
      <c r="G251" s="1"/>
      <c r="H251" s="1"/>
      <c r="I251" s="1"/>
      <c r="J251" s="1"/>
      <c r="K251" s="1"/>
      <c r="L251" s="1"/>
      <c r="M251" s="1"/>
      <c r="N251" s="1"/>
      <c r="O251" s="1"/>
      <c r="P251" s="1"/>
      <c r="Q251" s="1"/>
      <c r="R251" s="1"/>
      <c r="S251" s="1"/>
      <c r="T251" s="1"/>
      <c r="U251" s="1"/>
      <c r="V251" s="1"/>
      <c r="W251" s="1"/>
    </row>
    <row r="252" spans="1:23" x14ac:dyDescent="0.2">
      <c r="A252" s="1"/>
      <c r="B252" s="1"/>
      <c r="C252" s="1"/>
      <c r="D252" s="1"/>
      <c r="E252" s="1"/>
      <c r="F252" s="1"/>
      <c r="G252" s="1"/>
      <c r="H252" s="1"/>
      <c r="I252" s="1"/>
      <c r="J252" s="1"/>
      <c r="K252" s="1"/>
      <c r="L252" s="1"/>
      <c r="M252" s="1"/>
      <c r="N252" s="1"/>
      <c r="O252" s="1"/>
      <c r="P252" s="1"/>
      <c r="Q252" s="1"/>
      <c r="R252" s="1"/>
      <c r="S252" s="1"/>
      <c r="T252" s="1"/>
      <c r="U252" s="1"/>
      <c r="V252" s="1"/>
      <c r="W252" s="1"/>
    </row>
  </sheetData>
  <phoneticPr fontId="0" type="noConversion"/>
  <pageMargins left="0.75" right="0.75" top="1" bottom="1" header="0" footer="0"/>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D144"/>
  <sheetViews>
    <sheetView showGridLines="0" workbookViewId="0">
      <selection activeCell="D5" sqref="D5"/>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233" customWidth="1"/>
    <col min="5" max="5" width="22.85546875" customWidth="1"/>
  </cols>
  <sheetData>
    <row r="1" spans="1:4" ht="15" x14ac:dyDescent="0.25">
      <c r="A1" s="352" t="s">
        <v>141</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80"/>
      <c r="B4" s="177"/>
      <c r="C4" s="178"/>
      <c r="D4" s="232"/>
    </row>
    <row r="5" spans="1:4" x14ac:dyDescent="0.2">
      <c r="A5" s="181"/>
    </row>
    <row r="6" spans="1:4" x14ac:dyDescent="0.2">
      <c r="A6" s="181"/>
    </row>
    <row r="7" spans="1:4" x14ac:dyDescent="0.2">
      <c r="A7" s="181"/>
    </row>
    <row r="8" spans="1:4" x14ac:dyDescent="0.2">
      <c r="A8" s="181"/>
    </row>
    <row r="9" spans="1:4" x14ac:dyDescent="0.2">
      <c r="A9" s="181"/>
    </row>
    <row r="10" spans="1:4" x14ac:dyDescent="0.2">
      <c r="A10" s="181"/>
    </row>
    <row r="11" spans="1:4" x14ac:dyDescent="0.2">
      <c r="A11" s="181"/>
    </row>
    <row r="12" spans="1:4" x14ac:dyDescent="0.2">
      <c r="A12" s="181"/>
    </row>
    <row r="13" spans="1:4" x14ac:dyDescent="0.2">
      <c r="A13" s="181"/>
    </row>
    <row r="14" spans="1:4" x14ac:dyDescent="0.2">
      <c r="A14" s="181"/>
    </row>
    <row r="15" spans="1:4" x14ac:dyDescent="0.2">
      <c r="A15" s="181"/>
    </row>
    <row r="16" spans="1:4" x14ac:dyDescent="0.2">
      <c r="A16" s="181"/>
    </row>
    <row r="17" spans="1:1" x14ac:dyDescent="0.2">
      <c r="A17" s="181"/>
    </row>
    <row r="18" spans="1:1" x14ac:dyDescent="0.2">
      <c r="A18" s="181"/>
    </row>
    <row r="19" spans="1:1" x14ac:dyDescent="0.2">
      <c r="A19" s="181"/>
    </row>
    <row r="20" spans="1:1" x14ac:dyDescent="0.2">
      <c r="A20" s="181"/>
    </row>
    <row r="21" spans="1:1" x14ac:dyDescent="0.2">
      <c r="A21" s="181"/>
    </row>
    <row r="22" spans="1:1" x14ac:dyDescent="0.2">
      <c r="A22" s="181"/>
    </row>
    <row r="23" spans="1:1" x14ac:dyDescent="0.2">
      <c r="A23" s="181"/>
    </row>
    <row r="24" spans="1:1" x14ac:dyDescent="0.2">
      <c r="A24" s="181"/>
    </row>
    <row r="25" spans="1:1" x14ac:dyDescent="0.2">
      <c r="A25" s="181"/>
    </row>
    <row r="26" spans="1:1" x14ac:dyDescent="0.2">
      <c r="A26" s="181"/>
    </row>
    <row r="27" spans="1:1" x14ac:dyDescent="0.2">
      <c r="A27" s="181"/>
    </row>
    <row r="28" spans="1:1" x14ac:dyDescent="0.2">
      <c r="A28" s="181"/>
    </row>
    <row r="29" spans="1:1" x14ac:dyDescent="0.2">
      <c r="A29" s="181"/>
    </row>
    <row r="30" spans="1:1" x14ac:dyDescent="0.2">
      <c r="A30" s="181"/>
    </row>
    <row r="31" spans="1:1" x14ac:dyDescent="0.2">
      <c r="A31" s="181"/>
    </row>
    <row r="32" spans="1:1" x14ac:dyDescent="0.2">
      <c r="A32" s="181"/>
    </row>
    <row r="33" spans="1:1" x14ac:dyDescent="0.2">
      <c r="A33" s="181"/>
    </row>
    <row r="34" spans="1:1" x14ac:dyDescent="0.2">
      <c r="A34" s="181"/>
    </row>
    <row r="35" spans="1:1" x14ac:dyDescent="0.2">
      <c r="A35" s="181"/>
    </row>
    <row r="36" spans="1:1" x14ac:dyDescent="0.2">
      <c r="A36" s="181"/>
    </row>
    <row r="37" spans="1:1" x14ac:dyDescent="0.2">
      <c r="A37" s="181"/>
    </row>
    <row r="38" spans="1:1" x14ac:dyDescent="0.2">
      <c r="A38" s="181"/>
    </row>
    <row r="39" spans="1:1" x14ac:dyDescent="0.2">
      <c r="A39" s="181"/>
    </row>
    <row r="40" spans="1:1" x14ac:dyDescent="0.2">
      <c r="A40" s="181"/>
    </row>
    <row r="41" spans="1:1" x14ac:dyDescent="0.2">
      <c r="A41" s="181"/>
    </row>
    <row r="42" spans="1:1" x14ac:dyDescent="0.2">
      <c r="A42" s="181"/>
    </row>
    <row r="43" spans="1:1" x14ac:dyDescent="0.2">
      <c r="A43" s="181"/>
    </row>
    <row r="44" spans="1:1" x14ac:dyDescent="0.2">
      <c r="A44" s="181"/>
    </row>
    <row r="45" spans="1:1" x14ac:dyDescent="0.2">
      <c r="A45" s="181"/>
    </row>
    <row r="46" spans="1:1" x14ac:dyDescent="0.2">
      <c r="A46" s="181"/>
    </row>
    <row r="47" spans="1:1" x14ac:dyDescent="0.2">
      <c r="A47" s="181"/>
    </row>
    <row r="48" spans="1:1" x14ac:dyDescent="0.2">
      <c r="A48" s="181"/>
    </row>
    <row r="49" spans="1:1" x14ac:dyDescent="0.2">
      <c r="A49" s="181"/>
    </row>
    <row r="50" spans="1:1" x14ac:dyDescent="0.2">
      <c r="A50" s="181"/>
    </row>
    <row r="51" spans="1:1" x14ac:dyDescent="0.2">
      <c r="A51" s="181"/>
    </row>
    <row r="52" spans="1:1" x14ac:dyDescent="0.2">
      <c r="A52" s="181"/>
    </row>
    <row r="53" spans="1:1" x14ac:dyDescent="0.2">
      <c r="A53" s="181"/>
    </row>
    <row r="54" spans="1:1" x14ac:dyDescent="0.2">
      <c r="A54" s="181"/>
    </row>
    <row r="55" spans="1:1" x14ac:dyDescent="0.2">
      <c r="A55" s="181"/>
    </row>
    <row r="56" spans="1:1" x14ac:dyDescent="0.2">
      <c r="A56" s="181"/>
    </row>
    <row r="57" spans="1:1" x14ac:dyDescent="0.2">
      <c r="A57" s="181"/>
    </row>
    <row r="58" spans="1:1" x14ac:dyDescent="0.2">
      <c r="A58" s="181"/>
    </row>
    <row r="59" spans="1:1" x14ac:dyDescent="0.2">
      <c r="A59" s="181"/>
    </row>
    <row r="60" spans="1:1" x14ac:dyDescent="0.2">
      <c r="A60" s="181"/>
    </row>
    <row r="61" spans="1:1" x14ac:dyDescent="0.2">
      <c r="A61" s="181"/>
    </row>
    <row r="62" spans="1:1" x14ac:dyDescent="0.2">
      <c r="A62" s="181"/>
    </row>
    <row r="63" spans="1:1" x14ac:dyDescent="0.2">
      <c r="A63" s="181"/>
    </row>
    <row r="64" spans="1:1" x14ac:dyDescent="0.2">
      <c r="A64" s="181"/>
    </row>
    <row r="65" spans="1:1" x14ac:dyDescent="0.2">
      <c r="A65" s="181"/>
    </row>
    <row r="66" spans="1:1" x14ac:dyDescent="0.2">
      <c r="A66" s="181"/>
    </row>
    <row r="67" spans="1:1" x14ac:dyDescent="0.2">
      <c r="A67" s="181"/>
    </row>
    <row r="68" spans="1:1" x14ac:dyDescent="0.2">
      <c r="A68" s="181"/>
    </row>
    <row r="69" spans="1:1" x14ac:dyDescent="0.2">
      <c r="A69" s="181"/>
    </row>
    <row r="70" spans="1:1" x14ac:dyDescent="0.2">
      <c r="A70" s="181"/>
    </row>
    <row r="71" spans="1:1" x14ac:dyDescent="0.2">
      <c r="A71" s="181"/>
    </row>
    <row r="72" spans="1:1" x14ac:dyDescent="0.2">
      <c r="A72" s="181"/>
    </row>
    <row r="73" spans="1:1" x14ac:dyDescent="0.2">
      <c r="A73" s="181"/>
    </row>
    <row r="74" spans="1:1" x14ac:dyDescent="0.2">
      <c r="A74" s="181"/>
    </row>
    <row r="75" spans="1:1" x14ac:dyDescent="0.2">
      <c r="A75" s="181"/>
    </row>
    <row r="76" spans="1:1" x14ac:dyDescent="0.2">
      <c r="A76" s="181"/>
    </row>
    <row r="77" spans="1:1" x14ac:dyDescent="0.2">
      <c r="A77" s="181"/>
    </row>
    <row r="78" spans="1:1" x14ac:dyDescent="0.2">
      <c r="A78" s="181"/>
    </row>
    <row r="79" spans="1:1" x14ac:dyDescent="0.2">
      <c r="A79" s="181"/>
    </row>
    <row r="80" spans="1:1" x14ac:dyDescent="0.2">
      <c r="A80" s="181"/>
    </row>
    <row r="81" spans="1:1" x14ac:dyDescent="0.2">
      <c r="A81" s="181"/>
    </row>
    <row r="82" spans="1:1" x14ac:dyDescent="0.2">
      <c r="A82" s="181"/>
    </row>
    <row r="83" spans="1:1" x14ac:dyDescent="0.2">
      <c r="A83" s="181"/>
    </row>
    <row r="84" spans="1:1" x14ac:dyDescent="0.2">
      <c r="A84" s="181"/>
    </row>
    <row r="85" spans="1:1" x14ac:dyDescent="0.2">
      <c r="A85" s="181"/>
    </row>
    <row r="86" spans="1:1" x14ac:dyDescent="0.2">
      <c r="A86" s="181"/>
    </row>
    <row r="87" spans="1:1" x14ac:dyDescent="0.2">
      <c r="A87" s="181"/>
    </row>
    <row r="88" spans="1:1" x14ac:dyDescent="0.2">
      <c r="A88" s="181"/>
    </row>
    <row r="89" spans="1:1" x14ac:dyDescent="0.2">
      <c r="A89" s="181"/>
    </row>
    <row r="90" spans="1:1" x14ac:dyDescent="0.2">
      <c r="A90" s="181"/>
    </row>
    <row r="91" spans="1:1" x14ac:dyDescent="0.2">
      <c r="A91" s="181"/>
    </row>
    <row r="92" spans="1:1" x14ac:dyDescent="0.2">
      <c r="A92" s="181"/>
    </row>
    <row r="93" spans="1:1" x14ac:dyDescent="0.2">
      <c r="A93" s="181"/>
    </row>
    <row r="94" spans="1:1" x14ac:dyDescent="0.2">
      <c r="A94" s="181"/>
    </row>
    <row r="95" spans="1:1" x14ac:dyDescent="0.2">
      <c r="A95" s="181"/>
    </row>
    <row r="96" spans="1:1" x14ac:dyDescent="0.2">
      <c r="A96" s="181"/>
    </row>
    <row r="97" spans="1:1" x14ac:dyDescent="0.2">
      <c r="A97" s="181"/>
    </row>
    <row r="98" spans="1:1" x14ac:dyDescent="0.2">
      <c r="A98" s="181"/>
    </row>
    <row r="99" spans="1:1" x14ac:dyDescent="0.2">
      <c r="A99" s="181"/>
    </row>
    <row r="100" spans="1:1" x14ac:dyDescent="0.2">
      <c r="A100" s="181"/>
    </row>
    <row r="102" spans="1:1" x14ac:dyDescent="0.2">
      <c r="A102" s="181"/>
    </row>
    <row r="103" spans="1:1" x14ac:dyDescent="0.2">
      <c r="A103" s="181"/>
    </row>
    <row r="104" spans="1:1" x14ac:dyDescent="0.2">
      <c r="A104" s="181"/>
    </row>
    <row r="105" spans="1:1" x14ac:dyDescent="0.2">
      <c r="A105" s="181"/>
    </row>
    <row r="106" spans="1:1" x14ac:dyDescent="0.2">
      <c r="A106" s="181"/>
    </row>
    <row r="107" spans="1:1" x14ac:dyDescent="0.2">
      <c r="A107" s="181"/>
    </row>
    <row r="108" spans="1:1" x14ac:dyDescent="0.2">
      <c r="A108" s="181"/>
    </row>
    <row r="109" spans="1:1" x14ac:dyDescent="0.2">
      <c r="A109" s="181"/>
    </row>
    <row r="110" spans="1:1" x14ac:dyDescent="0.2">
      <c r="A110" s="181"/>
    </row>
    <row r="111" spans="1:1" x14ac:dyDescent="0.2">
      <c r="A111" s="181"/>
    </row>
    <row r="112" spans="1:1" x14ac:dyDescent="0.2">
      <c r="A112" s="181"/>
    </row>
    <row r="113" spans="1:1" x14ac:dyDescent="0.2">
      <c r="A113" s="181"/>
    </row>
    <row r="114" spans="1:1" x14ac:dyDescent="0.2">
      <c r="A114" s="181"/>
    </row>
    <row r="115" spans="1:1" x14ac:dyDescent="0.2">
      <c r="A115" s="181"/>
    </row>
    <row r="116" spans="1:1" x14ac:dyDescent="0.2">
      <c r="A116" s="181"/>
    </row>
    <row r="117" spans="1:1" x14ac:dyDescent="0.2">
      <c r="A117" s="181"/>
    </row>
    <row r="118" spans="1:1" x14ac:dyDescent="0.2">
      <c r="A118" s="181"/>
    </row>
    <row r="119" spans="1:1" x14ac:dyDescent="0.2">
      <c r="A119" s="181"/>
    </row>
    <row r="121" spans="1:1" x14ac:dyDescent="0.2">
      <c r="A121" s="181"/>
    </row>
    <row r="122" spans="1:1" x14ac:dyDescent="0.2">
      <c r="A122" s="181"/>
    </row>
    <row r="123" spans="1:1" x14ac:dyDescent="0.2">
      <c r="A123" s="181"/>
    </row>
    <row r="124" spans="1:1" x14ac:dyDescent="0.2">
      <c r="A124" s="181"/>
    </row>
    <row r="126" spans="1:1" x14ac:dyDescent="0.2">
      <c r="A126" s="181"/>
    </row>
    <row r="128" spans="1:1" x14ac:dyDescent="0.2">
      <c r="A128" s="181"/>
    </row>
    <row r="129" spans="1:1" x14ac:dyDescent="0.2">
      <c r="A129" s="181"/>
    </row>
    <row r="130" spans="1:1" x14ac:dyDescent="0.2">
      <c r="A130" s="181"/>
    </row>
    <row r="131" spans="1:1" x14ac:dyDescent="0.2">
      <c r="A131" s="181"/>
    </row>
    <row r="132" spans="1:1" x14ac:dyDescent="0.2">
      <c r="A132" s="181"/>
    </row>
    <row r="134" spans="1:1" x14ac:dyDescent="0.2">
      <c r="A134" s="181"/>
    </row>
    <row r="136" spans="1:1" x14ac:dyDescent="0.2">
      <c r="A136" s="181"/>
    </row>
    <row r="137" spans="1:1" x14ac:dyDescent="0.2">
      <c r="A137" s="181"/>
    </row>
    <row r="138" spans="1:1" x14ac:dyDescent="0.2">
      <c r="A138" s="181"/>
    </row>
    <row r="139" spans="1:1" x14ac:dyDescent="0.2">
      <c r="A139" s="181"/>
    </row>
    <row r="143" spans="1:1" x14ac:dyDescent="0.2">
      <c r="A143" s="181"/>
    </row>
    <row r="144" spans="1:1" x14ac:dyDescent="0.2">
      <c r="A144" s="181"/>
    </row>
  </sheetData>
  <sortState ref="A4:D4">
    <sortCondition ref="A4"/>
  </sortState>
  <mergeCells count="1">
    <mergeCell ref="A1:B1"/>
  </mergeCells>
  <pageMargins left="0.70866141732283472" right="0.70866141732283472" top="0.70866141732283472" bottom="0.70866141732283472"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7" r:id="rId4" name="Button 3">
              <controlPr defaultSize="0" print="0" autoFill="0" autoPict="0" macro="[0]!Botón3_Haga_clic_en">
                <anchor moveWithCells="1">
                  <from>
                    <xdr:col>4</xdr:col>
                    <xdr:colOff>314325</xdr:colOff>
                    <xdr:row>1</xdr:row>
                    <xdr:rowOff>123825</xdr:rowOff>
                  </from>
                  <to>
                    <xdr:col>4</xdr:col>
                    <xdr:colOff>1238250</xdr:colOff>
                    <xdr:row>2</xdr:row>
                    <xdr:rowOff>95250</xdr:rowOff>
                  </to>
                </anchor>
              </controlPr>
            </control>
          </mc:Choice>
        </mc:AlternateContent>
        <mc:AlternateContent xmlns:mc="http://schemas.openxmlformats.org/markup-compatibility/2006">
          <mc:Choice Requires="x14">
            <control shapeId="31748" r:id="rId5" name="Button 4">
              <controlPr defaultSize="0" print="0" autoFill="0" autoPict="0" macro="[0]!Botón4_Haga_clic_en">
                <anchor moveWithCells="1">
                  <from>
                    <xdr:col>4</xdr:col>
                    <xdr:colOff>314325</xdr:colOff>
                    <xdr:row>3</xdr:row>
                    <xdr:rowOff>0</xdr:rowOff>
                  </from>
                  <to>
                    <xdr:col>4</xdr:col>
                    <xdr:colOff>1238250</xdr:colOff>
                    <xdr:row>4</xdr:row>
                    <xdr:rowOff>28575</xdr:rowOff>
                  </to>
                </anchor>
              </controlPr>
            </control>
          </mc:Choice>
        </mc:AlternateContent>
        <mc:AlternateContent xmlns:mc="http://schemas.openxmlformats.org/markup-compatibility/2006">
          <mc:Choice Requires="x14">
            <control shapeId="31749" r:id="rId6" name="Button 5">
              <controlPr defaultSize="0" print="0" autoFill="0" autoPict="0" macro="[0]!Botón5_Haga_clic_en">
                <anchor moveWithCells="1">
                  <from>
                    <xdr:col>4</xdr:col>
                    <xdr:colOff>57150</xdr:colOff>
                    <xdr:row>0</xdr:row>
                    <xdr:rowOff>47625</xdr:rowOff>
                  </from>
                  <to>
                    <xdr:col>4</xdr:col>
                    <xdr:colOff>1457325</xdr:colOff>
                    <xdr:row>1</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D32"/>
  <sheetViews>
    <sheetView showGridLines="0" workbookViewId="0">
      <selection activeCell="D4" sqref="D4"/>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233" customWidth="1"/>
    <col min="5" max="5" width="15.7109375" customWidth="1"/>
  </cols>
  <sheetData>
    <row r="1" spans="1:4" ht="15" x14ac:dyDescent="0.25">
      <c r="A1" s="352" t="s">
        <v>145</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80"/>
      <c r="B4" s="177"/>
      <c r="C4" s="178"/>
      <c r="D4" s="232"/>
    </row>
    <row r="5" spans="1:4" x14ac:dyDescent="0.2">
      <c r="A5" s="181"/>
    </row>
    <row r="6" spans="1:4" x14ac:dyDescent="0.2">
      <c r="A6" s="181"/>
    </row>
    <row r="7" spans="1:4" x14ac:dyDescent="0.2">
      <c r="A7" s="181"/>
    </row>
    <row r="8" spans="1:4" x14ac:dyDescent="0.2">
      <c r="A8" s="181"/>
    </row>
    <row r="9" spans="1:4" x14ac:dyDescent="0.2">
      <c r="A9" s="181"/>
    </row>
    <row r="11" spans="1:4" x14ac:dyDescent="0.2">
      <c r="A11" s="181"/>
    </row>
    <row r="12" spans="1:4" x14ac:dyDescent="0.2">
      <c r="A12" s="181"/>
    </row>
    <row r="13" spans="1:4" x14ac:dyDescent="0.2">
      <c r="A13" s="181"/>
    </row>
    <row r="14" spans="1:4" x14ac:dyDescent="0.2">
      <c r="A14" s="181"/>
    </row>
    <row r="15" spans="1:4" x14ac:dyDescent="0.2">
      <c r="A15" s="181"/>
    </row>
    <row r="17" spans="1:1" x14ac:dyDescent="0.2">
      <c r="A17" s="181"/>
    </row>
    <row r="18" spans="1:1" x14ac:dyDescent="0.2">
      <c r="A18" s="181"/>
    </row>
    <row r="19" spans="1:1" x14ac:dyDescent="0.2">
      <c r="A19" s="181"/>
    </row>
    <row r="21" spans="1:1" x14ac:dyDescent="0.2">
      <c r="A21" s="181"/>
    </row>
    <row r="22" spans="1:1" x14ac:dyDescent="0.2">
      <c r="A22" s="181"/>
    </row>
    <row r="24" spans="1:1" x14ac:dyDescent="0.2">
      <c r="A24" s="181"/>
    </row>
    <row r="26" spans="1:1" x14ac:dyDescent="0.2">
      <c r="A26" s="181"/>
    </row>
    <row r="27" spans="1:1" x14ac:dyDescent="0.2">
      <c r="A27" s="181"/>
    </row>
    <row r="31" spans="1:1" x14ac:dyDescent="0.2">
      <c r="A31" s="181"/>
    </row>
    <row r="32" spans="1:1" x14ac:dyDescent="0.2">
      <c r="A32" s="181"/>
    </row>
  </sheetData>
  <sortState ref="A3:D4">
    <sortCondition ref="A3:A4"/>
  </sortState>
  <mergeCells count="1">
    <mergeCell ref="A1:B1"/>
  </mergeCells>
  <pageMargins left="0.70866141732283472" right="0.70866141732283472" top="0.70866141732283472" bottom="0.70866141732283472"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otón1_Haga_clic_en">
                <anchor moveWithCells="1">
                  <from>
                    <xdr:col>4</xdr:col>
                    <xdr:colOff>57150</xdr:colOff>
                    <xdr:row>1</xdr:row>
                    <xdr:rowOff>114300</xdr:rowOff>
                  </from>
                  <to>
                    <xdr:col>4</xdr:col>
                    <xdr:colOff>990600</xdr:colOff>
                    <xdr:row>2</xdr:row>
                    <xdr:rowOff>85725</xdr:rowOff>
                  </to>
                </anchor>
              </controlPr>
            </control>
          </mc:Choice>
        </mc:AlternateContent>
        <mc:AlternateContent xmlns:mc="http://schemas.openxmlformats.org/markup-compatibility/2006">
          <mc:Choice Requires="x14">
            <control shapeId="34818" r:id="rId5" name="Button 2">
              <controlPr defaultSize="0" print="0" autoFill="0" autoPict="0" macro="[0]!Botón2_Haga_clic_en">
                <anchor moveWithCells="1">
                  <from>
                    <xdr:col>4</xdr:col>
                    <xdr:colOff>228600</xdr:colOff>
                    <xdr:row>0</xdr:row>
                    <xdr:rowOff>66675</xdr:rowOff>
                  </from>
                  <to>
                    <xdr:col>4</xdr:col>
                    <xdr:colOff>828675</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8"/>
  <sheetViews>
    <sheetView showGridLines="0" workbookViewId="0">
      <selection activeCell="D4" sqref="D4"/>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233" customWidth="1"/>
    <col min="5" max="5" width="15.5703125" customWidth="1"/>
  </cols>
  <sheetData>
    <row r="1" spans="1:4" ht="15" x14ac:dyDescent="0.25">
      <c r="A1" s="352" t="s">
        <v>147</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232"/>
    </row>
    <row r="5" spans="1:4" x14ac:dyDescent="0.2">
      <c r="A5" s="181"/>
    </row>
    <row r="7" spans="1:4" x14ac:dyDescent="0.2">
      <c r="A7" s="181"/>
    </row>
    <row r="8" spans="1:4" x14ac:dyDescent="0.2">
      <c r="A8"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Zona4_Botón1_Haga_clic_en">
                <anchor moveWithCells="1">
                  <from>
                    <xdr:col>4</xdr:col>
                    <xdr:colOff>47625</xdr:colOff>
                    <xdr:row>1</xdr:row>
                    <xdr:rowOff>114300</xdr:rowOff>
                  </from>
                  <to>
                    <xdr:col>4</xdr:col>
                    <xdr:colOff>981075</xdr:colOff>
                    <xdr:row>2</xdr:row>
                    <xdr:rowOff>76200</xdr:rowOff>
                  </to>
                </anchor>
              </controlPr>
            </control>
          </mc:Choice>
        </mc:AlternateContent>
        <mc:AlternateContent xmlns:mc="http://schemas.openxmlformats.org/markup-compatibility/2006">
          <mc:Choice Requires="x14">
            <control shapeId="39938" r:id="rId5" name="Button 2">
              <controlPr defaultSize="0" print="0" autoFill="0" autoPict="0" macro="[0]!Botón2_Haga_clic_en">
                <anchor moveWithCells="1">
                  <from>
                    <xdr:col>4</xdr:col>
                    <xdr:colOff>209550</xdr:colOff>
                    <xdr:row>0</xdr:row>
                    <xdr:rowOff>57150</xdr:rowOff>
                  </from>
                  <to>
                    <xdr:col>4</xdr:col>
                    <xdr:colOff>809625</xdr:colOff>
                    <xdr:row>1</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D9"/>
  <sheetViews>
    <sheetView showGridLines="0" workbookViewId="0">
      <selection activeCell="D4" sqref="D4"/>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233" customWidth="1"/>
    <col min="5" max="5" width="15.42578125" customWidth="1"/>
  </cols>
  <sheetData>
    <row r="1" spans="1:4" ht="15" x14ac:dyDescent="0.25">
      <c r="A1" s="352" t="s">
        <v>146</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232"/>
    </row>
    <row r="5" spans="1:4" x14ac:dyDescent="0.2">
      <c r="A5" s="181"/>
    </row>
    <row r="8" spans="1:4" x14ac:dyDescent="0.2">
      <c r="A8" s="181"/>
    </row>
    <row r="9" spans="1:4" x14ac:dyDescent="0.2">
      <c r="A9"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Zona3_Botón1_Haga_clic_en">
                <anchor moveWithCells="1">
                  <from>
                    <xdr:col>4</xdr:col>
                    <xdr:colOff>47625</xdr:colOff>
                    <xdr:row>1</xdr:row>
                    <xdr:rowOff>142875</xdr:rowOff>
                  </from>
                  <to>
                    <xdr:col>4</xdr:col>
                    <xdr:colOff>990600</xdr:colOff>
                    <xdr:row>2</xdr:row>
                    <xdr:rowOff>104775</xdr:rowOff>
                  </to>
                </anchor>
              </controlPr>
            </control>
          </mc:Choice>
        </mc:AlternateContent>
        <mc:AlternateContent xmlns:mc="http://schemas.openxmlformats.org/markup-compatibility/2006">
          <mc:Choice Requires="x14">
            <control shapeId="38914" r:id="rId5" name="Button 2">
              <controlPr defaultSize="0" print="0" autoFill="0" autoPict="0" macro="[0]!Botón2_Haga_clic_en">
                <anchor moveWithCells="1">
                  <from>
                    <xdr:col>4</xdr:col>
                    <xdr:colOff>228600</xdr:colOff>
                    <xdr:row>0</xdr:row>
                    <xdr:rowOff>66675</xdr:rowOff>
                  </from>
                  <to>
                    <xdr:col>4</xdr:col>
                    <xdr:colOff>828675</xdr:colOff>
                    <xdr:row>1</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D9"/>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7" customWidth="1"/>
  </cols>
  <sheetData>
    <row r="1" spans="1:4" ht="15" x14ac:dyDescent="0.25">
      <c r="A1" s="352" t="s">
        <v>148</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6" spans="1:4" x14ac:dyDescent="0.2">
      <c r="A6" s="181"/>
    </row>
    <row r="8" spans="1:4" x14ac:dyDescent="0.2">
      <c r="A8" s="181"/>
    </row>
    <row r="9" spans="1:4" x14ac:dyDescent="0.2">
      <c r="A9"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Zona5_Botón1_Haga_clic_en">
                <anchor moveWithCells="1">
                  <from>
                    <xdr:col>4</xdr:col>
                    <xdr:colOff>57150</xdr:colOff>
                    <xdr:row>1</xdr:row>
                    <xdr:rowOff>85725</xdr:rowOff>
                  </from>
                  <to>
                    <xdr:col>4</xdr:col>
                    <xdr:colOff>1076325</xdr:colOff>
                    <xdr:row>2</xdr:row>
                    <xdr:rowOff>38100</xdr:rowOff>
                  </to>
                </anchor>
              </controlPr>
            </control>
          </mc:Choice>
        </mc:AlternateContent>
        <mc:AlternateContent xmlns:mc="http://schemas.openxmlformats.org/markup-compatibility/2006">
          <mc:Choice Requires="x14">
            <control shapeId="40962" r:id="rId5" name="Button 2">
              <controlPr defaultSize="0" print="0" autoFill="0" autoPict="0" macro="[0]!Botón2_Haga_clic_en">
                <anchor moveWithCells="1">
                  <from>
                    <xdr:col>4</xdr:col>
                    <xdr:colOff>285750</xdr:colOff>
                    <xdr:row>0</xdr:row>
                    <xdr:rowOff>38100</xdr:rowOff>
                  </from>
                  <to>
                    <xdr:col>4</xdr:col>
                    <xdr:colOff>885825</xdr:colOff>
                    <xdr:row>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D8"/>
  <sheetViews>
    <sheetView showGridLines="0" workbookViewId="0">
      <selection activeCell="D4" sqref="D4"/>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233" customWidth="1"/>
    <col min="5" max="5" width="17.7109375" customWidth="1"/>
  </cols>
  <sheetData>
    <row r="1" spans="1:4" ht="15" x14ac:dyDescent="0.25">
      <c r="A1" s="352" t="s">
        <v>149</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232"/>
    </row>
    <row r="5" spans="1:4" x14ac:dyDescent="0.2">
      <c r="A5" s="181"/>
    </row>
    <row r="7" spans="1:4" x14ac:dyDescent="0.2">
      <c r="A7" s="181"/>
    </row>
    <row r="8" spans="1:4" x14ac:dyDescent="0.2">
      <c r="A8"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Zona6_Botón1_Haga_clic_en">
                <anchor moveWithCells="1">
                  <from>
                    <xdr:col>4</xdr:col>
                    <xdr:colOff>85725</xdr:colOff>
                    <xdr:row>1</xdr:row>
                    <xdr:rowOff>104775</xdr:rowOff>
                  </from>
                  <to>
                    <xdr:col>4</xdr:col>
                    <xdr:colOff>1114425</xdr:colOff>
                    <xdr:row>2</xdr:row>
                    <xdr:rowOff>47625</xdr:rowOff>
                  </to>
                </anchor>
              </controlPr>
            </control>
          </mc:Choice>
        </mc:AlternateContent>
        <mc:AlternateContent xmlns:mc="http://schemas.openxmlformats.org/markup-compatibility/2006">
          <mc:Choice Requires="x14">
            <control shapeId="41986" r:id="rId5" name="Button 2">
              <controlPr defaultSize="0" print="0" autoFill="0" autoPict="0" macro="[0]!Botón2_Haga_clic_en">
                <anchor moveWithCells="1">
                  <from>
                    <xdr:col>4</xdr:col>
                    <xdr:colOff>295275</xdr:colOff>
                    <xdr:row>0</xdr:row>
                    <xdr:rowOff>47625</xdr:rowOff>
                  </from>
                  <to>
                    <xdr:col>4</xdr:col>
                    <xdr:colOff>895350</xdr:colOff>
                    <xdr:row>1</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D9"/>
  <sheetViews>
    <sheetView showGridLines="0" workbookViewId="0">
      <selection activeCell="D4" sqref="D4"/>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233" customWidth="1"/>
    <col min="5" max="5" width="17" customWidth="1"/>
  </cols>
  <sheetData>
    <row r="1" spans="1:4" ht="15" x14ac:dyDescent="0.25">
      <c r="A1" s="352" t="s">
        <v>150</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232"/>
    </row>
    <row r="5" spans="1:4" x14ac:dyDescent="0.2">
      <c r="A5" s="181"/>
    </row>
    <row r="8" spans="1:4" x14ac:dyDescent="0.2">
      <c r="A8" s="181"/>
    </row>
    <row r="9" spans="1:4" x14ac:dyDescent="0.2">
      <c r="A9"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Zona7_Botón1_Haga_clic_en">
                <anchor moveWithCells="1">
                  <from>
                    <xdr:col>4</xdr:col>
                    <xdr:colOff>57150</xdr:colOff>
                    <xdr:row>1</xdr:row>
                    <xdr:rowOff>123825</xdr:rowOff>
                  </from>
                  <to>
                    <xdr:col>4</xdr:col>
                    <xdr:colOff>1076325</xdr:colOff>
                    <xdr:row>2</xdr:row>
                    <xdr:rowOff>66675</xdr:rowOff>
                  </to>
                </anchor>
              </controlPr>
            </control>
          </mc:Choice>
        </mc:AlternateContent>
        <mc:AlternateContent xmlns:mc="http://schemas.openxmlformats.org/markup-compatibility/2006">
          <mc:Choice Requires="x14">
            <control shapeId="43010" r:id="rId5" name="Button 2">
              <controlPr defaultSize="0" print="0" autoFill="0" autoPict="0" macro="[0]!Botón2_Haga_clic_en">
                <anchor moveWithCells="1">
                  <from>
                    <xdr:col>4</xdr:col>
                    <xdr:colOff>304800</xdr:colOff>
                    <xdr:row>0</xdr:row>
                    <xdr:rowOff>47625</xdr:rowOff>
                  </from>
                  <to>
                    <xdr:col>4</xdr:col>
                    <xdr:colOff>904875</xdr:colOff>
                    <xdr:row>1</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D8"/>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7.5703125" customWidth="1"/>
  </cols>
  <sheetData>
    <row r="1" spans="1:4" ht="15" x14ac:dyDescent="0.25">
      <c r="A1" s="352" t="s">
        <v>151</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7" spans="1:4" x14ac:dyDescent="0.2">
      <c r="A7" s="181"/>
    </row>
    <row r="8" spans="1:4" x14ac:dyDescent="0.2">
      <c r="A8"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Zona8_Botón1_Haga_clic_en">
                <anchor moveWithCells="1">
                  <from>
                    <xdr:col>4</xdr:col>
                    <xdr:colOff>66675</xdr:colOff>
                    <xdr:row>1</xdr:row>
                    <xdr:rowOff>104775</xdr:rowOff>
                  </from>
                  <to>
                    <xdr:col>4</xdr:col>
                    <xdr:colOff>1095375</xdr:colOff>
                    <xdr:row>2</xdr:row>
                    <xdr:rowOff>57150</xdr:rowOff>
                  </to>
                </anchor>
              </controlPr>
            </control>
          </mc:Choice>
        </mc:AlternateContent>
        <mc:AlternateContent xmlns:mc="http://schemas.openxmlformats.org/markup-compatibility/2006">
          <mc:Choice Requires="x14">
            <control shapeId="44034" r:id="rId5" name="Button 2">
              <controlPr defaultSize="0" print="0" autoFill="0" autoPict="0" macro="[0]!Botón2_Haga_clic_en">
                <anchor moveWithCells="1">
                  <from>
                    <xdr:col>4</xdr:col>
                    <xdr:colOff>295275</xdr:colOff>
                    <xdr:row>0</xdr:row>
                    <xdr:rowOff>38100</xdr:rowOff>
                  </from>
                  <to>
                    <xdr:col>4</xdr:col>
                    <xdr:colOff>895350</xdr:colOff>
                    <xdr:row>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dimension ref="A1:D8"/>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5703125" customWidth="1"/>
  </cols>
  <sheetData>
    <row r="1" spans="1:4" ht="15" x14ac:dyDescent="0.25">
      <c r="A1" s="352" t="s">
        <v>152</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7" spans="1:4" x14ac:dyDescent="0.2">
      <c r="A7" s="181"/>
    </row>
    <row r="8" spans="1:4" x14ac:dyDescent="0.2">
      <c r="A8"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Zona9_Botón1_Haga_clic_en">
                <anchor moveWithCells="1">
                  <from>
                    <xdr:col>4</xdr:col>
                    <xdr:colOff>57150</xdr:colOff>
                    <xdr:row>1</xdr:row>
                    <xdr:rowOff>123825</xdr:rowOff>
                  </from>
                  <to>
                    <xdr:col>4</xdr:col>
                    <xdr:colOff>1057275</xdr:colOff>
                    <xdr:row>2</xdr:row>
                    <xdr:rowOff>76200</xdr:rowOff>
                  </to>
                </anchor>
              </controlPr>
            </control>
          </mc:Choice>
        </mc:AlternateContent>
        <mc:AlternateContent xmlns:mc="http://schemas.openxmlformats.org/markup-compatibility/2006">
          <mc:Choice Requires="x14">
            <control shapeId="45058" r:id="rId5" name="Button 2">
              <controlPr defaultSize="0" print="0" autoFill="0" autoPict="0" macro="[0]!Botón2_Haga_clic_en">
                <anchor moveWithCells="1">
                  <from>
                    <xdr:col>4</xdr:col>
                    <xdr:colOff>247650</xdr:colOff>
                    <xdr:row>0</xdr:row>
                    <xdr:rowOff>38100</xdr:rowOff>
                  </from>
                  <to>
                    <xdr:col>4</xdr:col>
                    <xdr:colOff>847725</xdr:colOff>
                    <xdr:row>1</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42578125" customWidth="1"/>
  </cols>
  <sheetData>
    <row r="1" spans="1:4" ht="15" x14ac:dyDescent="0.25">
      <c r="A1" s="352" t="s">
        <v>153</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Zona10_Botón1_Haga_clic_en">
                <anchor moveWithCells="1">
                  <from>
                    <xdr:col>4</xdr:col>
                    <xdr:colOff>38100</xdr:colOff>
                    <xdr:row>1</xdr:row>
                    <xdr:rowOff>152400</xdr:rowOff>
                  </from>
                  <to>
                    <xdr:col>4</xdr:col>
                    <xdr:colOff>1028700</xdr:colOff>
                    <xdr:row>2</xdr:row>
                    <xdr:rowOff>76200</xdr:rowOff>
                  </to>
                </anchor>
              </controlPr>
            </control>
          </mc:Choice>
        </mc:AlternateContent>
        <mc:AlternateContent xmlns:mc="http://schemas.openxmlformats.org/markup-compatibility/2006">
          <mc:Choice Requires="x14">
            <control shapeId="46082" r:id="rId5" name="Button 2">
              <controlPr defaultSize="0" print="0" autoFill="0" autoPict="0" macro="[0]!Botón2_Haga_clic_en">
                <anchor moveWithCells="1">
                  <from>
                    <xdr:col>4</xdr:col>
                    <xdr:colOff>266700</xdr:colOff>
                    <xdr:row>0</xdr:row>
                    <xdr:rowOff>47625</xdr:rowOff>
                  </from>
                  <to>
                    <xdr:col>4</xdr:col>
                    <xdr:colOff>866775</xdr:colOff>
                    <xdr:row>1</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140625" customWidth="1"/>
  </cols>
  <sheetData>
    <row r="1" spans="1:4" ht="15" x14ac:dyDescent="0.25">
      <c r="A1" s="352" t="s">
        <v>154</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Zona11_Botón1_Haga_clic_en">
                <anchor moveWithCells="1">
                  <from>
                    <xdr:col>4</xdr:col>
                    <xdr:colOff>57150</xdr:colOff>
                    <xdr:row>1</xdr:row>
                    <xdr:rowOff>123825</xdr:rowOff>
                  </from>
                  <to>
                    <xdr:col>4</xdr:col>
                    <xdr:colOff>1009650</xdr:colOff>
                    <xdr:row>2</xdr:row>
                    <xdr:rowOff>57150</xdr:rowOff>
                  </to>
                </anchor>
              </controlPr>
            </control>
          </mc:Choice>
        </mc:AlternateContent>
        <mc:AlternateContent xmlns:mc="http://schemas.openxmlformats.org/markup-compatibility/2006">
          <mc:Choice Requires="x14">
            <control shapeId="47106" r:id="rId5" name="Button 2">
              <controlPr defaultSize="0" print="0" autoFill="0" autoPict="0" macro="[0]!Botón2_Haga_clic_en">
                <anchor moveWithCells="1">
                  <from>
                    <xdr:col>4</xdr:col>
                    <xdr:colOff>238125</xdr:colOff>
                    <xdr:row>0</xdr:row>
                    <xdr:rowOff>47625</xdr:rowOff>
                  </from>
                  <to>
                    <xdr:col>4</xdr:col>
                    <xdr:colOff>838200</xdr:colOff>
                    <xdr:row>1</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42578125" customWidth="1"/>
  </cols>
  <sheetData>
    <row r="1" spans="1:4" ht="15" x14ac:dyDescent="0.25">
      <c r="A1" s="352" t="s">
        <v>155</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Zona12_Botón1_Haga_clic_en">
                <anchor moveWithCells="1">
                  <from>
                    <xdr:col>4</xdr:col>
                    <xdr:colOff>57150</xdr:colOff>
                    <xdr:row>1</xdr:row>
                    <xdr:rowOff>152400</xdr:rowOff>
                  </from>
                  <to>
                    <xdr:col>4</xdr:col>
                    <xdr:colOff>1047750</xdr:colOff>
                    <xdr:row>2</xdr:row>
                    <xdr:rowOff>85725</xdr:rowOff>
                  </to>
                </anchor>
              </controlPr>
            </control>
          </mc:Choice>
        </mc:AlternateContent>
        <mc:AlternateContent xmlns:mc="http://schemas.openxmlformats.org/markup-compatibility/2006">
          <mc:Choice Requires="x14">
            <control shapeId="48130" r:id="rId5" name="Button 2">
              <controlPr defaultSize="0" print="0" autoFill="0" autoPict="0" macro="[0]!Botón2_Haga_clic_en">
                <anchor moveWithCells="1">
                  <from>
                    <xdr:col>4</xdr:col>
                    <xdr:colOff>266700</xdr:colOff>
                    <xdr:row>0</xdr:row>
                    <xdr:rowOff>47625</xdr:rowOff>
                  </from>
                  <to>
                    <xdr:col>4</xdr:col>
                    <xdr:colOff>866775</xdr:colOff>
                    <xdr:row>1</xdr:row>
                    <xdr:rowOff>28575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7.28515625" customWidth="1"/>
  </cols>
  <sheetData>
    <row r="1" spans="1:4" ht="15" x14ac:dyDescent="0.25">
      <c r="A1" s="352" t="s">
        <v>156</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Zona13_Botón1_Haga_clic_en">
                <anchor moveWithCells="1">
                  <from>
                    <xdr:col>4</xdr:col>
                    <xdr:colOff>57150</xdr:colOff>
                    <xdr:row>1</xdr:row>
                    <xdr:rowOff>152400</xdr:rowOff>
                  </from>
                  <to>
                    <xdr:col>4</xdr:col>
                    <xdr:colOff>1076325</xdr:colOff>
                    <xdr:row>2</xdr:row>
                    <xdr:rowOff>123825</xdr:rowOff>
                  </to>
                </anchor>
              </controlPr>
            </control>
          </mc:Choice>
        </mc:AlternateContent>
        <mc:AlternateContent xmlns:mc="http://schemas.openxmlformats.org/markup-compatibility/2006">
          <mc:Choice Requires="x14">
            <control shapeId="49154" r:id="rId5" name="Button 2">
              <controlPr defaultSize="0" print="0" autoFill="0" autoPict="0" macro="[0]!Botón2_Haga_clic_en">
                <anchor moveWithCells="1">
                  <from>
                    <xdr:col>4</xdr:col>
                    <xdr:colOff>276225</xdr:colOff>
                    <xdr:row>0</xdr:row>
                    <xdr:rowOff>47625</xdr:rowOff>
                  </from>
                  <to>
                    <xdr:col>4</xdr:col>
                    <xdr:colOff>876300</xdr:colOff>
                    <xdr:row>1</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1:D6"/>
  <sheetViews>
    <sheetView showGridLines="0" workbookViewId="0">
      <selection activeCell="E3" sqref="E3"/>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28515625" customWidth="1"/>
  </cols>
  <sheetData>
    <row r="1" spans="1:4" ht="15" x14ac:dyDescent="0.25">
      <c r="A1" s="352" t="s">
        <v>157</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Zona14_Botón1_Haga_clic_en">
                <anchor moveWithCells="1">
                  <from>
                    <xdr:col>4</xdr:col>
                    <xdr:colOff>47625</xdr:colOff>
                    <xdr:row>1</xdr:row>
                    <xdr:rowOff>142875</xdr:rowOff>
                  </from>
                  <to>
                    <xdr:col>4</xdr:col>
                    <xdr:colOff>1028700</xdr:colOff>
                    <xdr:row>2</xdr:row>
                    <xdr:rowOff>76200</xdr:rowOff>
                  </to>
                </anchor>
              </controlPr>
            </control>
          </mc:Choice>
        </mc:AlternateContent>
        <mc:AlternateContent xmlns:mc="http://schemas.openxmlformats.org/markup-compatibility/2006">
          <mc:Choice Requires="x14">
            <control shapeId="50178" r:id="rId5" name="Button 2">
              <controlPr defaultSize="0" print="0" autoFill="0" autoPict="0" macro="[0]!Botón2_Haga_clic_en">
                <anchor moveWithCells="1">
                  <from>
                    <xdr:col>4</xdr:col>
                    <xdr:colOff>257175</xdr:colOff>
                    <xdr:row>0</xdr:row>
                    <xdr:rowOff>47625</xdr:rowOff>
                  </from>
                  <to>
                    <xdr:col>4</xdr:col>
                    <xdr:colOff>857250</xdr:colOff>
                    <xdr:row>1</xdr:row>
                    <xdr:rowOff>28575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140625" customWidth="1"/>
  </cols>
  <sheetData>
    <row r="1" spans="1:4" ht="15" x14ac:dyDescent="0.25">
      <c r="A1" s="352" t="s">
        <v>158</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Zona15_Botón1_Haga_clic_en">
                <anchor moveWithCells="1">
                  <from>
                    <xdr:col>4</xdr:col>
                    <xdr:colOff>47625</xdr:colOff>
                    <xdr:row>1</xdr:row>
                    <xdr:rowOff>161925</xdr:rowOff>
                  </from>
                  <to>
                    <xdr:col>4</xdr:col>
                    <xdr:colOff>1028700</xdr:colOff>
                    <xdr:row>2</xdr:row>
                    <xdr:rowOff>85725</xdr:rowOff>
                  </to>
                </anchor>
              </controlPr>
            </control>
          </mc:Choice>
        </mc:AlternateContent>
        <mc:AlternateContent xmlns:mc="http://schemas.openxmlformats.org/markup-compatibility/2006">
          <mc:Choice Requires="x14">
            <control shapeId="51202" r:id="rId5" name="Button 2">
              <controlPr defaultSize="0" print="0" autoFill="0" autoPict="0" macro="[0]!Botón2_Haga_clic_en">
                <anchor moveWithCells="1">
                  <from>
                    <xdr:col>4</xdr:col>
                    <xdr:colOff>247650</xdr:colOff>
                    <xdr:row>0</xdr:row>
                    <xdr:rowOff>57150</xdr:rowOff>
                  </from>
                  <to>
                    <xdr:col>4</xdr:col>
                    <xdr:colOff>847725</xdr:colOff>
                    <xdr:row>1</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7109375" customWidth="1"/>
  </cols>
  <sheetData>
    <row r="1" spans="1:4" ht="15" x14ac:dyDescent="0.25">
      <c r="A1" s="352" t="s">
        <v>159</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Zona16_Botón1_Haga_clic_en">
                <anchor moveWithCells="1">
                  <from>
                    <xdr:col>4</xdr:col>
                    <xdr:colOff>57150</xdr:colOff>
                    <xdr:row>1</xdr:row>
                    <xdr:rowOff>152400</xdr:rowOff>
                  </from>
                  <to>
                    <xdr:col>4</xdr:col>
                    <xdr:colOff>1047750</xdr:colOff>
                    <xdr:row>2</xdr:row>
                    <xdr:rowOff>85725</xdr:rowOff>
                  </to>
                </anchor>
              </controlPr>
            </control>
          </mc:Choice>
        </mc:AlternateContent>
        <mc:AlternateContent xmlns:mc="http://schemas.openxmlformats.org/markup-compatibility/2006">
          <mc:Choice Requires="x14">
            <control shapeId="52226" r:id="rId5" name="Button 2">
              <controlPr defaultSize="0" print="0" autoFill="0" autoPict="0" macro="[0]!Botón2_Haga_clic_en">
                <anchor moveWithCells="1">
                  <from>
                    <xdr:col>4</xdr:col>
                    <xdr:colOff>266700</xdr:colOff>
                    <xdr:row>0</xdr:row>
                    <xdr:rowOff>47625</xdr:rowOff>
                  </from>
                  <to>
                    <xdr:col>4</xdr:col>
                    <xdr:colOff>866775</xdr:colOff>
                    <xdr:row>1</xdr:row>
                    <xdr:rowOff>28575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7.28515625" customWidth="1"/>
  </cols>
  <sheetData>
    <row r="1" spans="1:4" ht="15" x14ac:dyDescent="0.25">
      <c r="A1" s="352" t="s">
        <v>160</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Zona17_Botón1_Haga_clic_en">
                <anchor moveWithCells="1">
                  <from>
                    <xdr:col>4</xdr:col>
                    <xdr:colOff>47625</xdr:colOff>
                    <xdr:row>1</xdr:row>
                    <xdr:rowOff>142875</xdr:rowOff>
                  </from>
                  <to>
                    <xdr:col>4</xdr:col>
                    <xdr:colOff>1085850</xdr:colOff>
                    <xdr:row>2</xdr:row>
                    <xdr:rowOff>85725</xdr:rowOff>
                  </to>
                </anchor>
              </controlPr>
            </control>
          </mc:Choice>
        </mc:AlternateContent>
        <mc:AlternateContent xmlns:mc="http://schemas.openxmlformats.org/markup-compatibility/2006">
          <mc:Choice Requires="x14">
            <control shapeId="55298" r:id="rId5" name="Button 2">
              <controlPr defaultSize="0" print="0" autoFill="0" autoPict="0" macro="[0]!Botón2_Haga_clic_en">
                <anchor moveWithCells="1">
                  <from>
                    <xdr:col>4</xdr:col>
                    <xdr:colOff>285750</xdr:colOff>
                    <xdr:row>0</xdr:row>
                    <xdr:rowOff>28575</xdr:rowOff>
                  </from>
                  <to>
                    <xdr:col>4</xdr:col>
                    <xdr:colOff>885825</xdr:colOff>
                    <xdr:row>1</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 customWidth="1"/>
  </cols>
  <sheetData>
    <row r="1" spans="1:4" ht="15" x14ac:dyDescent="0.25">
      <c r="A1" s="352" t="s">
        <v>161</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Zona18_Botón1_Haga_clic_en">
                <anchor moveWithCells="1">
                  <from>
                    <xdr:col>4</xdr:col>
                    <xdr:colOff>76200</xdr:colOff>
                    <xdr:row>1</xdr:row>
                    <xdr:rowOff>161925</xdr:rowOff>
                  </from>
                  <to>
                    <xdr:col>4</xdr:col>
                    <xdr:colOff>981075</xdr:colOff>
                    <xdr:row>2</xdr:row>
                    <xdr:rowOff>95250</xdr:rowOff>
                  </to>
                </anchor>
              </controlPr>
            </control>
          </mc:Choice>
        </mc:AlternateContent>
        <mc:AlternateContent xmlns:mc="http://schemas.openxmlformats.org/markup-compatibility/2006">
          <mc:Choice Requires="x14">
            <control shapeId="59394" r:id="rId5" name="Button 2">
              <controlPr defaultSize="0" print="0" autoFill="0" autoPict="0" macro="[0]!Botón2_Haga_clic_en">
                <anchor moveWithCells="1">
                  <from>
                    <xdr:col>4</xdr:col>
                    <xdr:colOff>247650</xdr:colOff>
                    <xdr:row>0</xdr:row>
                    <xdr:rowOff>38100</xdr:rowOff>
                  </from>
                  <to>
                    <xdr:col>4</xdr:col>
                    <xdr:colOff>847725</xdr:colOff>
                    <xdr:row>1</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5.7109375" customWidth="1"/>
  </cols>
  <sheetData>
    <row r="1" spans="1:4" ht="15" x14ac:dyDescent="0.25">
      <c r="A1" s="352" t="s">
        <v>162</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Zona19_Botón1_Haga_clic_en">
                <anchor moveWithCells="1">
                  <from>
                    <xdr:col>4</xdr:col>
                    <xdr:colOff>57150</xdr:colOff>
                    <xdr:row>1</xdr:row>
                    <xdr:rowOff>180975</xdr:rowOff>
                  </from>
                  <to>
                    <xdr:col>4</xdr:col>
                    <xdr:colOff>1000125</xdr:colOff>
                    <xdr:row>2</xdr:row>
                    <xdr:rowOff>114300</xdr:rowOff>
                  </to>
                </anchor>
              </controlPr>
            </control>
          </mc:Choice>
        </mc:AlternateContent>
        <mc:AlternateContent xmlns:mc="http://schemas.openxmlformats.org/markup-compatibility/2006">
          <mc:Choice Requires="x14">
            <control shapeId="60418" r:id="rId5" name="Button 2">
              <controlPr defaultSize="0" print="0" autoFill="0" autoPict="0" macro="[0]!Botón2_Haga_clic_en">
                <anchor moveWithCells="1">
                  <from>
                    <xdr:col>4</xdr:col>
                    <xdr:colOff>228600</xdr:colOff>
                    <xdr:row>0</xdr:row>
                    <xdr:rowOff>38100</xdr:rowOff>
                  </from>
                  <to>
                    <xdr:col>4</xdr:col>
                    <xdr:colOff>828675</xdr:colOff>
                    <xdr:row>1</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6"/>
  <dimension ref="A1:D6"/>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42578125" customWidth="1"/>
  </cols>
  <sheetData>
    <row r="1" spans="1:4" ht="15" x14ac:dyDescent="0.25">
      <c r="A1" s="352" t="s">
        <v>163</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6" spans="1:4" x14ac:dyDescent="0.2">
      <c r="A6"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Zona20_Botón1_Haga_clic_en">
                <anchor moveWithCells="1">
                  <from>
                    <xdr:col>4</xdr:col>
                    <xdr:colOff>76200</xdr:colOff>
                    <xdr:row>1</xdr:row>
                    <xdr:rowOff>190500</xdr:rowOff>
                  </from>
                  <to>
                    <xdr:col>4</xdr:col>
                    <xdr:colOff>1019175</xdr:colOff>
                    <xdr:row>2</xdr:row>
                    <xdr:rowOff>133350</xdr:rowOff>
                  </to>
                </anchor>
              </controlPr>
            </control>
          </mc:Choice>
        </mc:AlternateContent>
        <mc:AlternateContent xmlns:mc="http://schemas.openxmlformats.org/markup-compatibility/2006">
          <mc:Choice Requires="x14">
            <control shapeId="61442" r:id="rId5" name="Button 2">
              <controlPr defaultSize="0" print="0" autoFill="0" autoPict="0" macro="[0]!Botón2_Haga_clic_en">
                <anchor moveWithCells="1">
                  <from>
                    <xdr:col>4</xdr:col>
                    <xdr:colOff>266700</xdr:colOff>
                    <xdr:row>0</xdr:row>
                    <xdr:rowOff>28575</xdr:rowOff>
                  </from>
                  <to>
                    <xdr:col>4</xdr:col>
                    <xdr:colOff>866775</xdr:colOff>
                    <xdr:row>1</xdr:row>
                    <xdr:rowOff>9525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7"/>
  <dimension ref="A1:D17"/>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7" customWidth="1"/>
  </cols>
  <sheetData>
    <row r="1" spans="1:4" ht="15" x14ac:dyDescent="0.25">
      <c r="A1" s="352" t="s">
        <v>164</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80"/>
      <c r="B4" s="177"/>
      <c r="C4" s="178"/>
      <c r="D4" s="178"/>
    </row>
    <row r="11" spans="1:4" x14ac:dyDescent="0.2">
      <c r="A11" s="181"/>
    </row>
    <row r="12" spans="1:4" x14ac:dyDescent="0.2">
      <c r="A12" s="181"/>
    </row>
    <row r="14" spans="1:4" x14ac:dyDescent="0.2">
      <c r="A14" s="181"/>
    </row>
    <row r="16" spans="1:4" x14ac:dyDescent="0.2">
      <c r="A16" s="181"/>
    </row>
    <row r="17" spans="1:1" x14ac:dyDescent="0.2">
      <c r="A17" s="181"/>
    </row>
  </sheetData>
  <sortState ref="A4:D7">
    <sortCondition ref="A4:A7"/>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Zona21_Botón1_Haga_clic_en">
                <anchor moveWithCells="1">
                  <from>
                    <xdr:col>4</xdr:col>
                    <xdr:colOff>66675</xdr:colOff>
                    <xdr:row>1</xdr:row>
                    <xdr:rowOff>180975</xdr:rowOff>
                  </from>
                  <to>
                    <xdr:col>4</xdr:col>
                    <xdr:colOff>1076325</xdr:colOff>
                    <xdr:row>2</xdr:row>
                    <xdr:rowOff>114300</xdr:rowOff>
                  </to>
                </anchor>
              </controlPr>
            </control>
          </mc:Choice>
        </mc:AlternateContent>
        <mc:AlternateContent xmlns:mc="http://schemas.openxmlformats.org/markup-compatibility/2006">
          <mc:Choice Requires="x14">
            <control shapeId="62466" r:id="rId5" name="Button 2">
              <controlPr defaultSize="0" print="0" autoFill="0" autoPict="0" macro="[0]!Botón2_Haga_clic_en">
                <anchor moveWithCells="1">
                  <from>
                    <xdr:col>4</xdr:col>
                    <xdr:colOff>285750</xdr:colOff>
                    <xdr:row>0</xdr:row>
                    <xdr:rowOff>19050</xdr:rowOff>
                  </from>
                  <to>
                    <xdr:col>4</xdr:col>
                    <xdr:colOff>885825</xdr:colOff>
                    <xdr:row>1</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8"/>
  <dimension ref="A1:D8"/>
  <sheetViews>
    <sheetView showGridLines="0" workbookViewId="0">
      <selection sqref="A1:B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85546875" customWidth="1"/>
  </cols>
  <sheetData>
    <row r="1" spans="1:4" ht="15" x14ac:dyDescent="0.25">
      <c r="A1" s="352" t="s">
        <v>165</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7" spans="1:4" x14ac:dyDescent="0.2">
      <c r="A7" s="181"/>
    </row>
    <row r="8" spans="1:4" x14ac:dyDescent="0.2">
      <c r="A8"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Zona22_Botón1_Haga_clic_en">
                <anchor moveWithCells="1">
                  <from>
                    <xdr:col>4</xdr:col>
                    <xdr:colOff>66675</xdr:colOff>
                    <xdr:row>1</xdr:row>
                    <xdr:rowOff>180975</xdr:rowOff>
                  </from>
                  <to>
                    <xdr:col>4</xdr:col>
                    <xdr:colOff>1076325</xdr:colOff>
                    <xdr:row>2</xdr:row>
                    <xdr:rowOff>104775</xdr:rowOff>
                  </to>
                </anchor>
              </controlPr>
            </control>
          </mc:Choice>
        </mc:AlternateContent>
        <mc:AlternateContent xmlns:mc="http://schemas.openxmlformats.org/markup-compatibility/2006">
          <mc:Choice Requires="x14">
            <control shapeId="63490" r:id="rId5" name="Button 2">
              <controlPr defaultSize="0" print="0" autoFill="0" autoPict="0" macro="[0]!Botón2_Haga_clic_en">
                <anchor moveWithCells="1">
                  <from>
                    <xdr:col>4</xdr:col>
                    <xdr:colOff>247650</xdr:colOff>
                    <xdr:row>0</xdr:row>
                    <xdr:rowOff>47625</xdr:rowOff>
                  </from>
                  <to>
                    <xdr:col>4</xdr:col>
                    <xdr:colOff>847725</xdr:colOff>
                    <xdr:row>1</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dimension ref="A1:D8"/>
  <sheetViews>
    <sheetView showGridLines="0" workbookViewId="0">
      <selection activeCell="D21" sqref="D21"/>
    </sheetView>
  </sheetViews>
  <sheetFormatPr baseColWidth="10" defaultRowHeight="12.75" x14ac:dyDescent="0.2"/>
  <cols>
    <col min="1" max="1" width="11.28515625" style="172" customWidth="1"/>
    <col min="2" max="2" width="45.7109375" style="172" customWidth="1"/>
    <col min="3" max="3" width="15.7109375" style="182" customWidth="1"/>
    <col min="4" max="4" width="15.5703125" style="182" customWidth="1"/>
    <col min="5" max="5" width="16.7109375" customWidth="1"/>
  </cols>
  <sheetData>
    <row r="1" spans="1:4" ht="15" x14ac:dyDescent="0.25">
      <c r="A1" s="352" t="s">
        <v>166</v>
      </c>
      <c r="B1" s="352"/>
      <c r="C1" s="216"/>
      <c r="D1" s="215"/>
    </row>
    <row r="2" spans="1:4" ht="18" customHeight="1" x14ac:dyDescent="0.2">
      <c r="A2" s="173" t="s">
        <v>143</v>
      </c>
      <c r="B2" s="174"/>
      <c r="C2" s="175" t="s">
        <v>144</v>
      </c>
      <c r="D2" s="176"/>
    </row>
    <row r="3" spans="1:4" x14ac:dyDescent="0.2">
      <c r="A3" s="179" t="s">
        <v>142</v>
      </c>
      <c r="B3" s="179" t="s">
        <v>6</v>
      </c>
      <c r="C3" s="179" t="s">
        <v>83</v>
      </c>
      <c r="D3" s="179" t="s">
        <v>140</v>
      </c>
    </row>
    <row r="4" spans="1:4" x14ac:dyDescent="0.2">
      <c r="A4" s="177"/>
      <c r="B4" s="177"/>
      <c r="C4" s="178"/>
      <c r="D4" s="178"/>
    </row>
    <row r="5" spans="1:4" x14ac:dyDescent="0.2">
      <c r="A5" s="181"/>
    </row>
    <row r="7" spans="1:4" x14ac:dyDescent="0.2">
      <c r="A7" s="181"/>
    </row>
    <row r="8" spans="1:4" x14ac:dyDescent="0.2">
      <c r="A8" s="181"/>
    </row>
  </sheetData>
  <sortState ref="A3:D4">
    <sortCondition ref="A3:A4"/>
  </sortState>
  <mergeCells count="1">
    <mergeCell ref="A1:B1"/>
  </mergeCells>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Zona23_Botón1_Haga_clic_en">
                <anchor moveWithCells="1">
                  <from>
                    <xdr:col>4</xdr:col>
                    <xdr:colOff>57150</xdr:colOff>
                    <xdr:row>1</xdr:row>
                    <xdr:rowOff>171450</xdr:rowOff>
                  </from>
                  <to>
                    <xdr:col>4</xdr:col>
                    <xdr:colOff>1057275</xdr:colOff>
                    <xdr:row>2</xdr:row>
                    <xdr:rowOff>114300</xdr:rowOff>
                  </to>
                </anchor>
              </controlPr>
            </control>
          </mc:Choice>
        </mc:AlternateContent>
        <mc:AlternateContent xmlns:mc="http://schemas.openxmlformats.org/markup-compatibility/2006">
          <mc:Choice Requires="x14">
            <control shapeId="64514" r:id="rId5" name="Button 2">
              <controlPr defaultSize="0" print="0" autoFill="0" autoPict="0" macro="[0]!Botón2_Haga_clic_en">
                <anchor moveWithCells="1">
                  <from>
                    <xdr:col>4</xdr:col>
                    <xdr:colOff>257175</xdr:colOff>
                    <xdr:row>0</xdr:row>
                    <xdr:rowOff>57150</xdr:rowOff>
                  </from>
                  <to>
                    <xdr:col>4</xdr:col>
                    <xdr:colOff>857250</xdr:colOff>
                    <xdr:row>1</xdr:row>
                    <xdr:rowOff>38100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19"/>
  <sheetViews>
    <sheetView workbookViewId="0">
      <selection activeCell="B14" sqref="B14"/>
    </sheetView>
  </sheetViews>
  <sheetFormatPr baseColWidth="10" defaultColWidth="11.42578125" defaultRowHeight="15" x14ac:dyDescent="0.3"/>
  <cols>
    <col min="1" max="1" width="31.5703125" style="87" customWidth="1"/>
    <col min="2" max="3" width="11.42578125" style="87"/>
    <col min="4" max="4" width="14.42578125" style="87" bestFit="1" customWidth="1"/>
    <col min="5" max="5" width="11.42578125" style="87"/>
    <col min="6" max="6" width="14.85546875" style="87" bestFit="1" customWidth="1"/>
    <col min="7" max="8" width="11.42578125" style="87"/>
    <col min="9" max="9" width="25" style="87" customWidth="1"/>
    <col min="10" max="16384" width="11.42578125" style="87"/>
  </cols>
  <sheetData>
    <row r="1" spans="1:9" ht="15.75" thickBot="1" x14ac:dyDescent="0.35">
      <c r="A1" s="365" t="s">
        <v>69</v>
      </c>
      <c r="B1" s="366"/>
      <c r="C1" s="366"/>
      <c r="D1" s="366"/>
      <c r="E1" s="366"/>
      <c r="F1" s="366"/>
      <c r="G1" s="366"/>
      <c r="H1" s="366"/>
      <c r="I1" s="367"/>
    </row>
    <row r="3" spans="1:9" x14ac:dyDescent="0.3">
      <c r="A3" s="371" t="s">
        <v>90</v>
      </c>
      <c r="B3" s="368" t="s">
        <v>70</v>
      </c>
      <c r="C3" s="368"/>
      <c r="D3" s="368"/>
      <c r="E3" s="368" t="s">
        <v>71</v>
      </c>
      <c r="F3" s="368"/>
      <c r="G3" s="368"/>
      <c r="H3" s="369" t="s">
        <v>72</v>
      </c>
      <c r="I3" s="370" t="s">
        <v>73</v>
      </c>
    </row>
    <row r="4" spans="1:9" x14ac:dyDescent="0.3">
      <c r="A4" s="372"/>
      <c r="B4" s="98" t="s">
        <v>74</v>
      </c>
      <c r="C4" s="98" t="s">
        <v>75</v>
      </c>
      <c r="D4" s="98" t="s">
        <v>76</v>
      </c>
      <c r="E4" s="98" t="s">
        <v>74</v>
      </c>
      <c r="F4" s="98" t="s">
        <v>75</v>
      </c>
      <c r="G4" s="98" t="s">
        <v>76</v>
      </c>
      <c r="H4" s="369"/>
      <c r="I4" s="370"/>
    </row>
    <row r="5" spans="1:9" x14ac:dyDescent="0.3">
      <c r="A5" s="94" t="s">
        <v>80</v>
      </c>
      <c r="B5" s="95">
        <v>6.05</v>
      </c>
      <c r="C5" s="95">
        <v>2.4300000000000002</v>
      </c>
      <c r="D5" s="95">
        <v>2.59</v>
      </c>
      <c r="E5" s="95">
        <v>5.89</v>
      </c>
      <c r="F5" s="95">
        <v>2.35</v>
      </c>
      <c r="G5" s="95">
        <v>2.39</v>
      </c>
      <c r="H5" s="96">
        <v>33.200000000000003</v>
      </c>
      <c r="I5" s="96" t="s">
        <v>77</v>
      </c>
    </row>
    <row r="6" spans="1:9" x14ac:dyDescent="0.3">
      <c r="A6" s="94" t="s">
        <v>81</v>
      </c>
      <c r="B6" s="95">
        <v>12.19</v>
      </c>
      <c r="C6" s="95">
        <v>2.4300000000000002</v>
      </c>
      <c r="D6" s="95">
        <v>2.59</v>
      </c>
      <c r="E6" s="95">
        <v>12.03</v>
      </c>
      <c r="F6" s="95">
        <v>2.35</v>
      </c>
      <c r="G6" s="95">
        <v>2.39</v>
      </c>
      <c r="H6" s="96">
        <v>67.7</v>
      </c>
      <c r="I6" s="96" t="s">
        <v>78</v>
      </c>
    </row>
    <row r="8" spans="1:9" x14ac:dyDescent="0.3">
      <c r="A8" s="354" t="s">
        <v>84</v>
      </c>
      <c r="B8" s="355"/>
      <c r="C8" s="99" t="s">
        <v>72</v>
      </c>
      <c r="D8" s="99" t="s">
        <v>82</v>
      </c>
    </row>
    <row r="9" spans="1:9" x14ac:dyDescent="0.3">
      <c r="A9" s="353" t="s">
        <v>89</v>
      </c>
      <c r="B9" s="353"/>
      <c r="C9" s="96">
        <f>SUM(Plantilla!O41:O222)</f>
        <v>35.69493595576764</v>
      </c>
      <c r="D9" s="101" t="e">
        <f>Plantilla!D201/1000</f>
        <v>#REF!</v>
      </c>
    </row>
    <row r="11" spans="1:9" x14ac:dyDescent="0.3">
      <c r="A11" s="93" t="s">
        <v>90</v>
      </c>
      <c r="B11" s="99" t="s">
        <v>83</v>
      </c>
      <c r="C11" s="99" t="s">
        <v>72</v>
      </c>
      <c r="D11" s="100" t="s">
        <v>85</v>
      </c>
      <c r="E11" s="99" t="s">
        <v>82</v>
      </c>
      <c r="F11" s="100" t="s">
        <v>86</v>
      </c>
    </row>
    <row r="12" spans="1:9" x14ac:dyDescent="0.3">
      <c r="A12" s="88" t="s">
        <v>80</v>
      </c>
      <c r="B12" s="97">
        <v>1</v>
      </c>
      <c r="C12" s="96">
        <f>B12*H5*D12</f>
        <v>26.560000000000002</v>
      </c>
      <c r="D12" s="363">
        <v>0.8</v>
      </c>
      <c r="E12" s="101">
        <f>B12*28.28*F12</f>
        <v>26.583199999999998</v>
      </c>
      <c r="F12" s="363">
        <v>0.94</v>
      </c>
    </row>
    <row r="13" spans="1:9" x14ac:dyDescent="0.3">
      <c r="A13" s="88" t="s">
        <v>81</v>
      </c>
      <c r="B13" s="97">
        <v>1</v>
      </c>
      <c r="C13" s="96">
        <f>B13*H6*D12</f>
        <v>54.160000000000004</v>
      </c>
      <c r="D13" s="364"/>
      <c r="E13" s="101">
        <f>B13*28.5*F12</f>
        <v>26.79</v>
      </c>
      <c r="F13" s="364"/>
    </row>
    <row r="14" spans="1:9" x14ac:dyDescent="0.3">
      <c r="C14" s="91">
        <f>SUM(C12:C13)</f>
        <v>80.72</v>
      </c>
      <c r="E14" s="118">
        <f>SUM(E12:E13)</f>
        <v>53.373199999999997</v>
      </c>
    </row>
    <row r="15" spans="1:9" ht="15.75" thickBot="1" x14ac:dyDescent="0.35">
      <c r="B15" s="90"/>
    </row>
    <row r="16" spans="1:9" x14ac:dyDescent="0.3">
      <c r="A16" s="356" t="str">
        <f>IF(C14&gt;=C9,"EL VOLUMNEN DE LA CARGA ESTÁ ACORDE A LOS CONTENEDORES SELECCIONADOS","!!! REVISAR !!! EL VOLUMNEN DE LA CARGA NO CABE EN CONTENEDORES SELECCIONADOS")</f>
        <v>EL VOLUMNEN DE LA CARGA ESTÁ ACORDE A LOS CONTENEDORES SELECCIONADOS</v>
      </c>
      <c r="B16" s="357"/>
      <c r="C16" s="357"/>
      <c r="D16" s="357"/>
      <c r="E16" s="357"/>
      <c r="F16" s="357"/>
      <c r="G16" s="357"/>
      <c r="H16" s="357"/>
      <c r="I16" s="358"/>
    </row>
    <row r="17" spans="1:9" ht="15.75" thickBot="1" x14ac:dyDescent="0.35">
      <c r="A17" s="359" t="s">
        <v>88</v>
      </c>
      <c r="B17" s="360"/>
      <c r="C17" s="360"/>
      <c r="D17" s="361">
        <f>IF((1-(C9/C14))&lt;0,"Volumen de la carga mayor a la capacidad de los contenedores",1-(C9/C14))</f>
        <v>0.55779316209405794</v>
      </c>
      <c r="E17" s="361"/>
      <c r="F17" s="361"/>
      <c r="G17" s="361"/>
      <c r="H17" s="361"/>
      <c r="I17" s="362"/>
    </row>
    <row r="18" spans="1:9" x14ac:dyDescent="0.3">
      <c r="A18" s="356" t="e">
        <f>IF(E14&gt;=D9,"EL PESO DE LA CARGA ESTÁ ACORDE A LOS VEHÍCULOS SELECCIONADOS","!!! REVISAR !!! EL PESO DE LA CARGA NO CABE EN VEHÍCULOS SELECCIONADO")</f>
        <v>#REF!</v>
      </c>
      <c r="B18" s="357"/>
      <c r="C18" s="357"/>
      <c r="D18" s="357"/>
      <c r="E18" s="357"/>
      <c r="F18" s="357"/>
      <c r="G18" s="357"/>
      <c r="H18" s="357"/>
      <c r="I18" s="358"/>
    </row>
    <row r="19" spans="1:9" ht="15.75" thickBot="1" x14ac:dyDescent="0.35">
      <c r="A19" s="359" t="s">
        <v>87</v>
      </c>
      <c r="B19" s="360"/>
      <c r="C19" s="360"/>
      <c r="D19" s="361" t="e">
        <f>IF((1-(D9/E14))&lt;0,"Peso de la carga mayor a la capacidad de los contenedores",1-(D9/E14))</f>
        <v>#REF!</v>
      </c>
      <c r="E19" s="361"/>
      <c r="F19" s="361"/>
      <c r="G19" s="361"/>
      <c r="H19" s="361"/>
      <c r="I19" s="362"/>
    </row>
  </sheetData>
  <mergeCells count="16">
    <mergeCell ref="A1:I1"/>
    <mergeCell ref="B3:D3"/>
    <mergeCell ref="E3:G3"/>
    <mergeCell ref="H3:H4"/>
    <mergeCell ref="I3:I4"/>
    <mergeCell ref="A3:A4"/>
    <mergeCell ref="A9:B9"/>
    <mergeCell ref="A8:B8"/>
    <mergeCell ref="A18:I18"/>
    <mergeCell ref="A17:C17"/>
    <mergeCell ref="A19:C19"/>
    <mergeCell ref="D17:I17"/>
    <mergeCell ref="D19:I19"/>
    <mergeCell ref="F12:F13"/>
    <mergeCell ref="D12:D13"/>
    <mergeCell ref="A16:I16"/>
  </mergeCells>
  <pageMargins left="0.7" right="0.7" top="0.75" bottom="0.75" header="0.3" footer="0.3"/>
  <pageSetup orientation="portrait" r:id="rId1"/>
  <ignoredErrors>
    <ignoredError sqref="C9:D9 D19 D17 A16 A18" evalError="1"/>
  </ignoredError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F27"/>
  <sheetViews>
    <sheetView workbookViewId="0">
      <selection activeCell="B22" sqref="B22"/>
    </sheetView>
  </sheetViews>
  <sheetFormatPr baseColWidth="10" defaultColWidth="11.42578125" defaultRowHeight="15" x14ac:dyDescent="0.3"/>
  <cols>
    <col min="1" max="1" width="31.5703125" style="87" customWidth="1"/>
    <col min="2" max="2" width="11.42578125" style="87"/>
    <col min="3" max="3" width="13" style="87" customWidth="1"/>
    <col min="4" max="4" width="23.5703125" style="87" customWidth="1"/>
    <col min="5" max="5" width="11.42578125" style="87"/>
    <col min="6" max="6" width="14.85546875" style="87" bestFit="1" customWidth="1"/>
    <col min="7" max="8" width="11.42578125" style="87"/>
    <col min="9" max="9" width="25" style="87" customWidth="1"/>
    <col min="10" max="16384" width="11.42578125" style="87"/>
  </cols>
  <sheetData>
    <row r="1" spans="1:6" ht="15.75" thickBot="1" x14ac:dyDescent="0.35">
      <c r="A1" s="365" t="s">
        <v>91</v>
      </c>
      <c r="B1" s="366"/>
      <c r="C1" s="366"/>
      <c r="D1" s="366"/>
      <c r="E1" s="366"/>
      <c r="F1" s="367"/>
    </row>
    <row r="3" spans="1:6" ht="15" customHeight="1" x14ac:dyDescent="0.3">
      <c r="A3" s="371" t="s">
        <v>109</v>
      </c>
      <c r="B3" s="368" t="s">
        <v>71</v>
      </c>
      <c r="C3" s="368"/>
      <c r="D3" s="368"/>
      <c r="E3" s="369" t="s">
        <v>72</v>
      </c>
      <c r="F3" s="370" t="s">
        <v>73</v>
      </c>
    </row>
    <row r="4" spans="1:6" x14ac:dyDescent="0.3">
      <c r="A4" s="372"/>
      <c r="B4" s="98" t="s">
        <v>74</v>
      </c>
      <c r="C4" s="98" t="s">
        <v>75</v>
      </c>
      <c r="D4" s="119" t="s">
        <v>128</v>
      </c>
      <c r="E4" s="369"/>
      <c r="F4" s="370"/>
    </row>
    <row r="5" spans="1:6" x14ac:dyDescent="0.3">
      <c r="A5" s="94" t="s">
        <v>92</v>
      </c>
      <c r="B5" s="95"/>
      <c r="C5" s="95"/>
      <c r="D5" s="95"/>
      <c r="E5" s="96">
        <v>5</v>
      </c>
      <c r="F5" s="102">
        <v>0.8</v>
      </c>
    </row>
    <row r="6" spans="1:6" x14ac:dyDescent="0.3">
      <c r="A6" s="94" t="s">
        <v>93</v>
      </c>
      <c r="B6" s="95">
        <v>5</v>
      </c>
      <c r="C6" s="95">
        <v>2.2000000000000002</v>
      </c>
      <c r="D6" s="95" t="s">
        <v>127</v>
      </c>
      <c r="E6" s="96">
        <v>18</v>
      </c>
      <c r="F6" s="102">
        <v>4</v>
      </c>
    </row>
    <row r="7" spans="1:6" x14ac:dyDescent="0.3">
      <c r="A7" s="94" t="s">
        <v>94</v>
      </c>
      <c r="B7" s="95">
        <v>7</v>
      </c>
      <c r="C7" s="95">
        <v>2.4</v>
      </c>
      <c r="D7" s="95" t="s">
        <v>127</v>
      </c>
      <c r="E7" s="96">
        <v>32</v>
      </c>
      <c r="F7" s="102">
        <v>8</v>
      </c>
    </row>
    <row r="8" spans="1:6" x14ac:dyDescent="0.3">
      <c r="A8" s="94" t="s">
        <v>95</v>
      </c>
      <c r="B8" s="95">
        <v>7.5</v>
      </c>
      <c r="C8" s="95">
        <v>2.5</v>
      </c>
      <c r="D8" s="95" t="s">
        <v>127</v>
      </c>
      <c r="E8" s="96">
        <v>36</v>
      </c>
      <c r="F8" s="102">
        <v>16</v>
      </c>
    </row>
    <row r="9" spans="1:6" x14ac:dyDescent="0.3">
      <c r="A9" s="94" t="s">
        <v>96</v>
      </c>
      <c r="B9" s="95">
        <v>12</v>
      </c>
      <c r="C9" s="95">
        <v>2.5</v>
      </c>
      <c r="D9" s="95" t="s">
        <v>127</v>
      </c>
      <c r="E9" s="96">
        <v>65</v>
      </c>
      <c r="F9" s="102">
        <v>33</v>
      </c>
    </row>
    <row r="10" spans="1:6" x14ac:dyDescent="0.3">
      <c r="A10" s="94" t="s">
        <v>97</v>
      </c>
      <c r="B10" s="95">
        <v>12</v>
      </c>
      <c r="C10" s="95">
        <v>2.5</v>
      </c>
      <c r="D10" s="95" t="s">
        <v>127</v>
      </c>
      <c r="E10" s="96">
        <v>65</v>
      </c>
      <c r="F10" s="102">
        <v>33</v>
      </c>
    </row>
    <row r="12" spans="1:6" x14ac:dyDescent="0.3">
      <c r="A12" s="354" t="s">
        <v>84</v>
      </c>
      <c r="B12" s="355"/>
      <c r="C12" s="99" t="s">
        <v>72</v>
      </c>
      <c r="D12" s="99" t="s">
        <v>82</v>
      </c>
    </row>
    <row r="13" spans="1:6" x14ac:dyDescent="0.3">
      <c r="A13" s="353" t="s">
        <v>89</v>
      </c>
      <c r="B13" s="353"/>
      <c r="C13" s="96">
        <f>SUM(Plantilla!O41:O222)</f>
        <v>35.69493595576764</v>
      </c>
      <c r="D13" s="101" t="e">
        <f>Plantilla!D201/1000</f>
        <v>#REF!</v>
      </c>
    </row>
    <row r="15" spans="1:6" x14ac:dyDescent="0.3">
      <c r="A15" s="93" t="s">
        <v>109</v>
      </c>
      <c r="B15" s="99" t="s">
        <v>83</v>
      </c>
      <c r="C15" s="99" t="s">
        <v>72</v>
      </c>
      <c r="D15" s="100" t="s">
        <v>85</v>
      </c>
      <c r="E15" s="99" t="s">
        <v>82</v>
      </c>
      <c r="F15" s="100" t="s">
        <v>86</v>
      </c>
    </row>
    <row r="16" spans="1:6" x14ac:dyDescent="0.3">
      <c r="A16" s="94" t="s">
        <v>92</v>
      </c>
      <c r="B16" s="97"/>
      <c r="C16" s="96">
        <f t="shared" ref="C16:C21" si="0">B16*E5*$D$16</f>
        <v>0</v>
      </c>
      <c r="D16" s="378">
        <v>0.8</v>
      </c>
      <c r="E16" s="101">
        <f t="shared" ref="E16:E21" si="1">B16*F5*$F$16</f>
        <v>0</v>
      </c>
      <c r="F16" s="378">
        <v>1</v>
      </c>
    </row>
    <row r="17" spans="1:6" x14ac:dyDescent="0.3">
      <c r="A17" s="94" t="s">
        <v>93</v>
      </c>
      <c r="B17" s="97"/>
      <c r="C17" s="96">
        <f t="shared" si="0"/>
        <v>0</v>
      </c>
      <c r="D17" s="378"/>
      <c r="E17" s="101">
        <f t="shared" si="1"/>
        <v>0</v>
      </c>
      <c r="F17" s="378"/>
    </row>
    <row r="18" spans="1:6" x14ac:dyDescent="0.3">
      <c r="A18" s="94" t="s">
        <v>94</v>
      </c>
      <c r="B18" s="97"/>
      <c r="C18" s="96">
        <f t="shared" si="0"/>
        <v>0</v>
      </c>
      <c r="D18" s="378"/>
      <c r="E18" s="101">
        <f t="shared" si="1"/>
        <v>0</v>
      </c>
      <c r="F18" s="378"/>
    </row>
    <row r="19" spans="1:6" x14ac:dyDescent="0.3">
      <c r="A19" s="94" t="s">
        <v>95</v>
      </c>
      <c r="B19" s="97">
        <v>1</v>
      </c>
      <c r="C19" s="96">
        <f t="shared" si="0"/>
        <v>28.8</v>
      </c>
      <c r="D19" s="378"/>
      <c r="E19" s="101">
        <f t="shared" si="1"/>
        <v>16</v>
      </c>
      <c r="F19" s="378"/>
    </row>
    <row r="20" spans="1:6" x14ac:dyDescent="0.3">
      <c r="A20" s="94" t="s">
        <v>96</v>
      </c>
      <c r="B20" s="97"/>
      <c r="C20" s="96">
        <f t="shared" si="0"/>
        <v>0</v>
      </c>
      <c r="D20" s="378"/>
      <c r="E20" s="101">
        <f t="shared" si="1"/>
        <v>0</v>
      </c>
      <c r="F20" s="378"/>
    </row>
    <row r="21" spans="1:6" x14ac:dyDescent="0.3">
      <c r="A21" s="94" t="s">
        <v>97</v>
      </c>
      <c r="B21" s="97"/>
      <c r="C21" s="96">
        <f t="shared" si="0"/>
        <v>0</v>
      </c>
      <c r="D21" s="378"/>
      <c r="E21" s="101">
        <f t="shared" si="1"/>
        <v>0</v>
      </c>
      <c r="F21" s="378"/>
    </row>
    <row r="22" spans="1:6" x14ac:dyDescent="0.3">
      <c r="C22" s="91">
        <f>SUM(C16:C21)</f>
        <v>28.8</v>
      </c>
      <c r="E22" s="92">
        <f>SUM(E16:E21)</f>
        <v>16</v>
      </c>
    </row>
    <row r="23" spans="1:6" ht="15.75" thickBot="1" x14ac:dyDescent="0.35">
      <c r="B23" s="90"/>
    </row>
    <row r="24" spans="1:6" x14ac:dyDescent="0.3">
      <c r="A24" s="356" t="str">
        <f>IF(C22&gt;=C13,"EL VOLUMNEN DE LA CARGA ESTÁ ACORDE A LOS VEHÍCULOS SELECCIONADOS","!!! REVISAR !!! EL VOLUMNEN DE LA CARGA NO CABE EN VEHÍCULOS SELECCIONADO")</f>
        <v>!!! REVISAR !!! EL VOLUMNEN DE LA CARGA NO CABE EN VEHÍCULOS SELECCIONADO</v>
      </c>
      <c r="B24" s="357"/>
      <c r="C24" s="357"/>
      <c r="D24" s="357"/>
      <c r="E24" s="357"/>
      <c r="F24" s="358"/>
    </row>
    <row r="25" spans="1:6" ht="15.75" thickBot="1" x14ac:dyDescent="0.35">
      <c r="A25" s="373" t="s">
        <v>112</v>
      </c>
      <c r="B25" s="374"/>
      <c r="C25" s="375" t="str">
        <f>IF((1-(C13/C22))&lt;0,"Volumen de la carga mayor a la capacidad de los vehículos",1-(C13/C22))</f>
        <v>Volumen de la carga mayor a la capacidad de los vehículos</v>
      </c>
      <c r="D25" s="376"/>
      <c r="E25" s="376"/>
      <c r="F25" s="377"/>
    </row>
    <row r="26" spans="1:6" x14ac:dyDescent="0.3">
      <c r="A26" s="356" t="e">
        <f>IF(E22&gt;=D13,"EL PESO DE LA CARGA ESTÁ ACORDE A LOS VEHÍCULOS SELECCIONADOS","!!! REVISAR !!! EL PESO DE LA CARGA NO CABE EN VEHÍCULOS SELECCIONADO")</f>
        <v>#REF!</v>
      </c>
      <c r="B26" s="357"/>
      <c r="C26" s="357"/>
      <c r="D26" s="357"/>
      <c r="E26" s="357"/>
      <c r="F26" s="358"/>
    </row>
    <row r="27" spans="1:6" ht="15.75" thickBot="1" x14ac:dyDescent="0.35">
      <c r="A27" s="373" t="s">
        <v>113</v>
      </c>
      <c r="B27" s="374"/>
      <c r="C27" s="375" t="e">
        <f>IF((1-(D13/E22))&lt;0,"Peso de la carga mayor a la capacidad de los vehículos",1-(D13/E22))</f>
        <v>#REF!</v>
      </c>
      <c r="D27" s="376"/>
      <c r="E27" s="376"/>
      <c r="F27" s="377"/>
    </row>
  </sheetData>
  <mergeCells count="15">
    <mergeCell ref="A1:F1"/>
    <mergeCell ref="A25:B25"/>
    <mergeCell ref="A3:A4"/>
    <mergeCell ref="A27:B27"/>
    <mergeCell ref="C25:F25"/>
    <mergeCell ref="C27:F27"/>
    <mergeCell ref="A12:B12"/>
    <mergeCell ref="A13:B13"/>
    <mergeCell ref="D16:D21"/>
    <mergeCell ref="A24:F24"/>
    <mergeCell ref="A26:F26"/>
    <mergeCell ref="B3:D3"/>
    <mergeCell ref="E3:E4"/>
    <mergeCell ref="F3:F4"/>
    <mergeCell ref="F16:F21"/>
  </mergeCells>
  <pageMargins left="0.7" right="0.7" top="0.75" bottom="0.75" header="0.3" footer="0.3"/>
  <pageSetup orientation="portrait" r:id="rId1"/>
  <ignoredErrors>
    <ignoredError sqref="C13:D13 A24 C25 A26 C27" evalError="1"/>
  </ignoredError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L105"/>
  <sheetViews>
    <sheetView workbookViewId="0">
      <selection activeCell="N35" sqref="N35"/>
    </sheetView>
  </sheetViews>
  <sheetFormatPr baseColWidth="10" defaultColWidth="11.42578125" defaultRowHeight="12.75" x14ac:dyDescent="0.2"/>
  <cols>
    <col min="1" max="11" width="11.42578125" style="115"/>
    <col min="12" max="12" width="12" style="115" customWidth="1"/>
    <col min="13" max="16384" width="11.42578125" style="115"/>
  </cols>
  <sheetData>
    <row r="1" spans="1:12" x14ac:dyDescent="0.2">
      <c r="A1" s="382" t="s">
        <v>104</v>
      </c>
      <c r="B1" s="382"/>
      <c r="C1" s="382"/>
      <c r="D1" s="382"/>
      <c r="E1" s="382"/>
      <c r="F1" s="382"/>
      <c r="G1" s="382"/>
      <c r="H1" s="382"/>
      <c r="I1" s="382"/>
      <c r="J1" s="382"/>
      <c r="K1" s="382"/>
      <c r="L1" s="382"/>
    </row>
    <row r="2" spans="1:12" ht="8.25" customHeight="1" x14ac:dyDescent="0.2"/>
    <row r="3" spans="1:12" ht="39" customHeight="1" x14ac:dyDescent="0.2">
      <c r="A3" s="381" t="s">
        <v>106</v>
      </c>
      <c r="B3" s="381"/>
      <c r="C3" s="381"/>
      <c r="D3" s="381"/>
      <c r="E3" s="381"/>
      <c r="F3" s="381"/>
      <c r="G3" s="381"/>
      <c r="H3" s="381"/>
      <c r="I3" s="381"/>
      <c r="J3" s="381"/>
      <c r="K3" s="381"/>
      <c r="L3" s="381"/>
    </row>
    <row r="4" spans="1:12" ht="8.25" customHeight="1" x14ac:dyDescent="0.2"/>
    <row r="5" spans="1:12" x14ac:dyDescent="0.2">
      <c r="A5" s="116" t="s">
        <v>105</v>
      </c>
    </row>
    <row r="6" spans="1:12" x14ac:dyDescent="0.2">
      <c r="A6" s="115" t="s">
        <v>107</v>
      </c>
    </row>
    <row r="7" spans="1:12" ht="9" customHeight="1" x14ac:dyDescent="0.2"/>
    <row r="8" spans="1:12" x14ac:dyDescent="0.2">
      <c r="A8" s="115" t="s">
        <v>108</v>
      </c>
    </row>
    <row r="34" spans="1:12" ht="8.25" customHeight="1" x14ac:dyDescent="0.2"/>
    <row r="35" spans="1:12" ht="40.5" customHeight="1" x14ac:dyDescent="0.2">
      <c r="A35" s="381" t="s">
        <v>122</v>
      </c>
      <c r="B35" s="381"/>
      <c r="C35" s="381"/>
      <c r="D35" s="381"/>
      <c r="E35" s="381"/>
      <c r="F35" s="381"/>
      <c r="G35" s="381"/>
      <c r="H35" s="381"/>
      <c r="I35" s="381"/>
      <c r="J35" s="381"/>
      <c r="K35" s="381"/>
      <c r="L35" s="381"/>
    </row>
    <row r="39" spans="1:12" ht="39.75" customHeight="1" x14ac:dyDescent="0.2">
      <c r="A39" s="380" t="s">
        <v>121</v>
      </c>
      <c r="B39" s="380"/>
      <c r="C39" s="380"/>
      <c r="D39" s="380"/>
      <c r="E39" s="380"/>
      <c r="F39" s="380"/>
      <c r="G39" s="380"/>
      <c r="H39" s="380"/>
      <c r="I39" s="380"/>
      <c r="J39" s="380"/>
      <c r="K39" s="380"/>
      <c r="L39" s="380"/>
    </row>
    <row r="40" spans="1:12" ht="6" customHeight="1" x14ac:dyDescent="0.2"/>
    <row r="41" spans="1:12" x14ac:dyDescent="0.2">
      <c r="A41" s="117" t="s">
        <v>110</v>
      </c>
    </row>
    <row r="42" spans="1:12" x14ac:dyDescent="0.2">
      <c r="A42" s="117"/>
    </row>
    <row r="43" spans="1:12" x14ac:dyDescent="0.2">
      <c r="A43" s="117"/>
    </row>
    <row r="44" spans="1:12" x14ac:dyDescent="0.2">
      <c r="A44" s="117"/>
    </row>
    <row r="45" spans="1:12" ht="13.5" x14ac:dyDescent="0.2">
      <c r="A45" s="379" t="s">
        <v>111</v>
      </c>
      <c r="B45" s="379"/>
      <c r="C45" s="379"/>
      <c r="D45" s="379"/>
      <c r="E45" s="379"/>
      <c r="F45" s="379"/>
      <c r="G45" s="379"/>
      <c r="H45" s="379"/>
      <c r="I45" s="379"/>
      <c r="J45" s="379"/>
      <c r="K45" s="379"/>
      <c r="L45" s="379"/>
    </row>
    <row r="56" spans="1:12" ht="26.25" customHeight="1" x14ac:dyDescent="0.2">
      <c r="A56" s="380" t="s">
        <v>117</v>
      </c>
      <c r="B56" s="380"/>
      <c r="C56" s="380"/>
      <c r="D56" s="380"/>
      <c r="E56" s="380"/>
      <c r="F56" s="380"/>
      <c r="G56" s="380"/>
      <c r="H56" s="380"/>
      <c r="I56" s="380"/>
      <c r="J56" s="380"/>
      <c r="K56" s="380"/>
      <c r="L56" s="380"/>
    </row>
    <row r="62" spans="1:12" ht="9.75" customHeight="1" x14ac:dyDescent="0.2"/>
    <row r="63" spans="1:12" x14ac:dyDescent="0.2">
      <c r="A63" s="117" t="s">
        <v>114</v>
      </c>
    </row>
    <row r="67" spans="1:12" ht="13.5" x14ac:dyDescent="0.2">
      <c r="A67" s="379" t="s">
        <v>115</v>
      </c>
      <c r="B67" s="379"/>
      <c r="C67" s="379"/>
      <c r="D67" s="379"/>
      <c r="E67" s="379"/>
      <c r="F67" s="379"/>
      <c r="G67" s="379"/>
      <c r="H67" s="379"/>
      <c r="I67" s="379"/>
      <c r="J67" s="379"/>
      <c r="K67" s="379"/>
      <c r="L67" s="379"/>
    </row>
    <row r="78" spans="1:12" ht="26.25" customHeight="1" x14ac:dyDescent="0.2">
      <c r="A78" s="380" t="s">
        <v>116</v>
      </c>
      <c r="B78" s="380"/>
      <c r="C78" s="380"/>
      <c r="D78" s="380"/>
      <c r="E78" s="380"/>
      <c r="F78" s="380"/>
      <c r="G78" s="380"/>
      <c r="H78" s="380"/>
      <c r="I78" s="380"/>
      <c r="J78" s="380"/>
      <c r="K78" s="380"/>
      <c r="L78" s="380"/>
    </row>
    <row r="86" spans="1:12" x14ac:dyDescent="0.2">
      <c r="A86" s="116" t="s">
        <v>118</v>
      </c>
    </row>
    <row r="87" spans="1:12" x14ac:dyDescent="0.2">
      <c r="A87" s="115" t="s">
        <v>119</v>
      </c>
    </row>
    <row r="89" spans="1:12" ht="39.75" customHeight="1" x14ac:dyDescent="0.2">
      <c r="A89" s="381" t="s">
        <v>120</v>
      </c>
      <c r="B89" s="381"/>
      <c r="C89" s="381"/>
      <c r="D89" s="381"/>
      <c r="E89" s="381"/>
      <c r="F89" s="381"/>
      <c r="G89" s="381"/>
      <c r="H89" s="381"/>
      <c r="I89" s="381"/>
      <c r="J89" s="381"/>
      <c r="K89" s="381"/>
      <c r="L89" s="381"/>
    </row>
    <row r="93" spans="1:12" ht="39" customHeight="1" x14ac:dyDescent="0.2">
      <c r="A93" s="380" t="s">
        <v>123</v>
      </c>
      <c r="B93" s="380"/>
      <c r="C93" s="380"/>
      <c r="D93" s="380"/>
      <c r="E93" s="380"/>
      <c r="F93" s="380"/>
      <c r="G93" s="380"/>
      <c r="H93" s="380"/>
      <c r="I93" s="380"/>
      <c r="J93" s="380"/>
      <c r="K93" s="380"/>
      <c r="L93" s="380"/>
    </row>
    <row r="95" spans="1:12" x14ac:dyDescent="0.2">
      <c r="A95" s="117" t="s">
        <v>124</v>
      </c>
    </row>
    <row r="99" spans="1:12" ht="13.5" x14ac:dyDescent="0.2">
      <c r="A99" s="379" t="s">
        <v>125</v>
      </c>
      <c r="B99" s="379"/>
      <c r="C99" s="379"/>
      <c r="D99" s="379"/>
      <c r="E99" s="379"/>
      <c r="F99" s="379"/>
      <c r="G99" s="379"/>
      <c r="H99" s="379"/>
      <c r="I99" s="379"/>
      <c r="J99" s="379"/>
      <c r="K99" s="379"/>
      <c r="L99" s="379"/>
    </row>
    <row r="105" spans="1:12" ht="27" customHeight="1" x14ac:dyDescent="0.2">
      <c r="A105" s="380" t="s">
        <v>126</v>
      </c>
      <c r="B105" s="380"/>
      <c r="C105" s="380"/>
      <c r="D105" s="380"/>
      <c r="E105" s="380"/>
      <c r="F105" s="380"/>
      <c r="G105" s="380"/>
      <c r="H105" s="380"/>
      <c r="I105" s="380"/>
      <c r="J105" s="380"/>
      <c r="K105" s="380"/>
      <c r="L105" s="380"/>
    </row>
  </sheetData>
  <mergeCells count="12">
    <mergeCell ref="A1:L1"/>
    <mergeCell ref="A3:L3"/>
    <mergeCell ref="A35:L35"/>
    <mergeCell ref="A39:L39"/>
    <mergeCell ref="A45:L45"/>
    <mergeCell ref="A99:L99"/>
    <mergeCell ref="A105:L105"/>
    <mergeCell ref="A56:L56"/>
    <mergeCell ref="A67:L67"/>
    <mergeCell ref="A78:L78"/>
    <mergeCell ref="A89:L89"/>
    <mergeCell ref="A93:L93"/>
  </mergeCells>
  <pageMargins left="0.31496062992125984" right="0.31496062992125984" top="0.55118110236220474" bottom="0.55118110236220474" header="0.31496062992125984" footer="0.31496062992125984"/>
  <pageSetup paperSize="9"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K63"/>
  <sheetViews>
    <sheetView showGridLines="0" topLeftCell="A49" workbookViewId="0">
      <selection activeCell="P77" sqref="P77"/>
    </sheetView>
  </sheetViews>
  <sheetFormatPr baseColWidth="10" defaultRowHeight="12.75" x14ac:dyDescent="0.2"/>
  <sheetData>
    <row r="1" spans="1:11" x14ac:dyDescent="0.2">
      <c r="A1" s="382" t="s">
        <v>525</v>
      </c>
      <c r="B1" s="382"/>
      <c r="C1" s="382"/>
      <c r="D1" s="382"/>
      <c r="E1" s="382"/>
      <c r="F1" s="382"/>
      <c r="G1" s="382"/>
      <c r="H1" s="382"/>
      <c r="I1" s="382"/>
      <c r="J1" s="382"/>
      <c r="K1" s="382"/>
    </row>
    <row r="3" spans="1:11" s="217" customFormat="1" ht="27" customHeight="1" x14ac:dyDescent="0.2">
      <c r="A3" s="383" t="s">
        <v>526</v>
      </c>
      <c r="B3" s="383"/>
      <c r="C3" s="383"/>
      <c r="D3" s="383"/>
      <c r="E3" s="383"/>
      <c r="F3" s="383"/>
      <c r="G3" s="383"/>
      <c r="H3" s="383"/>
      <c r="I3" s="383"/>
      <c r="J3" s="383"/>
      <c r="K3" s="383"/>
    </row>
    <row r="5" spans="1:11" ht="24.75" customHeight="1" x14ac:dyDescent="0.2">
      <c r="A5" s="384" t="s">
        <v>531</v>
      </c>
      <c r="B5" s="384"/>
      <c r="C5" s="384"/>
      <c r="D5" s="384"/>
      <c r="E5" s="384"/>
      <c r="F5" s="384"/>
      <c r="G5" s="384"/>
      <c r="H5" s="384"/>
      <c r="I5" s="384"/>
      <c r="J5" s="384"/>
      <c r="K5" s="384"/>
    </row>
    <row r="21" spans="1:11" ht="30" customHeight="1" x14ac:dyDescent="0.2">
      <c r="A21" s="383" t="s">
        <v>527</v>
      </c>
      <c r="B21" s="383"/>
      <c r="C21" s="383"/>
      <c r="D21" s="383"/>
      <c r="E21" s="383"/>
      <c r="F21" s="383"/>
      <c r="G21" s="383"/>
      <c r="H21" s="383"/>
      <c r="I21" s="383"/>
      <c r="J21" s="383"/>
      <c r="K21" s="383"/>
    </row>
    <row r="44" spans="1:11" x14ac:dyDescent="0.2">
      <c r="A44" s="117" t="s">
        <v>528</v>
      </c>
    </row>
    <row r="46" spans="1:11" x14ac:dyDescent="0.2">
      <c r="A46" s="379" t="s">
        <v>529</v>
      </c>
      <c r="B46" s="379"/>
      <c r="C46" s="379"/>
      <c r="D46" s="379"/>
      <c r="E46" s="379"/>
      <c r="F46" s="379"/>
      <c r="G46" s="379"/>
      <c r="H46" s="379"/>
      <c r="I46" s="379"/>
      <c r="J46" s="379"/>
      <c r="K46" s="379"/>
    </row>
    <row r="61" spans="1:11" ht="25.5" customHeight="1" x14ac:dyDescent="0.2">
      <c r="A61" s="383" t="s">
        <v>530</v>
      </c>
      <c r="B61" s="383"/>
      <c r="C61" s="383"/>
      <c r="D61" s="383"/>
      <c r="E61" s="383"/>
      <c r="F61" s="383"/>
      <c r="G61" s="383"/>
      <c r="H61" s="383"/>
      <c r="I61" s="383"/>
      <c r="J61" s="383"/>
      <c r="K61" s="383"/>
    </row>
    <row r="62" spans="1:11" ht="11.25" customHeight="1" x14ac:dyDescent="0.2">
      <c r="A62" s="218"/>
      <c r="B62" s="218"/>
      <c r="C62" s="218"/>
      <c r="D62" s="218"/>
      <c r="E62" s="218"/>
      <c r="F62" s="218"/>
      <c r="G62" s="218"/>
      <c r="H62" s="218"/>
      <c r="I62" s="218"/>
      <c r="J62" s="218"/>
      <c r="K62" s="218"/>
    </row>
    <row r="63" spans="1:11" ht="29.25" customHeight="1" x14ac:dyDescent="0.2">
      <c r="A63" s="383" t="s">
        <v>532</v>
      </c>
      <c r="B63" s="383"/>
      <c r="C63" s="383"/>
      <c r="D63" s="383"/>
      <c r="E63" s="383"/>
      <c r="F63" s="383"/>
      <c r="G63" s="383"/>
      <c r="H63" s="383"/>
      <c r="I63" s="383"/>
      <c r="J63" s="383"/>
      <c r="K63" s="383"/>
    </row>
  </sheetData>
  <mergeCells count="7">
    <mergeCell ref="A63:K63"/>
    <mergeCell ref="A1:K1"/>
    <mergeCell ref="A3:K3"/>
    <mergeCell ref="A21:K21"/>
    <mergeCell ref="A5:K5"/>
    <mergeCell ref="A46:K46"/>
    <mergeCell ref="A61:K61"/>
  </mergeCells>
  <pageMargins left="0.70866141732283472" right="0.70866141732283472" top="0.19685039370078741" bottom="0.19685039370078741" header="0.31496062992125984" footer="0.31496062992125984"/>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30</vt:i4>
      </vt:variant>
      <vt:variant>
        <vt:lpstr>Rangos con nombre</vt:lpstr>
      </vt:variant>
      <vt:variant>
        <vt:i4>25</vt:i4>
      </vt:variant>
    </vt:vector>
  </HeadingPairs>
  <TitlesOfParts>
    <vt:vector size="55" baseType="lpstr">
      <vt:lpstr>Plantilla</vt:lpstr>
      <vt:lpstr>Accesorios_Adicionales</vt:lpstr>
      <vt:lpstr>Configurar</vt:lpstr>
      <vt:lpstr>Zona1</vt:lpstr>
      <vt:lpstr>Zona2</vt:lpstr>
      <vt:lpstr>Zona4</vt:lpstr>
      <vt:lpstr>Zona3</vt:lpstr>
      <vt:lpstr>Zona5</vt:lpstr>
      <vt:lpstr>Zona6</vt:lpstr>
      <vt:lpstr>Zona7</vt:lpstr>
      <vt:lpstr>Zona8</vt:lpstr>
      <vt:lpstr>Zona9</vt:lpstr>
      <vt:lpstr>Zona10</vt:lpstr>
      <vt:lpstr>Zona11</vt:lpstr>
      <vt:lpstr>Zona12</vt:lpstr>
      <vt:lpstr>Zona13</vt:lpstr>
      <vt:lpstr>Zona14</vt:lpstr>
      <vt:lpstr>Zona15</vt:lpstr>
      <vt:lpstr>Zona16</vt:lpstr>
      <vt:lpstr>Zona17</vt:lpstr>
      <vt:lpstr>Zona18</vt:lpstr>
      <vt:lpstr>Zona19</vt:lpstr>
      <vt:lpstr>Zona20</vt:lpstr>
      <vt:lpstr>Zona21</vt:lpstr>
      <vt:lpstr>Zona22</vt:lpstr>
      <vt:lpstr>Zona23</vt:lpstr>
      <vt:lpstr>Contenedor</vt:lpstr>
      <vt:lpstr>Vehículos</vt:lpstr>
      <vt:lpstr>Guía Calculo Volumenes</vt:lpstr>
      <vt:lpstr>Versiones</vt:lpstr>
      <vt:lpstr>Plantilla!Área_de_impresión</vt:lpstr>
      <vt:lpstr>Plantilla!Títulos_a_imprimir</vt:lpstr>
      <vt:lpstr>Zona1!Títulos_a_imprimir</vt:lpstr>
      <vt:lpstr>Zona10!Títulos_a_imprimir</vt:lpstr>
      <vt:lpstr>Zona11!Títulos_a_imprimir</vt:lpstr>
      <vt:lpstr>Zona12!Títulos_a_imprimir</vt:lpstr>
      <vt:lpstr>Zona13!Títulos_a_imprimir</vt:lpstr>
      <vt:lpstr>Zona14!Títulos_a_imprimir</vt:lpstr>
      <vt:lpstr>Zona15!Títulos_a_imprimir</vt:lpstr>
      <vt:lpstr>Zona16!Títulos_a_imprimir</vt:lpstr>
      <vt:lpstr>Zona17!Títulos_a_imprimir</vt:lpstr>
      <vt:lpstr>Zona18!Títulos_a_imprimir</vt:lpstr>
      <vt:lpstr>Zona19!Títulos_a_imprimir</vt:lpstr>
      <vt:lpstr>Zona2!Títulos_a_imprimir</vt:lpstr>
      <vt:lpstr>Zona20!Títulos_a_imprimir</vt:lpstr>
      <vt:lpstr>Zona21!Títulos_a_imprimir</vt:lpstr>
      <vt:lpstr>Zona22!Títulos_a_imprimir</vt:lpstr>
      <vt:lpstr>Zona23!Títulos_a_imprimir</vt:lpstr>
      <vt:lpstr>Zona3!Títulos_a_imprimir</vt:lpstr>
      <vt:lpstr>Zona4!Títulos_a_imprimir</vt:lpstr>
      <vt:lpstr>Zona5!Títulos_a_imprimir</vt:lpstr>
      <vt:lpstr>Zona6!Títulos_a_imprimir</vt:lpstr>
      <vt:lpstr>Zona7!Títulos_a_imprimir</vt:lpstr>
      <vt:lpstr>Zona8!Títulos_a_imprimir</vt:lpstr>
      <vt:lpstr>Zona9!Títulos_a_imprimir</vt:lpstr>
    </vt:vector>
  </TitlesOfParts>
  <Company>Uni-Span Colombia 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dc:creator>
  <cp:lastModifiedBy>Maryuri Lopez</cp:lastModifiedBy>
  <cp:lastPrinted>2025-04-30T13:20:05Z</cp:lastPrinted>
  <dcterms:created xsi:type="dcterms:W3CDTF">2005-05-12T15:09:43Z</dcterms:created>
  <dcterms:modified xsi:type="dcterms:W3CDTF">2025-04-30T13:50:10Z</dcterms:modified>
</cp:coreProperties>
</file>