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alexander_lawless_mlcsu_nhs_uk/Documents/1. Projects/2021_22/Cavell Centre Project/Cavell_centre/"/>
    </mc:Choice>
  </mc:AlternateContent>
  <xr:revisionPtr revIDLastSave="185" documentId="8_{F72DD979-5EF5-447F-A94F-D023E9FCA494}" xr6:coauthVersionLast="47" xr6:coauthVersionMax="47" xr10:uidLastSave="{0353F901-04E2-4940-AC7C-3FFAA2B8988E}"/>
  <bookViews>
    <workbookView xWindow="-96" yWindow="-96" windowWidth="23232" windowHeight="12552" xr2:uid="{180ADAB8-0D6C-4DCE-AFEE-6BFF04D6093A}"/>
  </bookViews>
  <sheets>
    <sheet name="Cavell Centre Population" sheetId="1" r:id="rId1"/>
    <sheet name="Practice specif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1" l="1"/>
  <c r="G67" i="1"/>
  <c r="H67" i="1"/>
  <c r="I67" i="1"/>
  <c r="J67" i="1"/>
  <c r="K67" i="1"/>
  <c r="L67" i="1"/>
  <c r="M67" i="1"/>
  <c r="O7" i="1"/>
  <c r="P7" i="1"/>
  <c r="Q7" i="1"/>
  <c r="R7" i="1"/>
  <c r="S7" i="1"/>
  <c r="T7" i="1"/>
  <c r="U7" i="1"/>
  <c r="N7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8" i="1"/>
  <c r="N9" i="1" l="1"/>
  <c r="N8" i="1"/>
  <c r="S62" i="1"/>
  <c r="S37" i="1"/>
  <c r="T48" i="1"/>
  <c r="P51" i="1"/>
  <c r="P39" i="1"/>
  <c r="P27" i="1"/>
  <c r="T23" i="1"/>
  <c r="T11" i="1"/>
  <c r="N33" i="1"/>
  <c r="O43" i="1"/>
  <c r="O30" i="1"/>
  <c r="P41" i="1"/>
  <c r="R26" i="1"/>
  <c r="N16" i="1"/>
  <c r="O27" i="1"/>
  <c r="O15" i="1"/>
  <c r="P62" i="1"/>
  <c r="R36" i="1"/>
  <c r="T34" i="1"/>
  <c r="T22" i="1"/>
  <c r="T10" i="1"/>
  <c r="O32" i="1"/>
  <c r="S15" i="1"/>
  <c r="N19" i="1"/>
  <c r="O29" i="1"/>
  <c r="P28" i="1"/>
  <c r="N15" i="1"/>
  <c r="O26" i="1"/>
  <c r="O14" i="1"/>
  <c r="P61" i="1"/>
  <c r="R35" i="1"/>
  <c r="T33" i="1"/>
  <c r="T21" i="1"/>
  <c r="T9" i="1"/>
  <c r="O44" i="1"/>
  <c r="O19" i="1"/>
  <c r="S63" i="1"/>
  <c r="U24" i="1"/>
  <c r="N50" i="1"/>
  <c r="N38" i="1"/>
  <c r="N26" i="1"/>
  <c r="P12" i="1"/>
  <c r="T56" i="1"/>
  <c r="O56" i="1"/>
  <c r="N55" i="1"/>
  <c r="O42" i="1"/>
  <c r="O41" i="1"/>
  <c r="O60" i="1"/>
  <c r="O48" i="1"/>
  <c r="O36" i="1"/>
  <c r="P23" i="1"/>
  <c r="T8" i="1"/>
  <c r="T55" i="1"/>
  <c r="T43" i="1"/>
  <c r="U30" i="1"/>
  <c r="O55" i="1"/>
  <c r="U36" i="1"/>
  <c r="N36" i="1"/>
  <c r="O47" i="1"/>
  <c r="O35" i="1"/>
  <c r="O23" i="1"/>
  <c r="P10" i="1"/>
  <c r="R56" i="1"/>
  <c r="T54" i="1"/>
  <c r="T42" i="1"/>
  <c r="T30" i="1"/>
  <c r="U17" i="1"/>
  <c r="U26" i="1"/>
  <c r="N20" i="1"/>
  <c r="N47" i="1"/>
  <c r="O46" i="1"/>
  <c r="O34" i="1"/>
  <c r="O22" i="1"/>
  <c r="S18" i="1"/>
  <c r="U64" i="1"/>
  <c r="N46" i="1"/>
  <c r="N34" i="1"/>
  <c r="N22" i="1"/>
  <c r="O57" i="1"/>
  <c r="O45" i="1"/>
  <c r="O33" i="1"/>
  <c r="P20" i="1"/>
  <c r="R66" i="1"/>
  <c r="T64" i="1"/>
  <c r="T52" i="1"/>
  <c r="T40" i="1"/>
  <c r="U27" i="1"/>
  <c r="S16" i="1"/>
  <c r="Q52" i="1"/>
  <c r="P38" i="1"/>
  <c r="O31" i="1"/>
  <c r="N40" i="1"/>
  <c r="R65" i="1" l="1"/>
  <c r="R16" i="1"/>
  <c r="R64" i="1"/>
  <c r="R53" i="1"/>
  <c r="R52" i="1"/>
  <c r="R17" i="1"/>
  <c r="R28" i="1"/>
  <c r="R40" i="1"/>
  <c r="R29" i="1"/>
  <c r="R41" i="1"/>
  <c r="R19" i="1"/>
  <c r="R31" i="1"/>
  <c r="R43" i="1"/>
  <c r="R55" i="1"/>
  <c r="Q19" i="1"/>
  <c r="Q22" i="1"/>
  <c r="Q34" i="1"/>
  <c r="R22" i="1"/>
  <c r="R60" i="1"/>
  <c r="Q63" i="1"/>
  <c r="Q40" i="1"/>
  <c r="T51" i="1"/>
  <c r="T38" i="1"/>
  <c r="T50" i="1"/>
  <c r="T15" i="1"/>
  <c r="T27" i="1"/>
  <c r="T39" i="1"/>
  <c r="T63" i="1"/>
  <c r="T26" i="1"/>
  <c r="T62" i="1"/>
  <c r="T17" i="1"/>
  <c r="T29" i="1"/>
  <c r="T41" i="1"/>
  <c r="T53" i="1"/>
  <c r="T65" i="1"/>
  <c r="T14" i="1"/>
  <c r="S17" i="1"/>
  <c r="Q43" i="1"/>
  <c r="N10" i="1"/>
  <c r="S42" i="1"/>
  <c r="O58" i="1"/>
  <c r="Q30" i="1"/>
  <c r="T66" i="1"/>
  <c r="Q33" i="1"/>
  <c r="O59" i="1"/>
  <c r="Q18" i="1"/>
  <c r="S20" i="1"/>
  <c r="Q46" i="1"/>
  <c r="N13" i="1"/>
  <c r="N32" i="1"/>
  <c r="R34" i="1"/>
  <c r="N62" i="1"/>
  <c r="N44" i="1"/>
  <c r="T45" i="1"/>
  <c r="Q12" i="1"/>
  <c r="O38" i="1"/>
  <c r="N30" i="1"/>
  <c r="O8" i="1"/>
  <c r="T46" i="1"/>
  <c r="Q13" i="1"/>
  <c r="O39" i="1"/>
  <c r="P52" i="1"/>
  <c r="N31" i="1"/>
  <c r="T35" i="1"/>
  <c r="P63" i="1"/>
  <c r="S61" i="1"/>
  <c r="P29" i="1"/>
  <c r="Q53" i="1"/>
  <c r="U13" i="1"/>
  <c r="U25" i="1"/>
  <c r="U37" i="1"/>
  <c r="U49" i="1"/>
  <c r="U61" i="1"/>
  <c r="U43" i="1"/>
  <c r="U55" i="1"/>
  <c r="U19" i="1"/>
  <c r="U10" i="1"/>
  <c r="U22" i="1"/>
  <c r="U34" i="1"/>
  <c r="U46" i="1"/>
  <c r="U58" i="1"/>
  <c r="S29" i="1"/>
  <c r="Q55" i="1"/>
  <c r="S54" i="1"/>
  <c r="N23" i="1"/>
  <c r="O20" i="1"/>
  <c r="S19" i="1"/>
  <c r="Q45" i="1"/>
  <c r="N12" i="1"/>
  <c r="N21" i="1"/>
  <c r="S32" i="1"/>
  <c r="Q58" i="1"/>
  <c r="N25" i="1"/>
  <c r="U62" i="1"/>
  <c r="R46" i="1"/>
  <c r="N63" i="1"/>
  <c r="U50" i="1"/>
  <c r="T57" i="1"/>
  <c r="Q24" i="1"/>
  <c r="O50" i="1"/>
  <c r="U12" i="1"/>
  <c r="U14" i="1"/>
  <c r="T58" i="1"/>
  <c r="Q25" i="1"/>
  <c r="O51" i="1"/>
  <c r="O65" i="1"/>
  <c r="S39" i="1"/>
  <c r="T47" i="1"/>
  <c r="U11" i="1"/>
  <c r="R14" i="1"/>
  <c r="P65" i="1"/>
  <c r="Q9" i="1"/>
  <c r="Q15" i="1"/>
  <c r="Q31" i="1"/>
  <c r="Q21" i="1"/>
  <c r="R59" i="1"/>
  <c r="Q17" i="1"/>
  <c r="S49" i="1"/>
  <c r="U15" i="1"/>
  <c r="S41" i="1"/>
  <c r="Q8" i="1"/>
  <c r="S66" i="1"/>
  <c r="N35" i="1"/>
  <c r="N57" i="1"/>
  <c r="S31" i="1"/>
  <c r="Q57" i="1"/>
  <c r="N24" i="1"/>
  <c r="U18" i="1"/>
  <c r="S44" i="1"/>
  <c r="P11" i="1"/>
  <c r="N49" i="1"/>
  <c r="Q66" i="1"/>
  <c r="R58" i="1"/>
  <c r="S13" i="1"/>
  <c r="Q54" i="1"/>
  <c r="S10" i="1"/>
  <c r="Q36" i="1"/>
  <c r="O62" i="1"/>
  <c r="T49" i="1"/>
  <c r="S40" i="1"/>
  <c r="S11" i="1"/>
  <c r="Q37" i="1"/>
  <c r="O63" i="1"/>
  <c r="N66" i="1"/>
  <c r="Q41" i="1"/>
  <c r="T59" i="1"/>
  <c r="U23" i="1"/>
  <c r="R62" i="1"/>
  <c r="O66" i="1"/>
  <c r="S53" i="1"/>
  <c r="S56" i="1"/>
  <c r="S22" i="1"/>
  <c r="Q49" i="1"/>
  <c r="U39" i="1"/>
  <c r="S65" i="1"/>
  <c r="P32" i="1"/>
  <c r="N58" i="1"/>
  <c r="Q20" i="1"/>
  <c r="N59" i="1"/>
  <c r="U29" i="1"/>
  <c r="S55" i="1"/>
  <c r="P22" i="1"/>
  <c r="N48" i="1"/>
  <c r="U42" i="1"/>
  <c r="R9" i="1"/>
  <c r="P35" i="1"/>
  <c r="N42" i="1"/>
  <c r="U31" i="1"/>
  <c r="P24" i="1"/>
  <c r="Q27" i="1"/>
  <c r="N45" i="1"/>
  <c r="S34" i="1"/>
  <c r="Q60" i="1"/>
  <c r="N27" i="1"/>
  <c r="R27" i="1"/>
  <c r="U9" i="1"/>
  <c r="S35" i="1"/>
  <c r="Q61" i="1"/>
  <c r="N28" i="1"/>
  <c r="T25" i="1"/>
  <c r="N56" i="1"/>
  <c r="R25" i="1"/>
  <c r="U47" i="1"/>
  <c r="P40" i="1"/>
  <c r="S27" i="1"/>
  <c r="R39" i="1"/>
  <c r="R47" i="1"/>
  <c r="R51" i="1"/>
  <c r="R38" i="1"/>
  <c r="R13" i="1"/>
  <c r="U51" i="1"/>
  <c r="P44" i="1"/>
  <c r="U16" i="1"/>
  <c r="Q32" i="1"/>
  <c r="O54" i="1"/>
  <c r="U41" i="1"/>
  <c r="S8" i="1"/>
  <c r="P34" i="1"/>
  <c r="N60" i="1"/>
  <c r="U54" i="1"/>
  <c r="R21" i="1"/>
  <c r="P47" i="1"/>
  <c r="U48" i="1"/>
  <c r="U8" i="1"/>
  <c r="P36" i="1"/>
  <c r="P16" i="1"/>
  <c r="U20" i="1"/>
  <c r="S46" i="1"/>
  <c r="P13" i="1"/>
  <c r="N39" i="1"/>
  <c r="Q16" i="1"/>
  <c r="U21" i="1"/>
  <c r="S47" i="1"/>
  <c r="P14" i="1"/>
  <c r="T61" i="1"/>
  <c r="R37" i="1"/>
  <c r="U59" i="1"/>
  <c r="O53" i="1"/>
  <c r="Q65" i="1"/>
  <c r="Q10" i="1"/>
  <c r="Q39" i="1"/>
  <c r="Q64" i="1"/>
  <c r="R48" i="1"/>
  <c r="S9" i="1"/>
  <c r="S33" i="1"/>
  <c r="S21" i="1"/>
  <c r="S12" i="1"/>
  <c r="S24" i="1"/>
  <c r="S36" i="1"/>
  <c r="S48" i="1"/>
  <c r="S60" i="1"/>
  <c r="S45" i="1"/>
  <c r="S57" i="1"/>
  <c r="S28" i="1"/>
  <c r="S43" i="1"/>
  <c r="U35" i="1"/>
  <c r="R18" i="1"/>
  <c r="N17" i="1"/>
  <c r="N11" i="1"/>
  <c r="N53" i="1"/>
  <c r="N41" i="1"/>
  <c r="N29" i="1"/>
  <c r="N65" i="1"/>
  <c r="U63" i="1"/>
  <c r="R30" i="1"/>
  <c r="P56" i="1"/>
  <c r="U28" i="1"/>
  <c r="Q44" i="1"/>
  <c r="N43" i="1"/>
  <c r="U53" i="1"/>
  <c r="R20" i="1"/>
  <c r="P46" i="1"/>
  <c r="N37" i="1"/>
  <c r="U66" i="1"/>
  <c r="R33" i="1"/>
  <c r="P59" i="1"/>
  <c r="S50" i="1"/>
  <c r="T20" i="1"/>
  <c r="P48" i="1"/>
  <c r="P64" i="1"/>
  <c r="U32" i="1"/>
  <c r="S58" i="1"/>
  <c r="P25" i="1"/>
  <c r="N51" i="1"/>
  <c r="U33" i="1"/>
  <c r="S59" i="1"/>
  <c r="P26" i="1"/>
  <c r="N52" i="1"/>
  <c r="S26" i="1"/>
  <c r="S52" i="1"/>
  <c r="R49" i="1"/>
  <c r="T12" i="1"/>
  <c r="T13" i="1"/>
  <c r="Q11" i="1"/>
  <c r="Q47" i="1"/>
  <c r="Q59" i="1"/>
  <c r="Q35" i="1"/>
  <c r="Q14" i="1"/>
  <c r="Q26" i="1"/>
  <c r="Q38" i="1"/>
  <c r="Q50" i="1"/>
  <c r="Q62" i="1"/>
  <c r="Q23" i="1"/>
  <c r="R8" i="1"/>
  <c r="O61" i="1"/>
  <c r="O13" i="1"/>
  <c r="O49" i="1"/>
  <c r="O16" i="1"/>
  <c r="O28" i="1"/>
  <c r="O40" i="1"/>
  <c r="O52" i="1"/>
  <c r="O64" i="1"/>
  <c r="O25" i="1"/>
  <c r="O37" i="1"/>
  <c r="T16" i="1"/>
  <c r="R42" i="1"/>
  <c r="O9" i="1"/>
  <c r="U40" i="1"/>
  <c r="Q56" i="1"/>
  <c r="S51" i="1"/>
  <c r="U65" i="1"/>
  <c r="R32" i="1"/>
  <c r="P58" i="1"/>
  <c r="N61" i="1"/>
  <c r="T19" i="1"/>
  <c r="R45" i="1"/>
  <c r="O12" i="1"/>
  <c r="Q28" i="1"/>
  <c r="T32" i="1"/>
  <c r="P60" i="1"/>
  <c r="N18" i="1"/>
  <c r="U44" i="1"/>
  <c r="R11" i="1"/>
  <c r="P37" i="1"/>
  <c r="T60" i="1"/>
  <c r="P53" i="1"/>
  <c r="U45" i="1"/>
  <c r="R12" i="1"/>
  <c r="N64" i="1"/>
  <c r="R15" i="1"/>
  <c r="Q42" i="1"/>
  <c r="R61" i="1"/>
  <c r="T24" i="1"/>
  <c r="T37" i="1"/>
  <c r="U38" i="1"/>
  <c r="R10" i="1"/>
  <c r="S30" i="1"/>
  <c r="Q48" i="1"/>
  <c r="S38" i="1"/>
  <c r="S23" i="1"/>
  <c r="U60" i="1"/>
  <c r="Q51" i="1"/>
  <c r="P30" i="1"/>
  <c r="P43" i="1"/>
  <c r="P42" i="1"/>
  <c r="P54" i="1"/>
  <c r="P66" i="1"/>
  <c r="P18" i="1"/>
  <c r="P31" i="1"/>
  <c r="P55" i="1"/>
  <c r="P19" i="1"/>
  <c r="P9" i="1"/>
  <c r="P21" i="1"/>
  <c r="P33" i="1"/>
  <c r="P45" i="1"/>
  <c r="P57" i="1"/>
  <c r="T28" i="1"/>
  <c r="R54" i="1"/>
  <c r="O21" i="1"/>
  <c r="U52" i="1"/>
  <c r="O10" i="1"/>
  <c r="Q29" i="1"/>
  <c r="T18" i="1"/>
  <c r="R44" i="1"/>
  <c r="O11" i="1"/>
  <c r="O17" i="1"/>
  <c r="T31" i="1"/>
  <c r="R57" i="1"/>
  <c r="O24" i="1"/>
  <c r="P17" i="1"/>
  <c r="T44" i="1"/>
  <c r="N14" i="1"/>
  <c r="N54" i="1"/>
  <c r="U56" i="1"/>
  <c r="R23" i="1"/>
  <c r="P49" i="1"/>
  <c r="R50" i="1"/>
  <c r="O18" i="1"/>
  <c r="U57" i="1"/>
  <c r="R24" i="1"/>
  <c r="P50" i="1"/>
  <c r="S25" i="1"/>
  <c r="R63" i="1"/>
  <c r="P8" i="1"/>
  <c r="P15" i="1"/>
  <c r="T36" i="1"/>
  <c r="S14" i="1"/>
  <c r="S64" i="1"/>
</calcChain>
</file>

<file path=xl/sharedStrings.xml><?xml version="1.0" encoding="utf-8"?>
<sst xmlns="http://schemas.openxmlformats.org/spreadsheetml/2006/main" count="226" uniqueCount="100">
  <si>
    <t>Grand Total</t>
  </si>
  <si>
    <t>Acorn</t>
  </si>
  <si>
    <t>Category</t>
  </si>
  <si>
    <t>Group</t>
  </si>
  <si>
    <t>Type</t>
  </si>
  <si>
    <t>Type Description</t>
  </si>
  <si>
    <t>Cavell Centre GP Population</t>
  </si>
  <si>
    <t>Exclusive enclaves</t>
  </si>
  <si>
    <t>Metropolitan money</t>
  </si>
  <si>
    <t>Large house luxury</t>
  </si>
  <si>
    <t>Asset rich families</t>
  </si>
  <si>
    <t>Wealthy countryside commuters</t>
  </si>
  <si>
    <t>Financially comfortable families</t>
  </si>
  <si>
    <t>Affluent professionals</t>
  </si>
  <si>
    <t>Prosperous suburban families</t>
  </si>
  <si>
    <t>Well-off edge of towners</t>
  </si>
  <si>
    <t>Better-off villagers</t>
  </si>
  <si>
    <t>Settled suburbia, older people</t>
  </si>
  <si>
    <t>Retired and empty nesters</t>
  </si>
  <si>
    <t>Upmarket downsizers</t>
  </si>
  <si>
    <t>Townhouse cosmopolitans</t>
  </si>
  <si>
    <t>Younger professionals in smaller flats</t>
  </si>
  <si>
    <t>Metropolitan professionals</t>
  </si>
  <si>
    <t>Socialising young renters</t>
  </si>
  <si>
    <t>Career driven young families</t>
  </si>
  <si>
    <t>First time buyers in small, modern homes</t>
  </si>
  <si>
    <t>Mixed metropolitan areas</t>
  </si>
  <si>
    <t>Farms and cottages</t>
  </si>
  <si>
    <t>Larger families in rural areas</t>
  </si>
  <si>
    <t>Owner occupiers in small towns and villages</t>
  </si>
  <si>
    <t>Comfortably-off families in modern housing</t>
  </si>
  <si>
    <t>Larger family homes, multi-ethnic areas</t>
  </si>
  <si>
    <t>Semi-professional families, owner occupied neighbourhoods</t>
  </si>
  <si>
    <t>Suburban semis, conventional attitudes</t>
  </si>
  <si>
    <t>Owner occupied terraces, average income</t>
  </si>
  <si>
    <t>Established suburbs, older families</t>
  </si>
  <si>
    <t>Older people, neat and tidy neighbourhoods</t>
  </si>
  <si>
    <t>Elderly singles in purpose-built accommodation</t>
  </si>
  <si>
    <t>Educated families in terraces, young children</t>
  </si>
  <si>
    <t>Smaller houses and starter homes</t>
  </si>
  <si>
    <t>Student flats and halls of residence</t>
  </si>
  <si>
    <t>Term-time terraces</t>
  </si>
  <si>
    <t>Educated young people in flats and tenements</t>
  </si>
  <si>
    <t>Low cost flats in suburban areas</t>
  </si>
  <si>
    <t>Semi-skilled workers in traditional neighbourhoods</t>
  </si>
  <si>
    <t>Fading owner occupied terraces</t>
  </si>
  <si>
    <t>High occupancy terraces, many Asian families</t>
  </si>
  <si>
    <t>Labouring semi-rural estates</t>
  </si>
  <si>
    <t>Struggling young families in post-war terraces</t>
  </si>
  <si>
    <t>Families in right-to-buy estates</t>
  </si>
  <si>
    <t>Post-war estates, limited means</t>
  </si>
  <si>
    <t>Pensioners in social housing, semis and terraces</t>
  </si>
  <si>
    <t>Elderly people in social rented flats</t>
  </si>
  <si>
    <t>Low income older people in smaller semis</t>
  </si>
  <si>
    <t>Pensioners and singles in social rented flats</t>
  </si>
  <si>
    <t>Young families in low cost private flats</t>
  </si>
  <si>
    <t>Struggling younger people in mixed tenure</t>
  </si>
  <si>
    <t>Young people in small, low cost terraces</t>
  </si>
  <si>
    <t>Poorer families, many children, terraced housing</t>
  </si>
  <si>
    <t>Low income terraces</t>
  </si>
  <si>
    <t>Multi-ethnic, purpose-built estates</t>
  </si>
  <si>
    <t>Deprived and ethnically diverse in flats</t>
  </si>
  <si>
    <t>Low income large families in social rented semis</t>
  </si>
  <si>
    <t>Social rented flats, families and single parents</t>
  </si>
  <si>
    <t>Singles and young families, some receiving benefits</t>
  </si>
  <si>
    <t>Deprived areas and high-rise flats</t>
  </si>
  <si>
    <t>Total</t>
  </si>
  <si>
    <t>Cavell Centre Patient Population Segmentation - Acorn</t>
  </si>
  <si>
    <t>Beeches Medical Practice</t>
  </si>
  <si>
    <t>Mytton Oak Medical Pract.</t>
  </si>
  <si>
    <t>Radbrook Green Surgery</t>
  </si>
  <si>
    <t>Marden Medical Practice</t>
  </si>
  <si>
    <t>South Hermitage Surgery</t>
  </si>
  <si>
    <t>Claremont Bank Surgery</t>
  </si>
  <si>
    <t>Marysville Medical Pract</t>
  </si>
  <si>
    <t>Belvidere Medical Pract.</t>
  </si>
  <si>
    <t>Cavell Practices</t>
  </si>
  <si>
    <t>Category 1: Affluent Achievers</t>
  </si>
  <si>
    <t>Category 2: Rising Prosperity</t>
  </si>
  <si>
    <t>Category 3: Comfortable Communities</t>
  </si>
  <si>
    <t>Category 4: Financially Stretched</t>
  </si>
  <si>
    <t>Category 5: Urban Adversity</t>
  </si>
  <si>
    <t>Group A: Lavish Lifestyles</t>
  </si>
  <si>
    <t>Group B: Executive Wealth</t>
  </si>
  <si>
    <t>Group C: Mature Money</t>
  </si>
  <si>
    <t>Group D: City Sophisticates</t>
  </si>
  <si>
    <t>Group E: Career Climbers</t>
  </si>
  <si>
    <t>Group F: Countryside Communities</t>
  </si>
  <si>
    <t>Group G: Successful Suburbs</t>
  </si>
  <si>
    <t>Group H: Steady Neighbourhoods</t>
  </si>
  <si>
    <t>Group I: Comfortable Seniors</t>
  </si>
  <si>
    <t>Group J: Starting Out</t>
  </si>
  <si>
    <t>Group K: Student Life</t>
  </si>
  <si>
    <t>Group L: Modest Means</t>
  </si>
  <si>
    <t>Group M: Striving Families</t>
  </si>
  <si>
    <t>Group N: Poorer Pensioners</t>
  </si>
  <si>
    <t>Group O: Young Hardship</t>
  </si>
  <si>
    <t>Group P: Struggling Estates</t>
  </si>
  <si>
    <t>Group Q: Difficult Circumstances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</si>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</sst>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/>
    <xf numFmtId="0" fontId="1" fillId="0" borderId="2" xfId="0" applyFont="1" applyBorder="1"/>
    <xf numFmtId="0" fontId="0" fillId="5" borderId="2" xfId="0" applyFill="1" applyBorder="1"/>
    <xf numFmtId="0" fontId="0" fillId="8" borderId="2" xfId="0" applyFill="1" applyBorder="1"/>
    <xf numFmtId="0" fontId="0" fillId="11" borderId="2" xfId="0" applyFill="1" applyBorder="1"/>
    <xf numFmtId="0" fontId="0" fillId="14" borderId="2" xfId="0" applyFill="1" applyBorder="1"/>
    <xf numFmtId="0" fontId="0" fillId="17" borderId="2" xfId="0" applyFill="1" applyBorder="1"/>
    <xf numFmtId="0" fontId="1" fillId="0" borderId="2" xfId="0" applyFont="1" applyBorder="1" applyAlignment="1">
      <alignment wrapText="1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2" xfId="0" applyFont="1" applyBorder="1"/>
    <xf numFmtId="0" fontId="0" fillId="0" borderId="3" xfId="0" applyBorder="1"/>
    <xf numFmtId="1" fontId="0" fillId="0" borderId="2" xfId="0" applyNumberFormat="1" applyFont="1" applyBorder="1"/>
    <xf numFmtId="1" fontId="0" fillId="0" borderId="4" xfId="0" applyNumberFormat="1" applyFont="1" applyBorder="1"/>
    <xf numFmtId="1" fontId="0" fillId="0" borderId="2" xfId="0" applyNumberFormat="1" applyBorder="1"/>
    <xf numFmtId="0" fontId="1" fillId="0" borderId="0" xfId="0" applyFont="1"/>
    <xf numFmtId="0" fontId="0" fillId="0" borderId="2" xfId="0" applyBorder="1" applyAlignment="1">
      <alignment wrapText="1"/>
    </xf>
    <xf numFmtId="0" fontId="0" fillId="3" borderId="3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2" borderId="2" xfId="0" applyFill="1" applyBorder="1" applyAlignment="1">
      <alignment horizontal="left" vertical="center"/>
    </xf>
    <xf numFmtId="0" fontId="0" fillId="15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13" borderId="2" xfId="0" applyFill="1" applyBorder="1" applyAlignment="1">
      <alignment horizontal="left" vertical="center"/>
    </xf>
    <xf numFmtId="0" fontId="0" fillId="16" borderId="2" xfId="0" applyFill="1" applyBorder="1" applyAlignment="1">
      <alignment horizontal="left" vertical="center"/>
    </xf>
    <xf numFmtId="0" fontId="0" fillId="0" borderId="0" xfId="0" applyFont="1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E9D09-C633-43AB-91AE-28FD7B541A73}">
  <dimension ref="A1:U67"/>
  <sheetViews>
    <sheetView tabSelected="1" topLeftCell="A7" zoomScale="85" zoomScaleNormal="85" workbookViewId="0">
      <selection activeCell="J71" sqref="J71"/>
    </sheetView>
  </sheetViews>
  <sheetFormatPr defaultRowHeight="14.4" x14ac:dyDescent="0.55000000000000004"/>
  <cols>
    <col min="1" max="1" width="31.47265625" customWidth="1"/>
    <col min="2" max="2" width="34.62890625" customWidth="1"/>
    <col min="4" max="4" width="48.89453125" customWidth="1"/>
    <col min="5" max="5" width="10" customWidth="1"/>
    <col min="6" max="6" width="10.62890625" customWidth="1"/>
    <col min="14" max="21" width="10.15625" customWidth="1"/>
  </cols>
  <sheetData>
    <row r="1" spans="1:21" x14ac:dyDescent="0.55000000000000004">
      <c r="A1" s="22" t="s">
        <v>67</v>
      </c>
    </row>
    <row r="6" spans="1:21" x14ac:dyDescent="0.55000000000000004">
      <c r="A6" s="14" t="s">
        <v>1</v>
      </c>
      <c r="B6" s="15"/>
      <c r="C6" s="16"/>
      <c r="D6" s="13"/>
      <c r="F6" s="22" t="s">
        <v>76</v>
      </c>
    </row>
    <row r="7" spans="1:21" ht="72" customHeight="1" x14ac:dyDescent="0.55000000000000004">
      <c r="A7" s="5" t="s">
        <v>2</v>
      </c>
      <c r="B7" s="5" t="s">
        <v>3</v>
      </c>
      <c r="C7" s="5" t="s">
        <v>4</v>
      </c>
      <c r="D7" s="11" t="s">
        <v>5</v>
      </c>
      <c r="E7" s="11" t="s">
        <v>6</v>
      </c>
      <c r="F7" s="23" t="s">
        <v>68</v>
      </c>
      <c r="G7" s="23" t="s">
        <v>75</v>
      </c>
      <c r="H7" s="23" t="s">
        <v>73</v>
      </c>
      <c r="I7" s="23" t="s">
        <v>71</v>
      </c>
      <c r="J7" s="23" t="s">
        <v>74</v>
      </c>
      <c r="K7" s="23" t="s">
        <v>69</v>
      </c>
      <c r="L7" s="23" t="s">
        <v>70</v>
      </c>
      <c r="M7" s="23" t="s">
        <v>72</v>
      </c>
      <c r="N7" s="23" t="str">
        <f>F7&amp;" Prop"</f>
        <v>Beeches Medical Practice Prop</v>
      </c>
      <c r="O7" s="23" t="str">
        <f t="shared" ref="O7:U7" si="0">G7&amp;" Prop"</f>
        <v>Belvidere Medical Pract. Prop</v>
      </c>
      <c r="P7" s="23" t="str">
        <f t="shared" si="0"/>
        <v>Claremont Bank Surgery Prop</v>
      </c>
      <c r="Q7" s="23" t="str">
        <f t="shared" si="0"/>
        <v>Marden Medical Practice Prop</v>
      </c>
      <c r="R7" s="23" t="str">
        <f t="shared" si="0"/>
        <v>Marysville Medical Pract Prop</v>
      </c>
      <c r="S7" s="23" t="str">
        <f t="shared" si="0"/>
        <v>Mytton Oak Medical Pract. Prop</v>
      </c>
      <c r="T7" s="23" t="str">
        <f t="shared" si="0"/>
        <v>Radbrook Green Surgery Prop</v>
      </c>
      <c r="U7" s="23" t="str">
        <f t="shared" si="0"/>
        <v>South Hermitage Surgery Prop</v>
      </c>
    </row>
    <row r="8" spans="1:21" ht="14.4" customHeight="1" x14ac:dyDescent="0.55000000000000004">
      <c r="A8" s="24" t="s">
        <v>77</v>
      </c>
      <c r="B8" s="29" t="s">
        <v>82</v>
      </c>
      <c r="C8" s="6">
        <v>1</v>
      </c>
      <c r="D8" s="12" t="s">
        <v>7</v>
      </c>
      <c r="E8" s="21">
        <v>0</v>
      </c>
      <c r="F8" s="21">
        <f>IFERROR(VLOOKUP($C8,'Practice specific'!$A$3:$B$53,2,0),0)</f>
        <v>0</v>
      </c>
      <c r="G8" s="21">
        <f>IFERROR(VLOOKUP($C8,'Practice specific'!$D$3:$E$51,2,0),0)</f>
        <v>0</v>
      </c>
      <c r="H8" s="21">
        <f>IFERROR(VLOOKUP($C8,'Practice specific'!$G$3:$H$51,2,0),0)</f>
        <v>0</v>
      </c>
      <c r="I8" s="21">
        <f>IFERROR(VLOOKUP($C8,'Practice specific'!$J$3:$K$51,2,0),0)</f>
        <v>0</v>
      </c>
      <c r="J8" s="21">
        <f>IFERROR(VLOOKUP($C8,'Practice specific'!$M$3:$N$51,2,0),0)</f>
        <v>0</v>
      </c>
      <c r="K8" s="21">
        <f>IFERROR(VLOOKUP($C8,'Practice specific'!$P$3:$Q$52,2,0),0)</f>
        <v>0</v>
      </c>
      <c r="L8" s="21">
        <f>IFERROR(VLOOKUP($C8,'Practice specific'!$S$3:$T$51,2,0),0)</f>
        <v>0</v>
      </c>
      <c r="M8" s="21">
        <f>IFERROR(VLOOKUP($C8,'Practice specific'!$V$3:$W$51,2,0),0)</f>
        <v>0</v>
      </c>
      <c r="N8" s="12">
        <f>F8/F$67*100</f>
        <v>0</v>
      </c>
      <c r="O8" s="12">
        <f t="shared" ref="O8:U9" si="1">G8/G$67*100</f>
        <v>0</v>
      </c>
      <c r="P8" s="12">
        <f t="shared" si="1"/>
        <v>0</v>
      </c>
      <c r="Q8" s="12">
        <f t="shared" si="1"/>
        <v>0</v>
      </c>
      <c r="R8" s="12">
        <f t="shared" si="1"/>
        <v>0</v>
      </c>
      <c r="S8" s="12">
        <f t="shared" si="1"/>
        <v>0</v>
      </c>
      <c r="T8" s="12">
        <f t="shared" si="1"/>
        <v>0</v>
      </c>
      <c r="U8" s="12">
        <f t="shared" si="1"/>
        <v>0</v>
      </c>
    </row>
    <row r="9" spans="1:21" x14ac:dyDescent="0.55000000000000004">
      <c r="A9" s="24" t="s">
        <v>77</v>
      </c>
      <c r="B9" s="29" t="s">
        <v>82</v>
      </c>
      <c r="C9" s="6">
        <v>2</v>
      </c>
      <c r="D9" s="12" t="s">
        <v>8</v>
      </c>
      <c r="E9" s="21">
        <v>0</v>
      </c>
      <c r="F9" s="21">
        <f>IFERROR(VLOOKUP($C9,'Practice specific'!$A$3:$B$53,2,0),0)</f>
        <v>0</v>
      </c>
      <c r="G9" s="21">
        <f>IFERROR(VLOOKUP($C9,'Practice specific'!$D$3:$E$51,2,0),0)</f>
        <v>0</v>
      </c>
      <c r="H9" s="21">
        <f>IFERROR(VLOOKUP($C9,'Practice specific'!$G$3:$H$51,2,0),0)</f>
        <v>0</v>
      </c>
      <c r="I9" s="21">
        <f>IFERROR(VLOOKUP($C9,'Practice specific'!$J$3:$K$51,2,0),0)</f>
        <v>0</v>
      </c>
      <c r="J9" s="21">
        <f>IFERROR(VLOOKUP($C9,'Practice specific'!$M$3:$N$51,2,0),0)</f>
        <v>0</v>
      </c>
      <c r="K9" s="21">
        <f>IFERROR(VLOOKUP($C9,'Practice specific'!$P$3:$Q$52,2,0),0)</f>
        <v>0</v>
      </c>
      <c r="L9" s="21">
        <f>IFERROR(VLOOKUP($C9,'Practice specific'!$S$3:$T$51,2,0),0)</f>
        <v>0</v>
      </c>
      <c r="M9" s="21">
        <f>IFERROR(VLOOKUP($C9,'Practice specific'!$V$3:$W$51,2,0),0)</f>
        <v>0</v>
      </c>
      <c r="N9" s="12">
        <f t="shared" ref="N9" si="2">F9/F$67*100</f>
        <v>0</v>
      </c>
      <c r="O9" s="12">
        <f t="shared" si="1"/>
        <v>0</v>
      </c>
      <c r="P9" s="12">
        <f t="shared" si="1"/>
        <v>0</v>
      </c>
      <c r="Q9" s="12">
        <f t="shared" si="1"/>
        <v>0</v>
      </c>
      <c r="R9" s="12">
        <f t="shared" si="1"/>
        <v>0</v>
      </c>
      <c r="S9" s="12">
        <f t="shared" si="1"/>
        <v>0</v>
      </c>
      <c r="T9" s="12">
        <f t="shared" si="1"/>
        <v>0</v>
      </c>
      <c r="U9" s="12">
        <f t="shared" si="1"/>
        <v>0</v>
      </c>
    </row>
    <row r="10" spans="1:21" x14ac:dyDescent="0.55000000000000004">
      <c r="A10" s="24" t="s">
        <v>77</v>
      </c>
      <c r="B10" s="29" t="s">
        <v>82</v>
      </c>
      <c r="C10" s="6">
        <v>3</v>
      </c>
      <c r="D10" s="12" t="s">
        <v>9</v>
      </c>
      <c r="E10" s="21">
        <v>669.94323000000009</v>
      </c>
      <c r="F10" s="21">
        <f>IFERROR(VLOOKUP($C10,'Practice specific'!$A$3:$B$53,2,0),0)</f>
        <v>0.55032000000000003</v>
      </c>
      <c r="G10" s="21">
        <f>IFERROR(VLOOKUP($C10,'Practice specific'!$D$3:$E$51,2,0),0)</f>
        <v>21.513000000000002</v>
      </c>
      <c r="H10" s="21">
        <f>IFERROR(VLOOKUP($C10,'Practice specific'!$G$3:$H$51,2,0),0)</f>
        <v>89.994209999999995</v>
      </c>
      <c r="I10" s="21">
        <f>IFERROR(VLOOKUP($C10,'Practice specific'!$J$3:$K$51,2,0),0)</f>
        <v>56.827759999999998</v>
      </c>
      <c r="J10" s="21">
        <f>IFERROR(VLOOKUP($C10,'Practice specific'!$M$3:$N$51,2,0),0)</f>
        <v>26.550709999999999</v>
      </c>
      <c r="K10" s="21">
        <f>IFERROR(VLOOKUP($C10,'Practice specific'!$P$3:$Q$52,2,0),0)</f>
        <v>287.73460999999998</v>
      </c>
      <c r="L10" s="21">
        <f>IFERROR(VLOOKUP($C10,'Practice specific'!$S$3:$T$51,2,0),0)</f>
        <v>140.92192</v>
      </c>
      <c r="M10" s="21">
        <f>IFERROR(VLOOKUP($C10,'Practice specific'!$V$3:$W$51,2,0),0)</f>
        <v>45.850700000000003</v>
      </c>
      <c r="N10" s="35">
        <f>(F10/F$67)*100</f>
        <v>9.0435492399588892E-3</v>
      </c>
      <c r="O10" s="35">
        <f t="shared" ref="O10:U25" si="3">(G10/G$67)*100</f>
        <v>0.41706117652940455</v>
      </c>
      <c r="P10" s="35">
        <f t="shared" si="3"/>
        <v>1.196493318322208</v>
      </c>
      <c r="Q10" s="35">
        <f t="shared" si="3"/>
        <v>0.74189361384724184</v>
      </c>
      <c r="R10" s="35">
        <f t="shared" si="3"/>
        <v>0.49117367307883925</v>
      </c>
      <c r="S10" s="35">
        <f t="shared" si="3"/>
        <v>2.7659904899343539</v>
      </c>
      <c r="T10" s="35">
        <f t="shared" si="3"/>
        <v>1.4849080441969085</v>
      </c>
      <c r="U10" s="35">
        <f t="shared" si="3"/>
        <v>0.58155306602189483</v>
      </c>
    </row>
    <row r="11" spans="1:21" ht="14.4" customHeight="1" x14ac:dyDescent="0.55000000000000004">
      <c r="A11" s="24" t="s">
        <v>77</v>
      </c>
      <c r="B11" s="29" t="s">
        <v>83</v>
      </c>
      <c r="C11" s="6">
        <v>4</v>
      </c>
      <c r="D11" s="12" t="s">
        <v>10</v>
      </c>
      <c r="E11" s="21">
        <v>5139.5823200000004</v>
      </c>
      <c r="F11" s="21">
        <f>IFERROR(VLOOKUP($C11,'Practice specific'!$A$3:$B$53,2,0),0)</f>
        <v>173.69865999999999</v>
      </c>
      <c r="G11" s="21">
        <f>IFERROR(VLOOKUP($C11,'Practice specific'!$D$3:$E$51,2,0),0)</f>
        <v>391.07747000000001</v>
      </c>
      <c r="H11" s="21">
        <f>IFERROR(VLOOKUP($C11,'Practice specific'!$G$3:$H$51,2,0),0)</f>
        <v>409.25986999999998</v>
      </c>
      <c r="I11" s="21">
        <f>IFERROR(VLOOKUP($C11,'Practice specific'!$J$3:$K$51,2,0),0)</f>
        <v>745.76166999999998</v>
      </c>
      <c r="J11" s="21">
        <f>IFERROR(VLOOKUP($C11,'Practice specific'!$M$3:$N$51,2,0),0)</f>
        <v>292.81378000000001</v>
      </c>
      <c r="K11" s="21">
        <f>IFERROR(VLOOKUP($C11,'Practice specific'!$P$3:$Q$52,2,0),0)</f>
        <v>1069.5257200000001</v>
      </c>
      <c r="L11" s="21">
        <f>IFERROR(VLOOKUP($C11,'Practice specific'!$S$3:$T$51,2,0),0)</f>
        <v>1544.8038300000001</v>
      </c>
      <c r="M11" s="21">
        <f>IFERROR(VLOOKUP($C11,'Practice specific'!$V$3:$W$51,2,0),0)</f>
        <v>512.64131999999995</v>
      </c>
      <c r="N11" s="35">
        <f t="shared" ref="N11:N66" si="4">(F11/F$67)*100</f>
        <v>2.8544344828915489</v>
      </c>
      <c r="O11" s="35">
        <f t="shared" si="3"/>
        <v>7.5816125018520379</v>
      </c>
      <c r="P11" s="35">
        <f t="shared" si="3"/>
        <v>5.4412022719285549</v>
      </c>
      <c r="Q11" s="35">
        <f t="shared" si="3"/>
        <v>9.7360131813228996</v>
      </c>
      <c r="R11" s="35">
        <f t="shared" si="3"/>
        <v>5.4168954370975078</v>
      </c>
      <c r="S11" s="35">
        <f t="shared" si="3"/>
        <v>10.281342137673995</v>
      </c>
      <c r="T11" s="35">
        <f t="shared" si="3"/>
        <v>16.277748939790161</v>
      </c>
      <c r="U11" s="35">
        <f t="shared" si="3"/>
        <v>6.502150052573052</v>
      </c>
    </row>
    <row r="12" spans="1:21" x14ac:dyDescent="0.55000000000000004">
      <c r="A12" s="24" t="s">
        <v>77</v>
      </c>
      <c r="B12" s="29" t="s">
        <v>83</v>
      </c>
      <c r="C12" s="6">
        <v>5</v>
      </c>
      <c r="D12" s="12" t="s">
        <v>11</v>
      </c>
      <c r="E12" s="21">
        <v>2557.8070499999999</v>
      </c>
      <c r="F12" s="21">
        <f>IFERROR(VLOOKUP($C12,'Practice specific'!$A$3:$B$53,2,0),0)</f>
        <v>1011.0149</v>
      </c>
      <c r="G12" s="21">
        <f>IFERROR(VLOOKUP($C12,'Practice specific'!$D$3:$E$51,2,0),0)</f>
        <v>67.317070000000001</v>
      </c>
      <c r="H12" s="21">
        <f>IFERROR(VLOOKUP($C12,'Practice specific'!$G$3:$H$51,2,0),0)</f>
        <v>153.20917</v>
      </c>
      <c r="I12" s="21">
        <f>IFERROR(VLOOKUP($C12,'Practice specific'!$J$3:$K$51,2,0),0)</f>
        <v>268.66370999999998</v>
      </c>
      <c r="J12" s="21">
        <f>IFERROR(VLOOKUP($C12,'Practice specific'!$M$3:$N$51,2,0),0)</f>
        <v>123.95507000000001</v>
      </c>
      <c r="K12" s="21">
        <f>IFERROR(VLOOKUP($C12,'Practice specific'!$P$3:$Q$52,2,0),0)</f>
        <v>430.68536</v>
      </c>
      <c r="L12" s="21">
        <f>IFERROR(VLOOKUP($C12,'Practice specific'!$S$3:$T$51,2,0),0)</f>
        <v>326.70760999999999</v>
      </c>
      <c r="M12" s="21">
        <f>IFERROR(VLOOKUP($C12,'Practice specific'!$V$3:$W$51,2,0),0)</f>
        <v>176.25416000000001</v>
      </c>
      <c r="N12" s="35">
        <f t="shared" si="4"/>
        <v>16.614266300483557</v>
      </c>
      <c r="O12" s="35">
        <f t="shared" si="3"/>
        <v>1.3050405064245933</v>
      </c>
      <c r="P12" s="35">
        <f t="shared" si="3"/>
        <v>2.0369504683767024</v>
      </c>
      <c r="Q12" s="35">
        <f t="shared" si="3"/>
        <v>3.5074388066942528</v>
      </c>
      <c r="R12" s="35">
        <f t="shared" si="3"/>
        <v>2.2931012778432156</v>
      </c>
      <c r="S12" s="35">
        <f t="shared" si="3"/>
        <v>4.1401748990639451</v>
      </c>
      <c r="T12" s="35">
        <f t="shared" si="3"/>
        <v>3.442550017693105</v>
      </c>
      <c r="U12" s="35">
        <f t="shared" si="3"/>
        <v>2.2355415979933482</v>
      </c>
    </row>
    <row r="13" spans="1:21" x14ac:dyDescent="0.55000000000000004">
      <c r="A13" s="24" t="s">
        <v>77</v>
      </c>
      <c r="B13" s="29" t="s">
        <v>83</v>
      </c>
      <c r="C13" s="6">
        <v>6</v>
      </c>
      <c r="D13" s="12" t="s">
        <v>12</v>
      </c>
      <c r="E13" s="21">
        <v>1454.53577</v>
      </c>
      <c r="F13" s="21">
        <f>IFERROR(VLOOKUP($C13,'Practice specific'!$A$3:$B$53,2,0),0)</f>
        <v>2.8470200000000001</v>
      </c>
      <c r="G13" s="21">
        <f>IFERROR(VLOOKUP($C13,'Practice specific'!$D$3:$E$51,2,0),0)</f>
        <v>106.20055000000001</v>
      </c>
      <c r="H13" s="21">
        <f>IFERROR(VLOOKUP($C13,'Practice specific'!$G$3:$H$51,2,0),0)</f>
        <v>177.93731</v>
      </c>
      <c r="I13" s="21">
        <f>IFERROR(VLOOKUP($C13,'Practice specific'!$J$3:$K$51,2,0),0)</f>
        <v>106.47132000000001</v>
      </c>
      <c r="J13" s="21">
        <f>IFERROR(VLOOKUP($C13,'Practice specific'!$M$3:$N$51,2,0),0)</f>
        <v>126.2306</v>
      </c>
      <c r="K13" s="21">
        <f>IFERROR(VLOOKUP($C13,'Practice specific'!$P$3:$Q$52,2,0),0)</f>
        <v>502.16881000000001</v>
      </c>
      <c r="L13" s="21">
        <f>IFERROR(VLOOKUP($C13,'Practice specific'!$S$3:$T$51,2,0),0)</f>
        <v>307.63887999999997</v>
      </c>
      <c r="M13" s="21">
        <f>IFERROR(VLOOKUP($C13,'Practice specific'!$V$3:$W$51,2,0),0)</f>
        <v>125.04128</v>
      </c>
      <c r="N13" s="35">
        <f>(F13/F$67)*100</f>
        <v>4.6785807452296393E-2</v>
      </c>
      <c r="O13" s="35">
        <f t="shared" si="3"/>
        <v>2.0588540106479734</v>
      </c>
      <c r="P13" s="35">
        <f t="shared" si="3"/>
        <v>2.3657166666080789</v>
      </c>
      <c r="Q13" s="35">
        <f t="shared" si="3"/>
        <v>1.3899965855751859</v>
      </c>
      <c r="R13" s="35">
        <f t="shared" si="3"/>
        <v>2.3351973433835003</v>
      </c>
      <c r="S13" s="35">
        <f t="shared" si="3"/>
        <v>4.827344728538745</v>
      </c>
      <c r="T13" s="35">
        <f t="shared" si="3"/>
        <v>3.2416209459800669</v>
      </c>
      <c r="U13" s="35">
        <f t="shared" si="3"/>
        <v>1.5859766538635665</v>
      </c>
    </row>
    <row r="14" spans="1:21" x14ac:dyDescent="0.55000000000000004">
      <c r="A14" s="24" t="s">
        <v>77</v>
      </c>
      <c r="B14" s="29" t="s">
        <v>83</v>
      </c>
      <c r="C14" s="6">
        <v>7</v>
      </c>
      <c r="D14" s="12" t="s">
        <v>13</v>
      </c>
      <c r="E14" s="21">
        <v>531.89608999999996</v>
      </c>
      <c r="F14" s="21">
        <f>IFERROR(VLOOKUP($C14,'Practice specific'!$A$3:$B$53,2,0),0)</f>
        <v>0.83313999999999999</v>
      </c>
      <c r="G14" s="21">
        <f>IFERROR(VLOOKUP($C14,'Practice specific'!$D$3:$E$51,2,0),0)</f>
        <v>30.485880000000002</v>
      </c>
      <c r="H14" s="21">
        <f>IFERROR(VLOOKUP($C14,'Practice specific'!$G$3:$H$51,2,0),0)</f>
        <v>112.35508</v>
      </c>
      <c r="I14" s="21">
        <f>IFERROR(VLOOKUP($C14,'Practice specific'!$J$3:$K$51,2,0),0)</f>
        <v>58.281959999999998</v>
      </c>
      <c r="J14" s="21">
        <f>IFERROR(VLOOKUP($C14,'Practice specific'!$M$3:$N$51,2,0),0)</f>
        <v>38.416460000000001</v>
      </c>
      <c r="K14" s="21">
        <f>IFERROR(VLOOKUP($C14,'Practice specific'!$P$3:$Q$52,2,0),0)</f>
        <v>138.71628999999999</v>
      </c>
      <c r="L14" s="21">
        <f>IFERROR(VLOOKUP($C14,'Practice specific'!$S$3:$T$51,2,0),0)</f>
        <v>53.703420000000001</v>
      </c>
      <c r="M14" s="21">
        <f>IFERROR(VLOOKUP($C14,'Practice specific'!$V$3:$W$51,2,0),0)</f>
        <v>99.103859999999997</v>
      </c>
      <c r="N14" s="35">
        <f t="shared" si="4"/>
        <v>1.3691202598087199E-2</v>
      </c>
      <c r="O14" s="35">
        <f t="shared" si="3"/>
        <v>0.59101366524121424</v>
      </c>
      <c r="P14" s="35">
        <f t="shared" si="3"/>
        <v>1.4937861280137597</v>
      </c>
      <c r="Q14" s="35">
        <f t="shared" si="3"/>
        <v>0.76087837927274271</v>
      </c>
      <c r="R14" s="35">
        <f t="shared" si="3"/>
        <v>0.71068358491679906</v>
      </c>
      <c r="S14" s="35">
        <f t="shared" si="3"/>
        <v>1.3334785792330506</v>
      </c>
      <c r="T14" s="35">
        <f t="shared" si="3"/>
        <v>0.56587818530208167</v>
      </c>
      <c r="U14" s="35">
        <f t="shared" si="3"/>
        <v>1.256996155731638</v>
      </c>
    </row>
    <row r="15" spans="1:21" x14ac:dyDescent="0.55000000000000004">
      <c r="A15" s="24" t="s">
        <v>77</v>
      </c>
      <c r="B15" s="29" t="s">
        <v>83</v>
      </c>
      <c r="C15" s="6">
        <v>8</v>
      </c>
      <c r="D15" s="12" t="s">
        <v>14</v>
      </c>
      <c r="E15" s="21">
        <v>2048.0166199999999</v>
      </c>
      <c r="F15" s="21">
        <f>IFERROR(VLOOKUP($C15,'Practice specific'!$A$3:$B$53,2,0),0)</f>
        <v>2.8183500000000001</v>
      </c>
      <c r="G15" s="21">
        <f>IFERROR(VLOOKUP($C15,'Practice specific'!$D$3:$E$51,2,0),0)</f>
        <v>106.65638</v>
      </c>
      <c r="H15" s="21">
        <f>IFERROR(VLOOKUP($C15,'Practice specific'!$G$3:$H$51,2,0),0)</f>
        <v>260.73525000000001</v>
      </c>
      <c r="I15" s="21">
        <f>IFERROR(VLOOKUP($C15,'Practice specific'!$J$3:$K$51,2,0),0)</f>
        <v>185.31232</v>
      </c>
      <c r="J15" s="21">
        <f>IFERROR(VLOOKUP($C15,'Practice specific'!$M$3:$N$51,2,0),0)</f>
        <v>134.07628</v>
      </c>
      <c r="K15" s="21">
        <f>IFERROR(VLOOKUP($C15,'Practice specific'!$P$3:$Q$52,2,0),0)</f>
        <v>645.80218000000002</v>
      </c>
      <c r="L15" s="21">
        <f>IFERROR(VLOOKUP($C15,'Practice specific'!$S$3:$T$51,2,0),0)</f>
        <v>440.02960000000002</v>
      </c>
      <c r="M15" s="21">
        <f>IFERROR(VLOOKUP($C15,'Practice specific'!$V$3:$W$51,2,0),0)</f>
        <v>272.58625999999998</v>
      </c>
      <c r="N15" s="35">
        <f t="shared" si="4"/>
        <v>4.6314666013297957E-2</v>
      </c>
      <c r="O15" s="35">
        <f t="shared" si="3"/>
        <v>2.067690946272823</v>
      </c>
      <c r="P15" s="35">
        <f t="shared" si="3"/>
        <v>3.4665339523072705</v>
      </c>
      <c r="Q15" s="35">
        <f t="shared" si="3"/>
        <v>2.4192758393999081</v>
      </c>
      <c r="R15" s="35">
        <f t="shared" si="3"/>
        <v>2.4803381499156485</v>
      </c>
      <c r="S15" s="35">
        <f t="shared" si="3"/>
        <v>6.2080911582338816</v>
      </c>
      <c r="T15" s="35">
        <f t="shared" si="3"/>
        <v>4.6366349019708784</v>
      </c>
      <c r="U15" s="35">
        <f t="shared" si="3"/>
        <v>3.4573817904294013</v>
      </c>
    </row>
    <row r="16" spans="1:21" x14ac:dyDescent="0.55000000000000004">
      <c r="A16" s="24" t="s">
        <v>77</v>
      </c>
      <c r="B16" s="29" t="s">
        <v>83</v>
      </c>
      <c r="C16" s="6">
        <v>9</v>
      </c>
      <c r="D16" s="12" t="s">
        <v>15</v>
      </c>
      <c r="E16" s="21">
        <v>1075.5828399999998</v>
      </c>
      <c r="F16" s="21">
        <f>IFERROR(VLOOKUP($C16,'Practice specific'!$A$3:$B$53,2,0),0)</f>
        <v>7.8670099999999996</v>
      </c>
      <c r="G16" s="21">
        <f>IFERROR(VLOOKUP($C16,'Practice specific'!$D$3:$E$51,2,0),0)</f>
        <v>34.91628</v>
      </c>
      <c r="H16" s="21">
        <f>IFERROR(VLOOKUP($C16,'Practice specific'!$G$3:$H$51,2,0),0)</f>
        <v>82.290599999999998</v>
      </c>
      <c r="I16" s="21">
        <f>IFERROR(VLOOKUP($C16,'Practice specific'!$J$3:$K$51,2,0),0)</f>
        <v>72.599500000000006</v>
      </c>
      <c r="J16" s="21">
        <f>IFERROR(VLOOKUP($C16,'Practice specific'!$M$3:$N$51,2,0),0)</f>
        <v>48.070160000000001</v>
      </c>
      <c r="K16" s="21">
        <f>IFERROR(VLOOKUP($C16,'Practice specific'!$P$3:$Q$52,2,0),0)</f>
        <v>560.20582999999999</v>
      </c>
      <c r="L16" s="21">
        <f>IFERROR(VLOOKUP($C16,'Practice specific'!$S$3:$T$51,2,0),0)</f>
        <v>193.68433999999999</v>
      </c>
      <c r="M16" s="21">
        <f>IFERROR(VLOOKUP($C16,'Practice specific'!$V$3:$W$51,2,0),0)</f>
        <v>75.949119999999994</v>
      </c>
      <c r="N16" s="35">
        <f t="shared" si="4"/>
        <v>0.12928058639745779</v>
      </c>
      <c r="O16" s="35">
        <f t="shared" si="3"/>
        <v>0.67690349169479458</v>
      </c>
      <c r="P16" s="35">
        <f t="shared" si="3"/>
        <v>1.0940720859789257</v>
      </c>
      <c r="Q16" s="35">
        <f t="shared" si="3"/>
        <v>0.94779567976113854</v>
      </c>
      <c r="R16" s="35">
        <f t="shared" si="3"/>
        <v>0.88927177663751733</v>
      </c>
      <c r="S16" s="35">
        <f t="shared" si="3"/>
        <v>5.385254134654784</v>
      </c>
      <c r="T16" s="35">
        <f t="shared" si="3"/>
        <v>2.0408708205293333</v>
      </c>
      <c r="U16" s="35">
        <f t="shared" si="3"/>
        <v>0.96331012607582445</v>
      </c>
    </row>
    <row r="17" spans="1:21" ht="14.4" customHeight="1" x14ac:dyDescent="0.55000000000000004">
      <c r="A17" s="24" t="s">
        <v>77</v>
      </c>
      <c r="B17" s="29" t="s">
        <v>84</v>
      </c>
      <c r="C17" s="6">
        <v>10</v>
      </c>
      <c r="D17" s="12" t="s">
        <v>16</v>
      </c>
      <c r="E17" s="21">
        <v>2134.1242299999999</v>
      </c>
      <c r="F17" s="21">
        <f>IFERROR(VLOOKUP($C17,'Practice specific'!$A$3:$B$53,2,0),0)</f>
        <v>460.8356</v>
      </c>
      <c r="G17" s="21">
        <f>IFERROR(VLOOKUP($C17,'Practice specific'!$D$3:$E$51,2,0),0)</f>
        <v>58.557760000000002</v>
      </c>
      <c r="H17" s="21">
        <f>IFERROR(VLOOKUP($C17,'Practice specific'!$G$3:$H$51,2,0),0)</f>
        <v>147.12194</v>
      </c>
      <c r="I17" s="21">
        <f>IFERROR(VLOOKUP($C17,'Practice specific'!$J$3:$K$51,2,0),0)</f>
        <v>227.29571000000001</v>
      </c>
      <c r="J17" s="21">
        <f>IFERROR(VLOOKUP($C17,'Practice specific'!$M$3:$N$51,2,0),0)</f>
        <v>107.60668</v>
      </c>
      <c r="K17" s="21">
        <f>IFERROR(VLOOKUP($C17,'Practice specific'!$P$3:$Q$52,2,0),0)</f>
        <v>554.28054999999995</v>
      </c>
      <c r="L17" s="21">
        <f>IFERROR(VLOOKUP($C17,'Practice specific'!$S$3:$T$51,2,0),0)</f>
        <v>409.49784</v>
      </c>
      <c r="M17" s="21">
        <f>IFERROR(VLOOKUP($C17,'Practice specific'!$V$3:$W$51,2,0),0)</f>
        <v>168.92814999999999</v>
      </c>
      <c r="N17" s="35">
        <f t="shared" si="4"/>
        <v>7.5730292195922342</v>
      </c>
      <c r="O17" s="35">
        <f t="shared" si="3"/>
        <v>1.1352283865814392</v>
      </c>
      <c r="P17" s="35">
        <f t="shared" si="3"/>
        <v>1.9560193726752064</v>
      </c>
      <c r="Q17" s="35">
        <f t="shared" si="3"/>
        <v>2.9673743202947764</v>
      </c>
      <c r="R17" s="35">
        <f t="shared" si="3"/>
        <v>1.9906649676569581</v>
      </c>
      <c r="S17" s="35">
        <f t="shared" si="3"/>
        <v>5.3282944657077689</v>
      </c>
      <c r="T17" s="35">
        <f t="shared" si="3"/>
        <v>4.3149187627961538</v>
      </c>
      <c r="U17" s="35">
        <f t="shared" si="3"/>
        <v>2.1426212374054603</v>
      </c>
    </row>
    <row r="18" spans="1:21" x14ac:dyDescent="0.55000000000000004">
      <c r="A18" s="24" t="s">
        <v>77</v>
      </c>
      <c r="B18" s="29" t="s">
        <v>84</v>
      </c>
      <c r="C18" s="6">
        <v>11</v>
      </c>
      <c r="D18" s="12" t="s">
        <v>17</v>
      </c>
      <c r="E18" s="21">
        <v>5802.1601700000001</v>
      </c>
      <c r="F18" s="21">
        <f>IFERROR(VLOOKUP($C18,'Practice specific'!$A$3:$B$53,2,0),0)</f>
        <v>234.02492000000001</v>
      </c>
      <c r="G18" s="21">
        <f>IFERROR(VLOOKUP($C18,'Practice specific'!$D$3:$E$51,2,0),0)</f>
        <v>521.28399999999999</v>
      </c>
      <c r="H18" s="21">
        <f>IFERROR(VLOOKUP($C18,'Practice specific'!$G$3:$H$51,2,0),0)</f>
        <v>606.76423999999997</v>
      </c>
      <c r="I18" s="21">
        <f>IFERROR(VLOOKUP($C18,'Practice specific'!$J$3:$K$51,2,0),0)</f>
        <v>942.25796000000003</v>
      </c>
      <c r="J18" s="21">
        <f>IFERROR(VLOOKUP($C18,'Practice specific'!$M$3:$N$51,2,0),0)</f>
        <v>556.31455000000005</v>
      </c>
      <c r="K18" s="21">
        <f>IFERROR(VLOOKUP($C18,'Practice specific'!$P$3:$Q$52,2,0),0)</f>
        <v>897.75671999999997</v>
      </c>
      <c r="L18" s="21">
        <f>IFERROR(VLOOKUP($C18,'Practice specific'!$S$3:$T$51,2,0),0)</f>
        <v>1032.72199</v>
      </c>
      <c r="M18" s="21">
        <f>IFERROR(VLOOKUP($C18,'Practice specific'!$V$3:$W$51,2,0),0)</f>
        <v>1011.03579</v>
      </c>
      <c r="N18" s="35">
        <f t="shared" si="4"/>
        <v>3.8457913348550652</v>
      </c>
      <c r="O18" s="35">
        <f t="shared" si="3"/>
        <v>10.105857776505093</v>
      </c>
      <c r="P18" s="35">
        <f t="shared" si="3"/>
        <v>8.0670674141908982</v>
      </c>
      <c r="Q18" s="35">
        <f t="shared" si="3"/>
        <v>12.301297167453546</v>
      </c>
      <c r="R18" s="35">
        <f t="shared" si="3"/>
        <v>10.291516155714918</v>
      </c>
      <c r="S18" s="35">
        <f t="shared" si="3"/>
        <v>8.630128123254476</v>
      </c>
      <c r="T18" s="35">
        <f t="shared" si="3"/>
        <v>10.881892542835345</v>
      </c>
      <c r="U18" s="35">
        <f t="shared" si="3"/>
        <v>12.823598408145756</v>
      </c>
    </row>
    <row r="19" spans="1:21" x14ac:dyDescent="0.55000000000000004">
      <c r="A19" s="24" t="s">
        <v>77</v>
      </c>
      <c r="B19" s="29" t="s">
        <v>84</v>
      </c>
      <c r="C19" s="6">
        <v>12</v>
      </c>
      <c r="D19" s="12" t="s">
        <v>18</v>
      </c>
      <c r="E19" s="21">
        <v>2921.50342</v>
      </c>
      <c r="F19" s="21">
        <f>IFERROR(VLOOKUP($C19,'Practice specific'!$A$3:$B$53,2,0),0)</f>
        <v>608.22119999999995</v>
      </c>
      <c r="G19" s="21">
        <f>IFERROR(VLOOKUP($C19,'Practice specific'!$D$3:$E$51,2,0),0)</f>
        <v>339.24328000000003</v>
      </c>
      <c r="H19" s="21">
        <f>IFERROR(VLOOKUP($C19,'Practice specific'!$G$3:$H$51,2,0),0)</f>
        <v>218.22763</v>
      </c>
      <c r="I19" s="21">
        <f>IFERROR(VLOOKUP($C19,'Practice specific'!$J$3:$K$51,2,0),0)</f>
        <v>432.47975000000002</v>
      </c>
      <c r="J19" s="21">
        <f>IFERROR(VLOOKUP($C19,'Practice specific'!$M$3:$N$51,2,0),0)</f>
        <v>169.67692</v>
      </c>
      <c r="K19" s="21">
        <f>IFERROR(VLOOKUP($C19,'Practice specific'!$P$3:$Q$52,2,0),0)</f>
        <v>489.64704999999998</v>
      </c>
      <c r="L19" s="21">
        <f>IFERROR(VLOOKUP($C19,'Practice specific'!$S$3:$T$51,2,0),0)</f>
        <v>419.05536000000001</v>
      </c>
      <c r="M19" s="21">
        <f>IFERROR(VLOOKUP($C19,'Practice specific'!$V$3:$W$51,2,0),0)</f>
        <v>244.95222999999999</v>
      </c>
      <c r="N19" s="35">
        <f t="shared" si="4"/>
        <v>9.9950544610170127</v>
      </c>
      <c r="O19" s="35">
        <f t="shared" si="3"/>
        <v>6.5767304181887321</v>
      </c>
      <c r="P19" s="35">
        <f t="shared" si="3"/>
        <v>2.9013855576741112</v>
      </c>
      <c r="Q19" s="35">
        <f t="shared" si="3"/>
        <v>5.6460779844789188</v>
      </c>
      <c r="R19" s="35">
        <f t="shared" si="3"/>
        <v>3.1389305985830269</v>
      </c>
      <c r="S19" s="35">
        <f t="shared" si="3"/>
        <v>4.7069731504472516</v>
      </c>
      <c r="T19" s="35">
        <f t="shared" si="3"/>
        <v>4.4156272851507516</v>
      </c>
      <c r="U19" s="35">
        <f t="shared" si="3"/>
        <v>3.1068821279806054</v>
      </c>
    </row>
    <row r="20" spans="1:21" x14ac:dyDescent="0.55000000000000004">
      <c r="A20" s="24" t="s">
        <v>77</v>
      </c>
      <c r="B20" s="29" t="s">
        <v>84</v>
      </c>
      <c r="C20" s="6">
        <v>13</v>
      </c>
      <c r="D20" s="12" t="s">
        <v>19</v>
      </c>
      <c r="E20" s="21">
        <v>604.57435999999996</v>
      </c>
      <c r="F20" s="21">
        <f>IFERROR(VLOOKUP($C20,'Practice specific'!$A$3:$B$53,2,0),0)</f>
        <v>12.464689999999999</v>
      </c>
      <c r="G20" s="21">
        <f>IFERROR(VLOOKUP($C20,'Practice specific'!$D$3:$E$51,2,0),0)</f>
        <v>25.024539999999998</v>
      </c>
      <c r="H20" s="21">
        <f>IFERROR(VLOOKUP($C20,'Practice specific'!$G$3:$H$51,2,0),0)</f>
        <v>135.83537999999999</v>
      </c>
      <c r="I20" s="21">
        <f>IFERROR(VLOOKUP($C20,'Practice specific'!$J$3:$K$51,2,0),0)</f>
        <v>38.855339999999998</v>
      </c>
      <c r="J20" s="21">
        <f>IFERROR(VLOOKUP($C20,'Practice specific'!$M$3:$N$51,2,0),0)</f>
        <v>42.658119999999997</v>
      </c>
      <c r="K20" s="21">
        <f>IFERROR(VLOOKUP($C20,'Practice specific'!$P$3:$Q$52,2,0),0)</f>
        <v>106.61583</v>
      </c>
      <c r="L20" s="21">
        <f>IFERROR(VLOOKUP($C20,'Practice specific'!$S$3:$T$51,2,0),0)</f>
        <v>155.61393000000001</v>
      </c>
      <c r="M20" s="21">
        <f>IFERROR(VLOOKUP($C20,'Practice specific'!$V$3:$W$51,2,0),0)</f>
        <v>87.506529999999998</v>
      </c>
      <c r="N20" s="35">
        <f t="shared" si="4"/>
        <v>0.20483543715624206</v>
      </c>
      <c r="O20" s="35">
        <f t="shared" si="3"/>
        <v>0.48513754913341434</v>
      </c>
      <c r="P20" s="35">
        <f t="shared" si="3"/>
        <v>1.8059620120200854</v>
      </c>
      <c r="Q20" s="35">
        <f t="shared" si="3"/>
        <v>0.507261391437271</v>
      </c>
      <c r="R20" s="35">
        <f t="shared" si="3"/>
        <v>0.7891519845246282</v>
      </c>
      <c r="S20" s="35">
        <f t="shared" si="3"/>
        <v>1.0248971156318589</v>
      </c>
      <c r="T20" s="35">
        <f t="shared" si="3"/>
        <v>1.6397191895064631</v>
      </c>
      <c r="U20" s="35">
        <f t="shared" si="3"/>
        <v>1.1098999757569004</v>
      </c>
    </row>
    <row r="21" spans="1:21" ht="14.4" customHeight="1" x14ac:dyDescent="0.55000000000000004">
      <c r="A21" s="25" t="s">
        <v>78</v>
      </c>
      <c r="B21" s="30" t="s">
        <v>85</v>
      </c>
      <c r="C21" s="7">
        <v>14</v>
      </c>
      <c r="D21" s="12" t="s">
        <v>20</v>
      </c>
      <c r="E21" s="21">
        <v>20.243190000000002</v>
      </c>
      <c r="F21" s="21">
        <f>IFERROR(VLOOKUP($C21,'Practice specific'!$A$3:$B$53,2,0),0)</f>
        <v>1.5779999999999999E-2</v>
      </c>
      <c r="G21" s="21">
        <f>IFERROR(VLOOKUP($C21,'Practice specific'!$D$3:$E$51,2,0),0)</f>
        <v>0.39445000000000002</v>
      </c>
      <c r="H21" s="21">
        <f>IFERROR(VLOOKUP($C21,'Practice specific'!$G$3:$H$51,2,0),0)</f>
        <v>12.49619</v>
      </c>
      <c r="I21" s="21">
        <f>IFERROR(VLOOKUP($C21,'Practice specific'!$J$3:$K$51,2,0),0)</f>
        <v>1.26224</v>
      </c>
      <c r="J21" s="21">
        <f>IFERROR(VLOOKUP($C21,'Practice specific'!$M$3:$N$51,2,0),0)</f>
        <v>1.5146900000000001</v>
      </c>
      <c r="K21" s="21">
        <f>IFERROR(VLOOKUP($C21,'Practice specific'!$P$3:$Q$52,2,0),0)</f>
        <v>0.89934000000000003</v>
      </c>
      <c r="L21" s="21">
        <f>IFERROR(VLOOKUP($C21,'Practice specific'!$S$3:$T$51,2,0),0)</f>
        <v>1.1517999999999999</v>
      </c>
      <c r="M21" s="21">
        <f>IFERROR(VLOOKUP($C21,'Practice specific'!$V$3:$W$51,2,0),0)</f>
        <v>2.5087000000000002</v>
      </c>
      <c r="N21" s="35">
        <f t="shared" si="4"/>
        <v>2.5931677388892142E-4</v>
      </c>
      <c r="O21" s="35">
        <f t="shared" si="3"/>
        <v>7.6469939609549393E-3</v>
      </c>
      <c r="P21" s="35">
        <f t="shared" si="3"/>
        <v>0.1661396643126796</v>
      </c>
      <c r="Q21" s="35">
        <f t="shared" si="3"/>
        <v>1.6478703280624514E-2</v>
      </c>
      <c r="R21" s="35">
        <f t="shared" si="3"/>
        <v>2.8020939962652112E-2</v>
      </c>
      <c r="S21" s="35">
        <f t="shared" si="3"/>
        <v>8.6453481811505483E-3</v>
      </c>
      <c r="T21" s="35">
        <f t="shared" si="3"/>
        <v>1.2136629172423984E-2</v>
      </c>
      <c r="U21" s="35">
        <f t="shared" si="3"/>
        <v>3.1819409010748527E-2</v>
      </c>
    </row>
    <row r="22" spans="1:21" x14ac:dyDescent="0.55000000000000004">
      <c r="A22" s="25" t="s">
        <v>78</v>
      </c>
      <c r="B22" s="30" t="s">
        <v>85</v>
      </c>
      <c r="C22" s="7">
        <v>15</v>
      </c>
      <c r="D22" s="12" t="s">
        <v>21</v>
      </c>
      <c r="E22" s="21">
        <v>0</v>
      </c>
      <c r="F22" s="21">
        <f>IFERROR(VLOOKUP($C22,'Practice specific'!$A$3:$B$53,2,0),0)</f>
        <v>0</v>
      </c>
      <c r="G22" s="21">
        <f>IFERROR(VLOOKUP($C22,'Practice specific'!$D$3:$E$51,2,0),0)</f>
        <v>0</v>
      </c>
      <c r="H22" s="21">
        <f>IFERROR(VLOOKUP($C22,'Practice specific'!$G$3:$H$51,2,0),0)</f>
        <v>0</v>
      </c>
      <c r="I22" s="21">
        <f>IFERROR(VLOOKUP($C22,'Practice specific'!$J$3:$K$51,2,0),0)</f>
        <v>0</v>
      </c>
      <c r="J22" s="21">
        <f>IFERROR(VLOOKUP($C22,'Practice specific'!$M$3:$N$51,2,0),0)</f>
        <v>0</v>
      </c>
      <c r="K22" s="21">
        <f>IFERROR(VLOOKUP($C22,'Practice specific'!$P$3:$Q$52,2,0),0)</f>
        <v>0</v>
      </c>
      <c r="L22" s="21">
        <f>IFERROR(VLOOKUP($C22,'Practice specific'!$S$3:$T$51,2,0),0)</f>
        <v>0</v>
      </c>
      <c r="M22" s="21">
        <f>IFERROR(VLOOKUP($C22,'Practice specific'!$V$3:$W$51,2,0),0)</f>
        <v>0</v>
      </c>
      <c r="N22" s="35">
        <f t="shared" si="4"/>
        <v>0</v>
      </c>
      <c r="O22" s="35">
        <f t="shared" si="3"/>
        <v>0</v>
      </c>
      <c r="P22" s="35">
        <f t="shared" si="3"/>
        <v>0</v>
      </c>
      <c r="Q22" s="35">
        <f t="shared" si="3"/>
        <v>0</v>
      </c>
      <c r="R22" s="35">
        <f t="shared" si="3"/>
        <v>0</v>
      </c>
      <c r="S22" s="35">
        <f t="shared" si="3"/>
        <v>0</v>
      </c>
      <c r="T22" s="35">
        <f t="shared" si="3"/>
        <v>0</v>
      </c>
      <c r="U22" s="35">
        <f t="shared" si="3"/>
        <v>0</v>
      </c>
    </row>
    <row r="23" spans="1:21" x14ac:dyDescent="0.55000000000000004">
      <c r="A23" s="25" t="s">
        <v>78</v>
      </c>
      <c r="B23" s="30" t="s">
        <v>85</v>
      </c>
      <c r="C23" s="7">
        <v>16</v>
      </c>
      <c r="D23" s="12" t="s">
        <v>22</v>
      </c>
      <c r="E23" s="21">
        <v>0</v>
      </c>
      <c r="F23" s="21">
        <f>IFERROR(VLOOKUP($C23,'Practice specific'!$A$3:$B$53,2,0),0)</f>
        <v>0</v>
      </c>
      <c r="G23" s="21">
        <f>IFERROR(VLOOKUP($C23,'Practice specific'!$D$3:$E$51,2,0),0)</f>
        <v>0</v>
      </c>
      <c r="H23" s="21">
        <f>IFERROR(VLOOKUP($C23,'Practice specific'!$G$3:$H$51,2,0),0)</f>
        <v>0</v>
      </c>
      <c r="I23" s="21">
        <f>IFERROR(VLOOKUP($C23,'Practice specific'!$J$3:$K$51,2,0),0)</f>
        <v>0</v>
      </c>
      <c r="J23" s="21">
        <f>IFERROR(VLOOKUP($C23,'Practice specific'!$M$3:$N$51,2,0),0)</f>
        <v>0</v>
      </c>
      <c r="K23" s="21">
        <f>IFERROR(VLOOKUP($C23,'Practice specific'!$P$3:$Q$52,2,0),0)</f>
        <v>0</v>
      </c>
      <c r="L23" s="21">
        <f>IFERROR(VLOOKUP($C23,'Practice specific'!$S$3:$T$51,2,0),0)</f>
        <v>0</v>
      </c>
      <c r="M23" s="21">
        <f>IFERROR(VLOOKUP($C23,'Practice specific'!$V$3:$W$51,2,0),0)</f>
        <v>0</v>
      </c>
      <c r="N23" s="35">
        <f t="shared" si="4"/>
        <v>0</v>
      </c>
      <c r="O23" s="35">
        <f t="shared" si="3"/>
        <v>0</v>
      </c>
      <c r="P23" s="35">
        <f t="shared" si="3"/>
        <v>0</v>
      </c>
      <c r="Q23" s="35">
        <f t="shared" si="3"/>
        <v>0</v>
      </c>
      <c r="R23" s="35">
        <f t="shared" si="3"/>
        <v>0</v>
      </c>
      <c r="S23" s="35">
        <f t="shared" si="3"/>
        <v>0</v>
      </c>
      <c r="T23" s="35">
        <f t="shared" si="3"/>
        <v>0</v>
      </c>
      <c r="U23" s="35">
        <f t="shared" si="3"/>
        <v>0</v>
      </c>
    </row>
    <row r="24" spans="1:21" x14ac:dyDescent="0.55000000000000004">
      <c r="A24" s="25" t="s">
        <v>78</v>
      </c>
      <c r="B24" s="30" t="s">
        <v>85</v>
      </c>
      <c r="C24" s="7">
        <v>17</v>
      </c>
      <c r="D24" s="12" t="s">
        <v>23</v>
      </c>
      <c r="E24" s="21">
        <v>0</v>
      </c>
      <c r="F24" s="21">
        <f>IFERROR(VLOOKUP($C24,'Practice specific'!$A$3:$B$53,2,0),0)</f>
        <v>0</v>
      </c>
      <c r="G24" s="21">
        <f>IFERROR(VLOOKUP($C24,'Practice specific'!$D$3:$E$51,2,0),0)</f>
        <v>0</v>
      </c>
      <c r="H24" s="21">
        <f>IFERROR(VLOOKUP($C24,'Practice specific'!$G$3:$H$51,2,0),0)</f>
        <v>0</v>
      </c>
      <c r="I24" s="21">
        <f>IFERROR(VLOOKUP($C24,'Practice specific'!$J$3:$K$51,2,0),0)</f>
        <v>0</v>
      </c>
      <c r="J24" s="21">
        <f>IFERROR(VLOOKUP($C24,'Practice specific'!$M$3:$N$51,2,0),0)</f>
        <v>0</v>
      </c>
      <c r="K24" s="21">
        <f>IFERROR(VLOOKUP($C24,'Practice specific'!$P$3:$Q$52,2,0),0)</f>
        <v>0</v>
      </c>
      <c r="L24" s="21">
        <f>IFERROR(VLOOKUP($C24,'Practice specific'!$S$3:$T$51,2,0),0)</f>
        <v>0</v>
      </c>
      <c r="M24" s="21">
        <f>IFERROR(VLOOKUP($C24,'Practice specific'!$V$3:$W$51,2,0),0)</f>
        <v>0</v>
      </c>
      <c r="N24" s="35">
        <f t="shared" si="4"/>
        <v>0</v>
      </c>
      <c r="O24" s="35">
        <f t="shared" si="3"/>
        <v>0</v>
      </c>
      <c r="P24" s="35">
        <f t="shared" si="3"/>
        <v>0</v>
      </c>
      <c r="Q24" s="35">
        <f t="shared" si="3"/>
        <v>0</v>
      </c>
      <c r="R24" s="35">
        <f t="shared" si="3"/>
        <v>0</v>
      </c>
      <c r="S24" s="35">
        <f t="shared" si="3"/>
        <v>0</v>
      </c>
      <c r="T24" s="35">
        <f t="shared" si="3"/>
        <v>0</v>
      </c>
      <c r="U24" s="35">
        <f t="shared" si="3"/>
        <v>0</v>
      </c>
    </row>
    <row r="25" spans="1:21" ht="14.4" customHeight="1" x14ac:dyDescent="0.55000000000000004">
      <c r="A25" s="25" t="s">
        <v>78</v>
      </c>
      <c r="B25" s="30" t="s">
        <v>86</v>
      </c>
      <c r="C25" s="7">
        <v>18</v>
      </c>
      <c r="D25" s="12" t="s">
        <v>24</v>
      </c>
      <c r="E25" s="21">
        <v>711.18925999999999</v>
      </c>
      <c r="F25" s="21">
        <f>IFERROR(VLOOKUP($C25,'Practice specific'!$A$3:$B$53,2,0),0)</f>
        <v>3.1456</v>
      </c>
      <c r="G25" s="21">
        <f>IFERROR(VLOOKUP($C25,'Practice specific'!$D$3:$E$51,2,0),0)</f>
        <v>24.318819999999999</v>
      </c>
      <c r="H25" s="21">
        <f>IFERROR(VLOOKUP($C25,'Practice specific'!$G$3:$H$51,2,0),0)</f>
        <v>77.845650000000006</v>
      </c>
      <c r="I25" s="21">
        <f>IFERROR(VLOOKUP($C25,'Practice specific'!$J$3:$K$51,2,0),0)</f>
        <v>56.048400000000001</v>
      </c>
      <c r="J25" s="21">
        <f>IFERROR(VLOOKUP($C25,'Practice specific'!$M$3:$N$51,2,0),0)</f>
        <v>42.40361</v>
      </c>
      <c r="K25" s="21">
        <f>IFERROR(VLOOKUP($C25,'Practice specific'!$P$3:$Q$52,2,0),0)</f>
        <v>353.27839999999998</v>
      </c>
      <c r="L25" s="21">
        <f>IFERROR(VLOOKUP($C25,'Practice specific'!$S$3:$T$51,2,0),0)</f>
        <v>102.15047</v>
      </c>
      <c r="M25" s="21">
        <f>IFERROR(VLOOKUP($C25,'Practice specific'!$V$3:$W$51,2,0),0)</f>
        <v>51.998309999999996</v>
      </c>
      <c r="N25" s="35">
        <f t="shared" si="4"/>
        <v>5.1692448919200967E-2</v>
      </c>
      <c r="O25" s="35">
        <f t="shared" si="3"/>
        <v>0.47145612796945158</v>
      </c>
      <c r="P25" s="35">
        <f t="shared" si="3"/>
        <v>1.0349754732604375</v>
      </c>
      <c r="Q25" s="35">
        <f t="shared" si="3"/>
        <v>0.73171897020673959</v>
      </c>
      <c r="R25" s="35">
        <f t="shared" si="3"/>
        <v>0.78444368815382348</v>
      </c>
      <c r="S25" s="35">
        <f t="shared" si="3"/>
        <v>3.3960624156378847</v>
      </c>
      <c r="T25" s="35">
        <f t="shared" si="3"/>
        <v>1.0763694861771325</v>
      </c>
      <c r="U25" s="35">
        <f t="shared" si="3"/>
        <v>0.65952704339207369</v>
      </c>
    </row>
    <row r="26" spans="1:21" x14ac:dyDescent="0.55000000000000004">
      <c r="A26" s="25" t="s">
        <v>78</v>
      </c>
      <c r="B26" s="30" t="s">
        <v>86</v>
      </c>
      <c r="C26" s="7">
        <v>19</v>
      </c>
      <c r="D26" s="12" t="s">
        <v>25</v>
      </c>
      <c r="E26" s="21">
        <v>1518.8260299999999</v>
      </c>
      <c r="F26" s="21">
        <f>IFERROR(VLOOKUP($C26,'Practice specific'!$A$3:$B$53,2,0),0)</f>
        <v>2.3484500000000001</v>
      </c>
      <c r="G26" s="21">
        <f>IFERROR(VLOOKUP($C26,'Practice specific'!$D$3:$E$51,2,0),0)</f>
        <v>90.390249999999995</v>
      </c>
      <c r="H26" s="21">
        <f>IFERROR(VLOOKUP($C26,'Practice specific'!$G$3:$H$51,2,0),0)</f>
        <v>534.73710000000005</v>
      </c>
      <c r="I26" s="21">
        <f>IFERROR(VLOOKUP($C26,'Practice specific'!$J$3:$K$51,2,0),0)</f>
        <v>132.93355</v>
      </c>
      <c r="J26" s="21">
        <f>IFERROR(VLOOKUP($C26,'Practice specific'!$M$3:$N$51,2,0),0)</f>
        <v>160.81473</v>
      </c>
      <c r="K26" s="21">
        <f>IFERROR(VLOOKUP($C26,'Practice specific'!$P$3:$Q$52,2,0),0)</f>
        <v>159.10254</v>
      </c>
      <c r="L26" s="21">
        <f>IFERROR(VLOOKUP($C26,'Practice specific'!$S$3:$T$51,2,0),0)</f>
        <v>154.85220000000001</v>
      </c>
      <c r="M26" s="21">
        <f>IFERROR(VLOOKUP($C26,'Practice specific'!$V$3:$W$51,2,0),0)</f>
        <v>283.64720999999997</v>
      </c>
      <c r="N26" s="35">
        <f t="shared" si="4"/>
        <v>3.8592679191345854E-2</v>
      </c>
      <c r="O26" s="35">
        <f t="shared" ref="O26:O66" si="5">(G26/G$67)*100</f>
        <v>1.7523480691575795</v>
      </c>
      <c r="P26" s="35">
        <f t="shared" ref="P26:P66" si="6">(H26/H$67)*100</f>
        <v>7.1094503436276009</v>
      </c>
      <c r="Q26" s="35">
        <f t="shared" ref="Q26:Q66" si="7">(I26/I$67)*100</f>
        <v>1.7354643542353776</v>
      </c>
      <c r="R26" s="35">
        <f t="shared" ref="R26:R66" si="8">(J26/J$67)*100</f>
        <v>2.9749849107342818</v>
      </c>
      <c r="S26" s="35">
        <f t="shared" ref="S26:S66" si="9">(K26/K$67)*100</f>
        <v>1.5294514363927239</v>
      </c>
      <c r="T26" s="35">
        <f t="shared" ref="T26:T66" si="10">(L26/L$67)*100</f>
        <v>1.6316927660479541</v>
      </c>
      <c r="U26" s="35">
        <f t="shared" ref="U26:U66" si="11">(M26/M$67)*100</f>
        <v>3.5976747278461665</v>
      </c>
    </row>
    <row r="27" spans="1:21" x14ac:dyDescent="0.55000000000000004">
      <c r="A27" s="25" t="s">
        <v>78</v>
      </c>
      <c r="B27" s="30" t="s">
        <v>86</v>
      </c>
      <c r="C27" s="7">
        <v>20</v>
      </c>
      <c r="D27" s="12" t="s">
        <v>26</v>
      </c>
      <c r="E27" s="21">
        <v>0</v>
      </c>
      <c r="F27" s="21">
        <f>IFERROR(VLOOKUP($C27,'Practice specific'!$A$3:$B$53,2,0),0)</f>
        <v>0</v>
      </c>
      <c r="G27" s="21">
        <f>IFERROR(VLOOKUP($C27,'Practice specific'!$D$3:$E$51,2,0),0)</f>
        <v>0</v>
      </c>
      <c r="H27" s="21">
        <f>IFERROR(VLOOKUP($C27,'Practice specific'!$G$3:$H$51,2,0),0)</f>
        <v>0</v>
      </c>
      <c r="I27" s="21">
        <f>IFERROR(VLOOKUP($C27,'Practice specific'!$J$3:$K$51,2,0),0)</f>
        <v>0</v>
      </c>
      <c r="J27" s="21">
        <f>IFERROR(VLOOKUP($C27,'Practice specific'!$M$3:$N$51,2,0),0)</f>
        <v>0</v>
      </c>
      <c r="K27" s="21">
        <f>IFERROR(VLOOKUP($C27,'Practice specific'!$P$3:$Q$52,2,0),0)</f>
        <v>0</v>
      </c>
      <c r="L27" s="21">
        <f>IFERROR(VLOOKUP($C27,'Practice specific'!$S$3:$T$51,2,0),0)</f>
        <v>0</v>
      </c>
      <c r="M27" s="21">
        <f>IFERROR(VLOOKUP($C27,'Practice specific'!$V$3:$W$51,2,0),0)</f>
        <v>0</v>
      </c>
      <c r="N27" s="35">
        <f t="shared" si="4"/>
        <v>0</v>
      </c>
      <c r="O27" s="35">
        <f t="shared" si="5"/>
        <v>0</v>
      </c>
      <c r="P27" s="35">
        <f t="shared" si="6"/>
        <v>0</v>
      </c>
      <c r="Q27" s="35">
        <f t="shared" si="7"/>
        <v>0</v>
      </c>
      <c r="R27" s="35">
        <f t="shared" si="8"/>
        <v>0</v>
      </c>
      <c r="S27" s="35">
        <f t="shared" si="9"/>
        <v>0</v>
      </c>
      <c r="T27" s="35">
        <f t="shared" si="10"/>
        <v>0</v>
      </c>
      <c r="U27" s="35">
        <f t="shared" si="11"/>
        <v>0</v>
      </c>
    </row>
    <row r="28" spans="1:21" ht="14.4" customHeight="1" x14ac:dyDescent="0.55000000000000004">
      <c r="A28" s="26" t="s">
        <v>79</v>
      </c>
      <c r="B28" s="31" t="s">
        <v>87</v>
      </c>
      <c r="C28" s="8">
        <v>21</v>
      </c>
      <c r="D28" s="12" t="s">
        <v>27</v>
      </c>
      <c r="E28" s="21">
        <v>1616.7978299999997</v>
      </c>
      <c r="F28" s="21">
        <f>IFERROR(VLOOKUP($C28,'Practice specific'!$A$3:$B$53,2,0),0)</f>
        <v>565.86249999999995</v>
      </c>
      <c r="G28" s="21">
        <f>IFERROR(VLOOKUP($C28,'Practice specific'!$D$3:$E$51,2,0),0)</f>
        <v>44.988239999999998</v>
      </c>
      <c r="H28" s="21">
        <f>IFERROR(VLOOKUP($C28,'Practice specific'!$G$3:$H$51,2,0),0)</f>
        <v>123.42238</v>
      </c>
      <c r="I28" s="21">
        <f>IFERROR(VLOOKUP($C28,'Practice specific'!$J$3:$K$51,2,0),0)</f>
        <v>193.84350000000001</v>
      </c>
      <c r="J28" s="21">
        <f>IFERROR(VLOOKUP($C28,'Practice specific'!$M$3:$N$51,2,0),0)</f>
        <v>98.54665</v>
      </c>
      <c r="K28" s="21">
        <f>IFERROR(VLOOKUP($C28,'Practice specific'!$P$3:$Q$52,2,0),0)</f>
        <v>317.37846000000002</v>
      </c>
      <c r="L28" s="21">
        <f>IFERROR(VLOOKUP($C28,'Practice specific'!$S$3:$T$51,2,0),0)</f>
        <v>167.55262999999999</v>
      </c>
      <c r="M28" s="21">
        <f>IFERROR(VLOOKUP($C28,'Practice specific'!$V$3:$W$51,2,0),0)</f>
        <v>105.20347</v>
      </c>
      <c r="N28" s="35">
        <f t="shared" si="4"/>
        <v>9.2989631156349688</v>
      </c>
      <c r="O28" s="35">
        <f t="shared" si="5"/>
        <v>0.87216326427681945</v>
      </c>
      <c r="P28" s="35">
        <f t="shared" si="6"/>
        <v>1.6409283775192265</v>
      </c>
      <c r="Q28" s="35">
        <f t="shared" si="7"/>
        <v>2.5306514762467822</v>
      </c>
      <c r="R28" s="35">
        <f t="shared" si="8"/>
        <v>1.8230593475697936</v>
      </c>
      <c r="S28" s="35">
        <f t="shared" si="9"/>
        <v>3.0509565813789692</v>
      </c>
      <c r="T28" s="35">
        <f t="shared" si="10"/>
        <v>1.765518438248274</v>
      </c>
      <c r="U28" s="35">
        <f t="shared" si="11"/>
        <v>1.3343613191214621</v>
      </c>
    </row>
    <row r="29" spans="1:21" x14ac:dyDescent="0.55000000000000004">
      <c r="A29" s="26" t="s">
        <v>79</v>
      </c>
      <c r="B29" s="31" t="s">
        <v>87</v>
      </c>
      <c r="C29" s="8">
        <v>22</v>
      </c>
      <c r="D29" s="12" t="s">
        <v>28</v>
      </c>
      <c r="E29" s="21">
        <v>768.47127000000012</v>
      </c>
      <c r="F29" s="21">
        <f>IFERROR(VLOOKUP($C29,'Practice specific'!$A$3:$B$53,2,0),0)</f>
        <v>140.83514</v>
      </c>
      <c r="G29" s="21">
        <f>IFERROR(VLOOKUP($C29,'Practice specific'!$D$3:$E$51,2,0),0)</f>
        <v>24.166810000000002</v>
      </c>
      <c r="H29" s="21">
        <f>IFERROR(VLOOKUP($C29,'Practice specific'!$G$3:$H$51,2,0),0)</f>
        <v>68.734759999999994</v>
      </c>
      <c r="I29" s="21">
        <f>IFERROR(VLOOKUP($C29,'Practice specific'!$J$3:$K$51,2,0),0)</f>
        <v>51.471679999999999</v>
      </c>
      <c r="J29" s="21">
        <f>IFERROR(VLOOKUP($C29,'Practice specific'!$M$3:$N$51,2,0),0)</f>
        <v>52.336530000000003</v>
      </c>
      <c r="K29" s="21">
        <f>IFERROR(VLOOKUP($C29,'Practice specific'!$P$3:$Q$52,2,0),0)</f>
        <v>239.55569</v>
      </c>
      <c r="L29" s="21">
        <f>IFERROR(VLOOKUP($C29,'Practice specific'!$S$3:$T$51,2,0),0)</f>
        <v>136.0986</v>
      </c>
      <c r="M29" s="21">
        <f>IFERROR(VLOOKUP($C29,'Practice specific'!$V$3:$W$51,2,0),0)</f>
        <v>55.272060000000003</v>
      </c>
      <c r="N29" s="35">
        <f t="shared" si="4"/>
        <v>2.3143798577309629</v>
      </c>
      <c r="O29" s="35">
        <f t="shared" si="5"/>
        <v>0.46850919032968807</v>
      </c>
      <c r="P29" s="35">
        <f t="shared" si="6"/>
        <v>0.91384413593364033</v>
      </c>
      <c r="Q29" s="35">
        <f t="shared" si="7"/>
        <v>0.67196931017497086</v>
      </c>
      <c r="R29" s="35">
        <f t="shared" si="8"/>
        <v>0.96819729778604291</v>
      </c>
      <c r="S29" s="35">
        <f t="shared" si="9"/>
        <v>2.3028469197697916</v>
      </c>
      <c r="T29" s="35">
        <f t="shared" si="10"/>
        <v>1.4340842499444897</v>
      </c>
      <c r="U29" s="35">
        <f t="shared" si="11"/>
        <v>0.70105005939595533</v>
      </c>
    </row>
    <row r="30" spans="1:21" x14ac:dyDescent="0.55000000000000004">
      <c r="A30" s="26" t="s">
        <v>79</v>
      </c>
      <c r="B30" s="31" t="s">
        <v>87</v>
      </c>
      <c r="C30" s="8">
        <v>23</v>
      </c>
      <c r="D30" s="12" t="s">
        <v>29</v>
      </c>
      <c r="E30" s="21">
        <v>3012.77747</v>
      </c>
      <c r="F30" s="21">
        <f>IFERROR(VLOOKUP($C30,'Practice specific'!$A$3:$B$53,2,0),0)</f>
        <v>1478.55357</v>
      </c>
      <c r="G30" s="21">
        <f>IFERROR(VLOOKUP($C30,'Practice specific'!$D$3:$E$51,2,0),0)</f>
        <v>62.081069999999997</v>
      </c>
      <c r="H30" s="21">
        <f>IFERROR(VLOOKUP($C30,'Practice specific'!$G$3:$H$51,2,0),0)</f>
        <v>194.01820000000001</v>
      </c>
      <c r="I30" s="21">
        <f>IFERROR(VLOOKUP($C30,'Practice specific'!$J$3:$K$51,2,0),0)</f>
        <v>212.27384000000001</v>
      </c>
      <c r="J30" s="21">
        <f>IFERROR(VLOOKUP($C30,'Practice specific'!$M$3:$N$51,2,0),0)</f>
        <v>168.55681000000001</v>
      </c>
      <c r="K30" s="21">
        <f>IFERROR(VLOOKUP($C30,'Practice specific'!$P$3:$Q$52,2,0),0)</f>
        <v>354.31858</v>
      </c>
      <c r="L30" s="21">
        <f>IFERROR(VLOOKUP($C30,'Practice specific'!$S$3:$T$51,2,0),0)</f>
        <v>307.03827999999999</v>
      </c>
      <c r="M30" s="21">
        <f>IFERROR(VLOOKUP($C30,'Practice specific'!$V$3:$W$51,2,0),0)</f>
        <v>235.93711999999999</v>
      </c>
      <c r="N30" s="35">
        <f t="shared" si="4"/>
        <v>24.297448782911761</v>
      </c>
      <c r="O30" s="35">
        <f t="shared" si="5"/>
        <v>1.2035329379632926</v>
      </c>
      <c r="P30" s="35">
        <f t="shared" si="6"/>
        <v>2.5795157258772741</v>
      </c>
      <c r="Q30" s="35">
        <f t="shared" si="7"/>
        <v>2.771261902331382</v>
      </c>
      <c r="R30" s="35">
        <f t="shared" si="8"/>
        <v>3.1182091736963731</v>
      </c>
      <c r="S30" s="35">
        <f t="shared" si="9"/>
        <v>3.4060616576054046</v>
      </c>
      <c r="T30" s="35">
        <f t="shared" si="10"/>
        <v>3.2352923650797742</v>
      </c>
      <c r="U30" s="35">
        <f t="shared" si="11"/>
        <v>2.9925378570965262</v>
      </c>
    </row>
    <row r="31" spans="1:21" ht="14.4" customHeight="1" x14ac:dyDescent="0.55000000000000004">
      <c r="A31" s="26" t="s">
        <v>79</v>
      </c>
      <c r="B31" s="31" t="s">
        <v>88</v>
      </c>
      <c r="C31" s="8">
        <v>24</v>
      </c>
      <c r="D31" s="12" t="s">
        <v>30</v>
      </c>
      <c r="E31" s="21">
        <v>2023.4032500000001</v>
      </c>
      <c r="F31" s="21">
        <f>IFERROR(VLOOKUP($C31,'Practice specific'!$A$3:$B$53,2,0),0)</f>
        <v>226.03707</v>
      </c>
      <c r="G31" s="21">
        <f>IFERROR(VLOOKUP($C31,'Practice specific'!$D$3:$E$51,2,0),0)</f>
        <v>143.41049000000001</v>
      </c>
      <c r="H31" s="21">
        <f>IFERROR(VLOOKUP($C31,'Practice specific'!$G$3:$H$51,2,0),0)</f>
        <v>215.76014000000001</v>
      </c>
      <c r="I31" s="21">
        <f>IFERROR(VLOOKUP($C31,'Practice specific'!$J$3:$K$51,2,0),0)</f>
        <v>332.34589999999997</v>
      </c>
      <c r="J31" s="21">
        <f>IFERROR(VLOOKUP($C31,'Practice specific'!$M$3:$N$51,2,0),0)</f>
        <v>183.73907</v>
      </c>
      <c r="K31" s="21">
        <f>IFERROR(VLOOKUP($C31,'Practice specific'!$P$3:$Q$52,2,0),0)</f>
        <v>293.81578000000002</v>
      </c>
      <c r="L31" s="21">
        <f>IFERROR(VLOOKUP($C31,'Practice specific'!$S$3:$T$51,2,0),0)</f>
        <v>373.26161999999999</v>
      </c>
      <c r="M31" s="21">
        <f>IFERROR(VLOOKUP($C31,'Practice specific'!$V$3:$W$51,2,0),0)</f>
        <v>255.03317999999999</v>
      </c>
      <c r="N31" s="35">
        <f t="shared" si="4"/>
        <v>3.7145249538469143</v>
      </c>
      <c r="O31" s="35">
        <f t="shared" si="5"/>
        <v>2.7802234781787014</v>
      </c>
      <c r="P31" s="35">
        <f t="shared" si="6"/>
        <v>2.8685797216316939</v>
      </c>
      <c r="Q31" s="35">
        <f t="shared" si="7"/>
        <v>4.3388178734884857</v>
      </c>
      <c r="R31" s="35">
        <f t="shared" si="8"/>
        <v>3.3990727140626356</v>
      </c>
      <c r="S31" s="35">
        <f t="shared" si="9"/>
        <v>2.8244487281965993</v>
      </c>
      <c r="T31" s="35">
        <f t="shared" si="10"/>
        <v>3.9330941710698357</v>
      </c>
      <c r="U31" s="35">
        <f t="shared" si="11"/>
        <v>3.2347451132984615</v>
      </c>
    </row>
    <row r="32" spans="1:21" x14ac:dyDescent="0.55000000000000004">
      <c r="A32" s="26" t="s">
        <v>79</v>
      </c>
      <c r="B32" s="31" t="s">
        <v>88</v>
      </c>
      <c r="C32" s="8">
        <v>25</v>
      </c>
      <c r="D32" s="12" t="s">
        <v>31</v>
      </c>
      <c r="E32" s="21">
        <v>4.7530000000000003E-2</v>
      </c>
      <c r="F32" s="21">
        <f>IFERROR(VLOOKUP($C32,'Practice specific'!$A$3:$B$53,2,0),0)</f>
        <v>4.7530000000000003E-2</v>
      </c>
      <c r="G32" s="21">
        <f>IFERROR(VLOOKUP($C32,'Practice specific'!$D$3:$E$51,2,0),0)</f>
        <v>0</v>
      </c>
      <c r="H32" s="21">
        <f>IFERROR(VLOOKUP($C32,'Practice specific'!$G$3:$H$51,2,0),0)</f>
        <v>0</v>
      </c>
      <c r="I32" s="21">
        <f>IFERROR(VLOOKUP($C32,'Practice specific'!$J$3:$K$51,2,0),0)</f>
        <v>0</v>
      </c>
      <c r="J32" s="21">
        <f>IFERROR(VLOOKUP($C32,'Practice specific'!$M$3:$N$51,2,0),0)</f>
        <v>0</v>
      </c>
      <c r="K32" s="21">
        <f>IFERROR(VLOOKUP($C32,'Practice specific'!$P$3:$Q$52,2,0),0)</f>
        <v>0</v>
      </c>
      <c r="L32" s="21">
        <f>IFERROR(VLOOKUP($C32,'Practice specific'!$S$3:$T$51,2,0),0)</f>
        <v>0</v>
      </c>
      <c r="M32" s="21">
        <f>IFERROR(VLOOKUP($C32,'Practice specific'!$V$3:$W$51,2,0),0)</f>
        <v>0</v>
      </c>
      <c r="N32" s="35">
        <f t="shared" si="4"/>
        <v>7.8107264023703641E-4</v>
      </c>
      <c r="O32" s="35">
        <f t="shared" si="5"/>
        <v>0</v>
      </c>
      <c r="P32" s="35">
        <f t="shared" si="6"/>
        <v>0</v>
      </c>
      <c r="Q32" s="35">
        <f t="shared" si="7"/>
        <v>0</v>
      </c>
      <c r="R32" s="35">
        <f t="shared" si="8"/>
        <v>0</v>
      </c>
      <c r="S32" s="35">
        <f t="shared" si="9"/>
        <v>0</v>
      </c>
      <c r="T32" s="35">
        <f t="shared" si="10"/>
        <v>0</v>
      </c>
      <c r="U32" s="35">
        <f t="shared" si="11"/>
        <v>0</v>
      </c>
    </row>
    <row r="33" spans="1:21" x14ac:dyDescent="0.55000000000000004">
      <c r="A33" s="26" t="s">
        <v>79</v>
      </c>
      <c r="B33" s="31" t="s">
        <v>88</v>
      </c>
      <c r="C33" s="8">
        <v>26</v>
      </c>
      <c r="D33" s="12" t="s">
        <v>32</v>
      </c>
      <c r="E33" s="21">
        <v>1592.6834899999999</v>
      </c>
      <c r="F33" s="21">
        <f>IFERROR(VLOOKUP($C33,'Practice specific'!$A$3:$B$53,2,0),0)</f>
        <v>122.96561</v>
      </c>
      <c r="G33" s="21">
        <f>IFERROR(VLOOKUP($C33,'Practice specific'!$D$3:$E$51,2,0),0)</f>
        <v>120.67856999999999</v>
      </c>
      <c r="H33" s="21">
        <f>IFERROR(VLOOKUP($C33,'Practice specific'!$G$3:$H$51,2,0),0)</f>
        <v>193.07026999999999</v>
      </c>
      <c r="I33" s="21">
        <f>IFERROR(VLOOKUP($C33,'Practice specific'!$J$3:$K$51,2,0),0)</f>
        <v>200.32506000000001</v>
      </c>
      <c r="J33" s="21">
        <f>IFERROR(VLOOKUP($C33,'Practice specific'!$M$3:$N$51,2,0),0)</f>
        <v>197.73224999999999</v>
      </c>
      <c r="K33" s="21">
        <f>IFERROR(VLOOKUP($C33,'Practice specific'!$P$3:$Q$52,2,0),0)</f>
        <v>252.36279999999999</v>
      </c>
      <c r="L33" s="21">
        <f>IFERROR(VLOOKUP($C33,'Practice specific'!$S$3:$T$51,2,0),0)</f>
        <v>238.02965</v>
      </c>
      <c r="M33" s="21">
        <f>IFERROR(VLOOKUP($C33,'Practice specific'!$V$3:$W$51,2,0),0)</f>
        <v>267.51927999999998</v>
      </c>
      <c r="N33" s="35">
        <f t="shared" si="4"/>
        <v>2.0207253031991947</v>
      </c>
      <c r="O33" s="35">
        <f t="shared" si="5"/>
        <v>2.3395317429501277</v>
      </c>
      <c r="P33" s="35">
        <f t="shared" si="6"/>
        <v>2.5669127827408529</v>
      </c>
      <c r="Q33" s="35">
        <f t="shared" si="7"/>
        <v>2.6152690640554117</v>
      </c>
      <c r="R33" s="35">
        <f t="shared" si="8"/>
        <v>3.657938922109552</v>
      </c>
      <c r="S33" s="35">
        <f t="shared" si="9"/>
        <v>2.4259615651144832</v>
      </c>
      <c r="T33" s="35">
        <f t="shared" si="10"/>
        <v>2.5081416861363701</v>
      </c>
      <c r="U33" s="35">
        <f t="shared" si="11"/>
        <v>3.3931141183006961</v>
      </c>
    </row>
    <row r="34" spans="1:21" ht="14.4" customHeight="1" x14ac:dyDescent="0.55000000000000004">
      <c r="A34" s="26" t="s">
        <v>79</v>
      </c>
      <c r="B34" s="31" t="s">
        <v>89</v>
      </c>
      <c r="C34" s="8">
        <v>27</v>
      </c>
      <c r="D34" s="12" t="s">
        <v>33</v>
      </c>
      <c r="E34" s="21">
        <v>2294.3376499999995</v>
      </c>
      <c r="F34" s="21">
        <f>IFERROR(VLOOKUP($C34,'Practice specific'!$A$3:$B$53,2,0),0)</f>
        <v>30.535679999999999</v>
      </c>
      <c r="G34" s="21">
        <f>IFERROR(VLOOKUP($C34,'Practice specific'!$D$3:$E$51,2,0),0)</f>
        <v>374.67230000000001</v>
      </c>
      <c r="H34" s="21">
        <f>IFERROR(VLOOKUP($C34,'Practice specific'!$G$3:$H$51,2,0),0)</f>
        <v>427.81858999999997</v>
      </c>
      <c r="I34" s="21">
        <f>IFERROR(VLOOKUP($C34,'Practice specific'!$J$3:$K$51,2,0),0)</f>
        <v>433.15647000000001</v>
      </c>
      <c r="J34" s="21">
        <f>IFERROR(VLOOKUP($C34,'Practice specific'!$M$3:$N$51,2,0),0)</f>
        <v>259.60266999999999</v>
      </c>
      <c r="K34" s="21">
        <f>IFERROR(VLOOKUP($C34,'Practice specific'!$P$3:$Q$52,2,0),0)</f>
        <v>198.20097000000001</v>
      </c>
      <c r="L34" s="21">
        <f>IFERROR(VLOOKUP($C34,'Practice specific'!$S$3:$T$51,2,0),0)</f>
        <v>347.24225999999999</v>
      </c>
      <c r="M34" s="21">
        <f>IFERROR(VLOOKUP($C34,'Practice specific'!$V$3:$W$51,2,0),0)</f>
        <v>223.10871</v>
      </c>
      <c r="N34" s="35">
        <f t="shared" si="4"/>
        <v>0.50180063536783659</v>
      </c>
      <c r="O34" s="35">
        <f t="shared" si="5"/>
        <v>7.2635741296415191</v>
      </c>
      <c r="P34" s="35">
        <f t="shared" si="6"/>
        <v>5.6879446398721454</v>
      </c>
      <c r="Q34" s="35">
        <f t="shared" si="7"/>
        <v>5.6549126499023439</v>
      </c>
      <c r="R34" s="35">
        <f t="shared" si="8"/>
        <v>4.8025079918756894</v>
      </c>
      <c r="S34" s="35">
        <f t="shared" si="9"/>
        <v>1.9053043292767746</v>
      </c>
      <c r="T34" s="35">
        <f t="shared" si="10"/>
        <v>3.6589256317194256</v>
      </c>
      <c r="U34" s="35">
        <f t="shared" si="11"/>
        <v>2.8298271205606409</v>
      </c>
    </row>
    <row r="35" spans="1:21" x14ac:dyDescent="0.55000000000000004">
      <c r="A35" s="26" t="s">
        <v>79</v>
      </c>
      <c r="B35" s="31" t="s">
        <v>89</v>
      </c>
      <c r="C35" s="8">
        <v>28</v>
      </c>
      <c r="D35" s="12" t="s">
        <v>34</v>
      </c>
      <c r="E35" s="21">
        <v>17.542960000000001</v>
      </c>
      <c r="F35" s="21">
        <f>IFERROR(VLOOKUP($C35,'Practice specific'!$A$3:$B$53,2,0),0)</f>
        <v>0.10571999999999999</v>
      </c>
      <c r="G35" s="21">
        <f>IFERROR(VLOOKUP($C35,'Practice specific'!$D$3:$E$51,2,0),0)</f>
        <v>1.2421599999999999</v>
      </c>
      <c r="H35" s="21">
        <f>IFERROR(VLOOKUP($C35,'Practice specific'!$G$3:$H$51,2,0),0)</f>
        <v>5.2534700000000001</v>
      </c>
      <c r="I35" s="21">
        <f>IFERROR(VLOOKUP($C35,'Practice specific'!$J$3:$K$51,2,0),0)</f>
        <v>1.87646</v>
      </c>
      <c r="J35" s="21">
        <f>IFERROR(VLOOKUP($C35,'Practice specific'!$M$3:$N$51,2,0),0)</f>
        <v>4.9157999999999999</v>
      </c>
      <c r="K35" s="21">
        <f>IFERROR(VLOOKUP($C35,'Practice specific'!$P$3:$Q$52,2,0),0)</f>
        <v>0.79286999999999996</v>
      </c>
      <c r="L35" s="21">
        <f>IFERROR(VLOOKUP($C35,'Practice specific'!$S$3:$T$51,2,0),0)</f>
        <v>1.4800199999999999</v>
      </c>
      <c r="M35" s="21">
        <f>IFERROR(VLOOKUP($C35,'Practice specific'!$V$3:$W$51,2,0),0)</f>
        <v>1.87646</v>
      </c>
      <c r="N35" s="35">
        <f t="shared" si="4"/>
        <v>1.7373237855219754E-3</v>
      </c>
      <c r="O35" s="35">
        <f t="shared" si="5"/>
        <v>2.4081100313195047E-2</v>
      </c>
      <c r="P35" s="35">
        <f t="shared" si="6"/>
        <v>6.9846068463806407E-2</v>
      </c>
      <c r="Q35" s="35">
        <f t="shared" si="7"/>
        <v>2.4497423277633951E-2</v>
      </c>
      <c r="R35" s="35">
        <f t="shared" si="8"/>
        <v>9.0939622410133591E-2</v>
      </c>
      <c r="S35" s="35">
        <f t="shared" si="9"/>
        <v>7.6218529281348929E-3</v>
      </c>
      <c r="T35" s="35">
        <f t="shared" si="10"/>
        <v>1.5595115391362168E-2</v>
      </c>
      <c r="U35" s="35">
        <f t="shared" si="11"/>
        <v>2.3800314199509381E-2</v>
      </c>
    </row>
    <row r="36" spans="1:21" x14ac:dyDescent="0.55000000000000004">
      <c r="A36" s="26" t="s">
        <v>79</v>
      </c>
      <c r="B36" s="31" t="s">
        <v>89</v>
      </c>
      <c r="C36" s="8">
        <v>29</v>
      </c>
      <c r="D36" s="12" t="s">
        <v>35</v>
      </c>
      <c r="E36" s="21">
        <v>1836.8752399999998</v>
      </c>
      <c r="F36" s="21">
        <f>IFERROR(VLOOKUP($C36,'Practice specific'!$A$3:$B$53,2,0),0)</f>
        <v>493.01404000000002</v>
      </c>
      <c r="G36" s="21">
        <f>IFERROR(VLOOKUP($C36,'Practice specific'!$D$3:$E$51,2,0),0)</f>
        <v>225.21549999999999</v>
      </c>
      <c r="H36" s="21">
        <f>IFERROR(VLOOKUP($C36,'Practice specific'!$G$3:$H$51,2,0),0)</f>
        <v>206.98768999999999</v>
      </c>
      <c r="I36" s="21">
        <f>IFERROR(VLOOKUP($C36,'Practice specific'!$J$3:$K$51,2,0),0)</f>
        <v>229.00422</v>
      </c>
      <c r="J36" s="21">
        <f>IFERROR(VLOOKUP($C36,'Practice specific'!$M$3:$N$51,2,0),0)</f>
        <v>176.30566999999999</v>
      </c>
      <c r="K36" s="21">
        <f>IFERROR(VLOOKUP($C36,'Practice specific'!$P$3:$Q$52,2,0),0)</f>
        <v>91.583209999999994</v>
      </c>
      <c r="L36" s="21">
        <f>IFERROR(VLOOKUP($C36,'Practice specific'!$S$3:$T$51,2,0),0)</f>
        <v>226.01866000000001</v>
      </c>
      <c r="M36" s="21">
        <f>IFERROR(VLOOKUP($C36,'Practice specific'!$V$3:$W$51,2,0),0)</f>
        <v>188.74625</v>
      </c>
      <c r="N36" s="35">
        <f t="shared" si="4"/>
        <v>8.1018257499837567</v>
      </c>
      <c r="O36" s="35">
        <f t="shared" si="5"/>
        <v>4.3661340307097145</v>
      </c>
      <c r="P36" s="35">
        <f t="shared" si="6"/>
        <v>2.7519480204331872</v>
      </c>
      <c r="Q36" s="35">
        <f t="shared" si="7"/>
        <v>2.9896791350225458</v>
      </c>
      <c r="R36" s="35">
        <f t="shared" si="8"/>
        <v>3.2615588629654622</v>
      </c>
      <c r="S36" s="35">
        <f t="shared" si="9"/>
        <v>0.88038866057045007</v>
      </c>
      <c r="T36" s="35">
        <f t="shared" si="10"/>
        <v>2.3815807105992173</v>
      </c>
      <c r="U36" s="35">
        <f t="shared" si="11"/>
        <v>2.3939865779068819</v>
      </c>
    </row>
    <row r="37" spans="1:21" ht="14.4" customHeight="1" x14ac:dyDescent="0.55000000000000004">
      <c r="A37" s="26" t="s">
        <v>79</v>
      </c>
      <c r="B37" s="31" t="s">
        <v>90</v>
      </c>
      <c r="C37" s="8">
        <v>30</v>
      </c>
      <c r="D37" s="12" t="s">
        <v>36</v>
      </c>
      <c r="E37" s="21">
        <v>1423.14077</v>
      </c>
      <c r="F37" s="21">
        <f>IFERROR(VLOOKUP($C37,'Practice specific'!$A$3:$B$53,2,0),0)</f>
        <v>17.374880000000001</v>
      </c>
      <c r="G37" s="21">
        <f>IFERROR(VLOOKUP($C37,'Practice specific'!$D$3:$E$51,2,0),0)</f>
        <v>197.07507000000001</v>
      </c>
      <c r="H37" s="21">
        <f>IFERROR(VLOOKUP($C37,'Practice specific'!$G$3:$H$51,2,0),0)</f>
        <v>143.10839999999999</v>
      </c>
      <c r="I37" s="21">
        <f>IFERROR(VLOOKUP($C37,'Practice specific'!$J$3:$K$51,2,0),0)</f>
        <v>376.50943999999998</v>
      </c>
      <c r="J37" s="21">
        <f>IFERROR(VLOOKUP($C37,'Practice specific'!$M$3:$N$51,2,0),0)</f>
        <v>147.74099000000001</v>
      </c>
      <c r="K37" s="21">
        <f>IFERROR(VLOOKUP($C37,'Practice specific'!$P$3:$Q$52,2,0),0)</f>
        <v>165.72112999999999</v>
      </c>
      <c r="L37" s="21">
        <f>IFERROR(VLOOKUP($C37,'Practice specific'!$S$3:$T$51,2,0),0)</f>
        <v>150.93276</v>
      </c>
      <c r="M37" s="21">
        <f>IFERROR(VLOOKUP($C37,'Practice specific'!$V$3:$W$51,2,0),0)</f>
        <v>224.6781</v>
      </c>
      <c r="N37" s="35">
        <f t="shared" si="4"/>
        <v>0.28552584463289882</v>
      </c>
      <c r="O37" s="35">
        <f t="shared" si="5"/>
        <v>3.8205903666998906</v>
      </c>
      <c r="P37" s="35">
        <f t="shared" si="6"/>
        <v>1.9026584532025099</v>
      </c>
      <c r="Q37" s="35">
        <f t="shared" si="7"/>
        <v>4.915378489125759</v>
      </c>
      <c r="R37" s="35">
        <f t="shared" si="8"/>
        <v>2.7331278418770748</v>
      </c>
      <c r="S37" s="35">
        <f t="shared" si="9"/>
        <v>1.593075888789238</v>
      </c>
      <c r="T37" s="35">
        <f t="shared" si="10"/>
        <v>1.5903932436972288</v>
      </c>
      <c r="U37" s="35">
        <f t="shared" si="11"/>
        <v>2.8497326741570768</v>
      </c>
    </row>
    <row r="38" spans="1:21" x14ac:dyDescent="0.55000000000000004">
      <c r="A38" s="26" t="s">
        <v>79</v>
      </c>
      <c r="B38" s="31" t="s">
        <v>90</v>
      </c>
      <c r="C38" s="8">
        <v>31</v>
      </c>
      <c r="D38" s="12" t="s">
        <v>37</v>
      </c>
      <c r="E38" s="21">
        <v>223.70139000000003</v>
      </c>
      <c r="F38" s="21">
        <f>IFERROR(VLOOKUP($C38,'Practice specific'!$A$3:$B$53,2,0),0)</f>
        <v>1.2628200000000001</v>
      </c>
      <c r="G38" s="21">
        <f>IFERROR(VLOOKUP($C38,'Practice specific'!$D$3:$E$51,2,0),0)</f>
        <v>23.283429999999999</v>
      </c>
      <c r="H38" s="21">
        <f>IFERROR(VLOOKUP($C38,'Practice specific'!$G$3:$H$51,2,0),0)</f>
        <v>24.832280000000001</v>
      </c>
      <c r="I38" s="21">
        <f>IFERROR(VLOOKUP($C38,'Practice specific'!$J$3:$K$51,2,0),0)</f>
        <v>26.108650000000001</v>
      </c>
      <c r="J38" s="21">
        <f>IFERROR(VLOOKUP($C38,'Practice specific'!$M$3:$N$51,2,0),0)</f>
        <v>29.07058</v>
      </c>
      <c r="K38" s="21">
        <f>IFERROR(VLOOKUP($C38,'Practice specific'!$P$3:$Q$52,2,0),0)</f>
        <v>7.0056700000000003</v>
      </c>
      <c r="L38" s="21">
        <f>IFERROR(VLOOKUP($C38,'Practice specific'!$S$3:$T$51,2,0),0)</f>
        <v>18.559840000000001</v>
      </c>
      <c r="M38" s="21">
        <f>IFERROR(VLOOKUP($C38,'Practice specific'!$V$3:$W$51,2,0),0)</f>
        <v>93.578119999999998</v>
      </c>
      <c r="N38" s="35">
        <f t="shared" si="4"/>
        <v>2.0752243878479581E-2</v>
      </c>
      <c r="O38" s="35">
        <f t="shared" si="5"/>
        <v>0.45138356851392336</v>
      </c>
      <c r="P38" s="35">
        <f t="shared" si="6"/>
        <v>0.3301507630180453</v>
      </c>
      <c r="Q38" s="35">
        <f t="shared" si="7"/>
        <v>0.34085173691823839</v>
      </c>
      <c r="R38" s="35">
        <f t="shared" si="8"/>
        <v>0.5377898955294319</v>
      </c>
      <c r="S38" s="35">
        <f t="shared" si="9"/>
        <v>6.7345449320880824E-2</v>
      </c>
      <c r="T38" s="35">
        <f t="shared" si="10"/>
        <v>0.19556684804612048</v>
      </c>
      <c r="U38" s="35">
        <f t="shared" si="11"/>
        <v>1.1869097439856926</v>
      </c>
    </row>
    <row r="39" spans="1:21" ht="14.4" customHeight="1" x14ac:dyDescent="0.55000000000000004">
      <c r="A39" s="26" t="s">
        <v>79</v>
      </c>
      <c r="B39" s="31" t="s">
        <v>91</v>
      </c>
      <c r="C39" s="8">
        <v>32</v>
      </c>
      <c r="D39" s="12" t="s">
        <v>38</v>
      </c>
      <c r="E39" s="21">
        <v>2217.7707600000003</v>
      </c>
      <c r="F39" s="21">
        <f>IFERROR(VLOOKUP($C39,'Practice specific'!$A$3:$B$53,2,0),0)</f>
        <v>4.20106</v>
      </c>
      <c r="G39" s="21">
        <f>IFERROR(VLOOKUP($C39,'Practice specific'!$D$3:$E$51,2,0),0)</f>
        <v>151.26315</v>
      </c>
      <c r="H39" s="21">
        <f>IFERROR(VLOOKUP($C39,'Practice specific'!$G$3:$H$51,2,0),0)</f>
        <v>462.55410999999998</v>
      </c>
      <c r="I39" s="21">
        <f>IFERROR(VLOOKUP($C39,'Practice specific'!$J$3:$K$51,2,0),0)</f>
        <v>224.47480999999999</v>
      </c>
      <c r="J39" s="21">
        <f>IFERROR(VLOOKUP($C39,'Practice specific'!$M$3:$N$51,2,0),0)</f>
        <v>356.91676000000001</v>
      </c>
      <c r="K39" s="21">
        <f>IFERROR(VLOOKUP($C39,'Practice specific'!$P$3:$Q$52,2,0),0)</f>
        <v>149.67167000000001</v>
      </c>
      <c r="L39" s="21">
        <f>IFERROR(VLOOKUP($C39,'Practice specific'!$S$3:$T$51,2,0),0)</f>
        <v>247.86089000000001</v>
      </c>
      <c r="M39" s="21">
        <f>IFERROR(VLOOKUP($C39,'Practice specific'!$V$3:$W$51,2,0),0)</f>
        <v>620.82830999999999</v>
      </c>
      <c r="N39" s="35">
        <f t="shared" si="4"/>
        <v>6.9037092909619277E-2</v>
      </c>
      <c r="O39" s="35">
        <f t="shared" si="5"/>
        <v>2.9324588529978985</v>
      </c>
      <c r="P39" s="35">
        <f t="shared" si="6"/>
        <v>6.1497612121654894</v>
      </c>
      <c r="Q39" s="35">
        <f t="shared" si="7"/>
        <v>2.9305471130407565</v>
      </c>
      <c r="R39" s="35">
        <f t="shared" si="8"/>
        <v>6.6027656508092836</v>
      </c>
      <c r="S39" s="35">
        <f t="shared" si="9"/>
        <v>1.4387925589924446</v>
      </c>
      <c r="T39" s="35">
        <f t="shared" si="10"/>
        <v>2.6117344228832895</v>
      </c>
      <c r="U39" s="35">
        <f t="shared" si="11"/>
        <v>7.8743532193334316</v>
      </c>
    </row>
    <row r="40" spans="1:21" x14ac:dyDescent="0.55000000000000004">
      <c r="A40" s="26" t="s">
        <v>79</v>
      </c>
      <c r="B40" s="31" t="s">
        <v>91</v>
      </c>
      <c r="C40" s="8">
        <v>33</v>
      </c>
      <c r="D40" s="12" t="s">
        <v>39</v>
      </c>
      <c r="E40" s="21">
        <v>1088.9501499999999</v>
      </c>
      <c r="F40" s="21">
        <f>IFERROR(VLOOKUP($C40,'Practice specific'!$A$3:$B$53,2,0),0)</f>
        <v>2.4508999999999999</v>
      </c>
      <c r="G40" s="21">
        <f>IFERROR(VLOOKUP($C40,'Practice specific'!$D$3:$E$51,2,0),0)</f>
        <v>87.716570000000004</v>
      </c>
      <c r="H40" s="21">
        <f>IFERROR(VLOOKUP($C40,'Practice specific'!$G$3:$H$51,2,0),0)</f>
        <v>153.99694</v>
      </c>
      <c r="I40" s="21">
        <f>IFERROR(VLOOKUP($C40,'Practice specific'!$J$3:$K$51,2,0),0)</f>
        <v>106.14089</v>
      </c>
      <c r="J40" s="21">
        <f>IFERROR(VLOOKUP($C40,'Practice specific'!$M$3:$N$51,2,0),0)</f>
        <v>120.19373</v>
      </c>
      <c r="K40" s="21">
        <f>IFERROR(VLOOKUP($C40,'Practice specific'!$P$3:$Q$52,2,0),0)</f>
        <v>149.32248999999999</v>
      </c>
      <c r="L40" s="21">
        <f>IFERROR(VLOOKUP($C40,'Practice specific'!$S$3:$T$51,2,0),0)</f>
        <v>314.68180000000001</v>
      </c>
      <c r="M40" s="21">
        <f>IFERROR(VLOOKUP($C40,'Practice specific'!$V$3:$W$51,2,0),0)</f>
        <v>154.44683000000001</v>
      </c>
      <c r="N40" s="35">
        <f t="shared" si="4"/>
        <v>4.0276266230947877E-2</v>
      </c>
      <c r="O40" s="35">
        <f t="shared" si="5"/>
        <v>1.700514846154598</v>
      </c>
      <c r="P40" s="35">
        <f t="shared" si="6"/>
        <v>2.0474240481922781</v>
      </c>
      <c r="Q40" s="35">
        <f t="shared" si="7"/>
        <v>1.3856827800191767</v>
      </c>
      <c r="R40" s="35">
        <f t="shared" si="8"/>
        <v>2.2235185366096153</v>
      </c>
      <c r="S40" s="35">
        <f t="shared" si="9"/>
        <v>1.4354358944630181</v>
      </c>
      <c r="T40" s="35">
        <f t="shared" si="10"/>
        <v>3.315832882367503</v>
      </c>
      <c r="U40" s="35">
        <f t="shared" si="11"/>
        <v>1.9589456109473218</v>
      </c>
    </row>
    <row r="41" spans="1:21" ht="14.4" customHeight="1" x14ac:dyDescent="0.55000000000000004">
      <c r="A41" s="27" t="s">
        <v>80</v>
      </c>
      <c r="B41" s="32" t="s">
        <v>92</v>
      </c>
      <c r="C41" s="9">
        <v>34</v>
      </c>
      <c r="D41" s="12" t="s">
        <v>40</v>
      </c>
      <c r="E41" s="21">
        <v>1.6379999999999999E-2</v>
      </c>
      <c r="F41" s="21">
        <f>IFERROR(VLOOKUP($C41,'Practice specific'!$A$3:$B$53,2,0),0)</f>
        <v>0</v>
      </c>
      <c r="G41" s="21">
        <f>IFERROR(VLOOKUP($C41,'Practice specific'!$D$3:$E$51,2,0),0)</f>
        <v>0</v>
      </c>
      <c r="H41" s="21">
        <f>IFERROR(VLOOKUP($C41,'Practice specific'!$G$3:$H$51,2,0),0)</f>
        <v>0</v>
      </c>
      <c r="I41" s="21">
        <f>IFERROR(VLOOKUP($C41,'Practice specific'!$J$3:$K$51,2,0),0)</f>
        <v>0</v>
      </c>
      <c r="J41" s="21">
        <f>IFERROR(VLOOKUP($C41,'Practice specific'!$M$3:$N$51,2,0),0)</f>
        <v>0</v>
      </c>
      <c r="K41" s="21">
        <f>IFERROR(VLOOKUP($C41,'Practice specific'!$P$3:$Q$52,2,0),0)</f>
        <v>1.6379999999999999E-2</v>
      </c>
      <c r="L41" s="21">
        <f>IFERROR(VLOOKUP($C41,'Practice specific'!$S$3:$T$51,2,0),0)</f>
        <v>0</v>
      </c>
      <c r="M41" s="21">
        <f>IFERROR(VLOOKUP($C41,'Practice specific'!$V$3:$W$51,2,0),0)</f>
        <v>0</v>
      </c>
      <c r="N41" s="35">
        <f t="shared" si="4"/>
        <v>0</v>
      </c>
      <c r="O41" s="35">
        <f t="shared" si="5"/>
        <v>0</v>
      </c>
      <c r="P41" s="35">
        <f t="shared" si="6"/>
        <v>0</v>
      </c>
      <c r="Q41" s="35">
        <f t="shared" si="7"/>
        <v>0</v>
      </c>
      <c r="R41" s="35">
        <f t="shared" si="8"/>
        <v>0</v>
      </c>
      <c r="S41" s="35">
        <f t="shared" si="9"/>
        <v>1.5746080815625454E-4</v>
      </c>
      <c r="T41" s="35">
        <f t="shared" si="10"/>
        <v>0</v>
      </c>
      <c r="U41" s="35">
        <f t="shared" si="11"/>
        <v>0</v>
      </c>
    </row>
    <row r="42" spans="1:21" x14ac:dyDescent="0.55000000000000004">
      <c r="A42" s="27" t="s">
        <v>80</v>
      </c>
      <c r="B42" s="32" t="s">
        <v>92</v>
      </c>
      <c r="C42" s="9">
        <v>35</v>
      </c>
      <c r="D42" s="12" t="s">
        <v>41</v>
      </c>
      <c r="E42" s="21">
        <v>0</v>
      </c>
      <c r="F42" s="21">
        <f>IFERROR(VLOOKUP($C42,'Practice specific'!$A$3:$B$53,2,0),0)</f>
        <v>0</v>
      </c>
      <c r="G42" s="21">
        <f>IFERROR(VLOOKUP($C42,'Practice specific'!$D$3:$E$51,2,0),0)</f>
        <v>0</v>
      </c>
      <c r="H42" s="21">
        <f>IFERROR(VLOOKUP($C42,'Practice specific'!$G$3:$H$51,2,0),0)</f>
        <v>0</v>
      </c>
      <c r="I42" s="21">
        <f>IFERROR(VLOOKUP($C42,'Practice specific'!$J$3:$K$51,2,0),0)</f>
        <v>0</v>
      </c>
      <c r="J42" s="21">
        <f>IFERROR(VLOOKUP($C42,'Practice specific'!$M$3:$N$51,2,0),0)</f>
        <v>0</v>
      </c>
      <c r="K42" s="21">
        <f>IFERROR(VLOOKUP($C42,'Practice specific'!$P$3:$Q$52,2,0),0)</f>
        <v>0</v>
      </c>
      <c r="L42" s="21">
        <f>IFERROR(VLOOKUP($C42,'Practice specific'!$S$3:$T$51,2,0),0)</f>
        <v>0</v>
      </c>
      <c r="M42" s="21">
        <f>IFERROR(VLOOKUP($C42,'Practice specific'!$V$3:$W$51,2,0),0)</f>
        <v>0</v>
      </c>
      <c r="N42" s="35">
        <f t="shared" si="4"/>
        <v>0</v>
      </c>
      <c r="O42" s="35">
        <f t="shared" si="5"/>
        <v>0</v>
      </c>
      <c r="P42" s="35">
        <f t="shared" si="6"/>
        <v>0</v>
      </c>
      <c r="Q42" s="35">
        <f t="shared" si="7"/>
        <v>0</v>
      </c>
      <c r="R42" s="35">
        <f t="shared" si="8"/>
        <v>0</v>
      </c>
      <c r="S42" s="35">
        <f t="shared" si="9"/>
        <v>0</v>
      </c>
      <c r="T42" s="35">
        <f t="shared" si="10"/>
        <v>0</v>
      </c>
      <c r="U42" s="35">
        <f t="shared" si="11"/>
        <v>0</v>
      </c>
    </row>
    <row r="43" spans="1:21" x14ac:dyDescent="0.55000000000000004">
      <c r="A43" s="27" t="s">
        <v>80</v>
      </c>
      <c r="B43" s="32" t="s">
        <v>92</v>
      </c>
      <c r="C43" s="9">
        <v>36</v>
      </c>
      <c r="D43" s="12" t="s">
        <v>42</v>
      </c>
      <c r="E43" s="21">
        <v>36.266039999999997</v>
      </c>
      <c r="F43" s="21">
        <f>IFERROR(VLOOKUP($C43,'Practice specific'!$A$3:$B$53,2,0),0)</f>
        <v>2.775E-2</v>
      </c>
      <c r="G43" s="21">
        <f>IFERROR(VLOOKUP($C43,'Practice specific'!$D$3:$E$51,2,0),0)</f>
        <v>0.69369000000000003</v>
      </c>
      <c r="H43" s="21">
        <f>IFERROR(VLOOKUP($C43,'Practice specific'!$G$3:$H$51,2,0),0)</f>
        <v>21.97606</v>
      </c>
      <c r="I43" s="21">
        <f>IFERROR(VLOOKUP($C43,'Practice specific'!$J$3:$K$51,2,0),0)</f>
        <v>2.2198000000000002</v>
      </c>
      <c r="J43" s="21">
        <f>IFERROR(VLOOKUP($C43,'Practice specific'!$M$3:$N$51,2,0),0)</f>
        <v>2.6637599999999999</v>
      </c>
      <c r="K43" s="21">
        <f>IFERROR(VLOOKUP($C43,'Practice specific'!$P$3:$Q$52,2,0),0)</f>
        <v>2.2475499999999999</v>
      </c>
      <c r="L43" s="21">
        <f>IFERROR(VLOOKUP($C43,'Practice specific'!$S$3:$T$51,2,0),0)</f>
        <v>2.0255700000000001</v>
      </c>
      <c r="M43" s="21">
        <f>IFERROR(VLOOKUP($C43,'Practice specific'!$V$3:$W$51,2,0),0)</f>
        <v>4.4118599999999999</v>
      </c>
      <c r="N43" s="35">
        <f t="shared" si="4"/>
        <v>4.5602284381606904E-4</v>
      </c>
      <c r="O43" s="35">
        <f t="shared" si="5"/>
        <v>1.3448201903346006E-2</v>
      </c>
      <c r="P43" s="35">
        <f t="shared" si="6"/>
        <v>0.29217667395544605</v>
      </c>
      <c r="Q43" s="35">
        <f t="shared" si="7"/>
        <v>2.8979770520923362E-2</v>
      </c>
      <c r="R43" s="35">
        <f t="shared" si="8"/>
        <v>4.9278109075067626E-2</v>
      </c>
      <c r="S43" s="35">
        <f t="shared" si="9"/>
        <v>2.1605680059315624E-2</v>
      </c>
      <c r="T43" s="35">
        <f t="shared" si="10"/>
        <v>2.1343629061283953E-2</v>
      </c>
      <c r="U43" s="35">
        <f t="shared" si="11"/>
        <v>5.5958375986830226E-2</v>
      </c>
    </row>
    <row r="44" spans="1:21" ht="14.4" customHeight="1" x14ac:dyDescent="0.55000000000000004">
      <c r="A44" s="27" t="s">
        <v>80</v>
      </c>
      <c r="B44" s="32" t="s">
        <v>93</v>
      </c>
      <c r="C44" s="9">
        <v>37</v>
      </c>
      <c r="D44" s="12" t="s">
        <v>43</v>
      </c>
      <c r="E44" s="21">
        <v>391.71410000000003</v>
      </c>
      <c r="F44" s="21">
        <f>IFERROR(VLOOKUP($C44,'Practice specific'!$A$3:$B$53,2,0),0)</f>
        <v>1.9215500000000001</v>
      </c>
      <c r="G44" s="21">
        <f>IFERROR(VLOOKUP($C44,'Practice specific'!$D$3:$E$51,2,0),0)</f>
        <v>15.50071</v>
      </c>
      <c r="H44" s="21">
        <f>IFERROR(VLOOKUP($C44,'Practice specific'!$G$3:$H$51,2,0),0)</f>
        <v>68.267250000000004</v>
      </c>
      <c r="I44" s="21">
        <f>IFERROR(VLOOKUP($C44,'Practice specific'!$J$3:$K$51,2,0),0)</f>
        <v>54.268509999999999</v>
      </c>
      <c r="J44" s="21">
        <f>IFERROR(VLOOKUP($C44,'Practice specific'!$M$3:$N$51,2,0),0)</f>
        <v>37.587400000000002</v>
      </c>
      <c r="K44" s="21">
        <f>IFERROR(VLOOKUP($C44,'Practice specific'!$P$3:$Q$52,2,0),0)</f>
        <v>76.350250000000003</v>
      </c>
      <c r="L44" s="21">
        <f>IFERROR(VLOOKUP($C44,'Practice specific'!$S$3:$T$51,2,0),0)</f>
        <v>84.030249999999995</v>
      </c>
      <c r="M44" s="21">
        <f>IFERROR(VLOOKUP($C44,'Practice specific'!$V$3:$W$51,2,0),0)</f>
        <v>53.788179999999997</v>
      </c>
      <c r="N44" s="35">
        <f t="shared" si="4"/>
        <v>3.1577322361613244E-2</v>
      </c>
      <c r="O44" s="35">
        <f t="shared" si="5"/>
        <v>0.30050408356068914</v>
      </c>
      <c r="P44" s="35">
        <f t="shared" si="6"/>
        <v>0.90762848504622429</v>
      </c>
      <c r="Q44" s="35">
        <f t="shared" si="7"/>
        <v>0.70848228052636919</v>
      </c>
      <c r="R44" s="35">
        <f t="shared" si="8"/>
        <v>0.69534642649795675</v>
      </c>
      <c r="S44" s="35">
        <f t="shared" si="9"/>
        <v>0.73395433870159188</v>
      </c>
      <c r="T44" s="35">
        <f t="shared" si="10"/>
        <v>0.8854349570377501</v>
      </c>
      <c r="U44" s="35">
        <f t="shared" si="11"/>
        <v>0.68222908253827219</v>
      </c>
    </row>
    <row r="45" spans="1:21" x14ac:dyDescent="0.55000000000000004">
      <c r="A45" s="27" t="s">
        <v>80</v>
      </c>
      <c r="B45" s="32" t="s">
        <v>93</v>
      </c>
      <c r="C45" s="9">
        <v>38</v>
      </c>
      <c r="D45" s="12" t="s">
        <v>44</v>
      </c>
      <c r="E45" s="21">
        <v>1103.5182199999999</v>
      </c>
      <c r="F45" s="21">
        <f>IFERROR(VLOOKUP($C45,'Practice specific'!$A$3:$B$53,2,0),0)</f>
        <v>2.0796700000000001</v>
      </c>
      <c r="G45" s="21">
        <f>IFERROR(VLOOKUP($C45,'Practice specific'!$D$3:$E$51,2,0),0)</f>
        <v>141.25020000000001</v>
      </c>
      <c r="H45" s="21">
        <f>IFERROR(VLOOKUP($C45,'Practice specific'!$G$3:$H$51,2,0),0)</f>
        <v>178.88582</v>
      </c>
      <c r="I45" s="21">
        <f>IFERROR(VLOOKUP($C45,'Practice specific'!$J$3:$K$51,2,0),0)</f>
        <v>173.06448</v>
      </c>
      <c r="J45" s="21">
        <f>IFERROR(VLOOKUP($C45,'Practice specific'!$M$3:$N$51,2,0),0)</f>
        <v>137.02843999999999</v>
      </c>
      <c r="K45" s="21">
        <f>IFERROR(VLOOKUP($C45,'Practice specific'!$P$3:$Q$52,2,0),0)</f>
        <v>182.73</v>
      </c>
      <c r="L45" s="21">
        <f>IFERROR(VLOOKUP($C45,'Practice specific'!$S$3:$T$51,2,0),0)</f>
        <v>124.33493</v>
      </c>
      <c r="M45" s="21">
        <f>IFERROR(VLOOKUP($C45,'Practice specific'!$V$3:$W$51,2,0),0)</f>
        <v>164.14467999999999</v>
      </c>
      <c r="N45" s="35">
        <f t="shared" si="4"/>
        <v>3.4175748742305029E-2</v>
      </c>
      <c r="O45" s="35">
        <f t="shared" si="5"/>
        <v>2.7383430761406449</v>
      </c>
      <c r="P45" s="35">
        <f t="shared" si="6"/>
        <v>2.3783273209753073</v>
      </c>
      <c r="Q45" s="35">
        <f t="shared" si="7"/>
        <v>2.2593787348963557</v>
      </c>
      <c r="R45" s="35">
        <f t="shared" si="8"/>
        <v>2.5349515019019582</v>
      </c>
      <c r="S45" s="35">
        <f t="shared" si="9"/>
        <v>1.7565820191936747</v>
      </c>
      <c r="T45" s="35">
        <f t="shared" si="10"/>
        <v>1.3101293094194255</v>
      </c>
      <c r="U45" s="35">
        <f t="shared" si="11"/>
        <v>2.0819494996844714</v>
      </c>
    </row>
    <row r="46" spans="1:21" x14ac:dyDescent="0.55000000000000004">
      <c r="A46" s="27" t="s">
        <v>80</v>
      </c>
      <c r="B46" s="32" t="s">
        <v>93</v>
      </c>
      <c r="C46" s="9">
        <v>39</v>
      </c>
      <c r="D46" s="12" t="s">
        <v>45</v>
      </c>
      <c r="E46" s="21">
        <v>819.08696999999995</v>
      </c>
      <c r="F46" s="21">
        <f>IFERROR(VLOOKUP($C46,'Practice specific'!$A$3:$B$53,2,0),0)</f>
        <v>11.67118</v>
      </c>
      <c r="G46" s="21">
        <f>IFERROR(VLOOKUP($C46,'Practice specific'!$D$3:$E$51,2,0),0)</f>
        <v>59.342860000000002</v>
      </c>
      <c r="H46" s="21">
        <f>IFERROR(VLOOKUP($C46,'Practice specific'!$G$3:$H$51,2,0),0)</f>
        <v>102.8554</v>
      </c>
      <c r="I46" s="21">
        <f>IFERROR(VLOOKUP($C46,'Practice specific'!$J$3:$K$51,2,0),0)</f>
        <v>99.025959999999998</v>
      </c>
      <c r="J46" s="21">
        <f>IFERROR(VLOOKUP($C46,'Practice specific'!$M$3:$N$51,2,0),0)</f>
        <v>86.294250000000005</v>
      </c>
      <c r="K46" s="21">
        <f>IFERROR(VLOOKUP($C46,'Practice specific'!$P$3:$Q$52,2,0),0)</f>
        <v>234.44051999999999</v>
      </c>
      <c r="L46" s="21">
        <f>IFERROR(VLOOKUP($C46,'Practice specific'!$S$3:$T$51,2,0),0)</f>
        <v>103.72857</v>
      </c>
      <c r="M46" s="21">
        <f>IFERROR(VLOOKUP($C46,'Practice specific'!$V$3:$W$51,2,0),0)</f>
        <v>121.72823</v>
      </c>
      <c r="N46" s="35">
        <f t="shared" si="4"/>
        <v>0.19179548447889114</v>
      </c>
      <c r="O46" s="35">
        <f t="shared" si="5"/>
        <v>1.150448705908973</v>
      </c>
      <c r="P46" s="35">
        <f t="shared" si="6"/>
        <v>1.3674857399532485</v>
      </c>
      <c r="Q46" s="35">
        <f t="shared" si="7"/>
        <v>1.2927964665348841</v>
      </c>
      <c r="R46" s="35">
        <f t="shared" si="8"/>
        <v>1.5963966213364398</v>
      </c>
      <c r="S46" s="35">
        <f t="shared" si="9"/>
        <v>2.2536748317321464</v>
      </c>
      <c r="T46" s="35">
        <f t="shared" si="10"/>
        <v>1.0929980801144501</v>
      </c>
      <c r="U46" s="35">
        <f t="shared" si="11"/>
        <v>1.5439551714132693</v>
      </c>
    </row>
    <row r="47" spans="1:21" x14ac:dyDescent="0.55000000000000004">
      <c r="A47" s="27" t="s">
        <v>80</v>
      </c>
      <c r="B47" s="32" t="s">
        <v>93</v>
      </c>
      <c r="C47" s="9">
        <v>40</v>
      </c>
      <c r="D47" s="12" t="s">
        <v>46</v>
      </c>
      <c r="E47" s="21">
        <v>0.13718</v>
      </c>
      <c r="F47" s="21">
        <f>IFERROR(VLOOKUP($C47,'Practice specific'!$A$3:$B$53,2,0),0)</f>
        <v>0.13718</v>
      </c>
      <c r="G47" s="21">
        <f>IFERROR(VLOOKUP($C47,'Practice specific'!$D$3:$E$51,2,0),0)</f>
        <v>0</v>
      </c>
      <c r="H47" s="21">
        <f>IFERROR(VLOOKUP($C47,'Practice specific'!$G$3:$H$51,2,0),0)</f>
        <v>0</v>
      </c>
      <c r="I47" s="21">
        <f>IFERROR(VLOOKUP($C47,'Practice specific'!$J$3:$K$51,2,0),0)</f>
        <v>0</v>
      </c>
      <c r="J47" s="21">
        <f>IFERROR(VLOOKUP($C47,'Practice specific'!$M$3:$N$51,2,0),0)</f>
        <v>0</v>
      </c>
      <c r="K47" s="21">
        <f>IFERROR(VLOOKUP($C47,'Practice specific'!$P$3:$Q$52,2,0),0)</f>
        <v>0</v>
      </c>
      <c r="L47" s="21">
        <f>IFERROR(VLOOKUP($C47,'Practice specific'!$S$3:$T$51,2,0),0)</f>
        <v>0</v>
      </c>
      <c r="M47" s="21">
        <f>IFERROR(VLOOKUP($C47,'Practice specific'!$V$3:$W$51,2,0),0)</f>
        <v>0</v>
      </c>
      <c r="N47" s="35">
        <f t="shared" si="4"/>
        <v>2.254314007736517E-3</v>
      </c>
      <c r="O47" s="35">
        <f t="shared" si="5"/>
        <v>0</v>
      </c>
      <c r="P47" s="35">
        <f t="shared" si="6"/>
        <v>0</v>
      </c>
      <c r="Q47" s="35">
        <f t="shared" si="7"/>
        <v>0</v>
      </c>
      <c r="R47" s="35">
        <f t="shared" si="8"/>
        <v>0</v>
      </c>
      <c r="S47" s="35">
        <f t="shared" si="9"/>
        <v>0</v>
      </c>
      <c r="T47" s="35">
        <f t="shared" si="10"/>
        <v>0</v>
      </c>
      <c r="U47" s="35">
        <f t="shared" si="11"/>
        <v>0</v>
      </c>
    </row>
    <row r="48" spans="1:21" ht="14.4" customHeight="1" x14ac:dyDescent="0.55000000000000004">
      <c r="A48" s="27" t="s">
        <v>80</v>
      </c>
      <c r="B48" s="32" t="s">
        <v>94</v>
      </c>
      <c r="C48" s="9">
        <v>41</v>
      </c>
      <c r="D48" s="12" t="s">
        <v>47</v>
      </c>
      <c r="E48" s="21">
        <v>1047.37778</v>
      </c>
      <c r="F48" s="21">
        <f>IFERROR(VLOOKUP($C48,'Practice specific'!$A$3:$B$53,2,0),0)</f>
        <v>234.33456000000001</v>
      </c>
      <c r="G48" s="21">
        <f>IFERROR(VLOOKUP($C48,'Practice specific'!$D$3:$E$51,2,0),0)</f>
        <v>28.640440000000002</v>
      </c>
      <c r="H48" s="21">
        <f>IFERROR(VLOOKUP($C48,'Practice specific'!$G$3:$H$51,2,0),0)</f>
        <v>76.418909999999997</v>
      </c>
      <c r="I48" s="21">
        <f>IFERROR(VLOOKUP($C48,'Practice specific'!$J$3:$K$51,2,0),0)</f>
        <v>109.24981</v>
      </c>
      <c r="J48" s="21">
        <f>IFERROR(VLOOKUP($C48,'Practice specific'!$M$3:$N$51,2,0),0)</f>
        <v>84.479939999999999</v>
      </c>
      <c r="K48" s="21">
        <f>IFERROR(VLOOKUP($C48,'Practice specific'!$P$3:$Q$52,2,0),0)</f>
        <v>235.17954</v>
      </c>
      <c r="L48" s="21">
        <f>IFERROR(VLOOKUP($C48,'Practice specific'!$S$3:$T$51,2,0),0)</f>
        <v>139.06537</v>
      </c>
      <c r="M48" s="21">
        <f>IFERROR(VLOOKUP($C48,'Practice specific'!$V$3:$W$51,2,0),0)</f>
        <v>140.00921</v>
      </c>
      <c r="N48" s="35">
        <f t="shared" si="4"/>
        <v>3.850879728129271</v>
      </c>
      <c r="O48" s="35">
        <f t="shared" si="5"/>
        <v>0.55523709397665688</v>
      </c>
      <c r="P48" s="35">
        <f t="shared" si="6"/>
        <v>1.0160066431881136</v>
      </c>
      <c r="Q48" s="35">
        <f t="shared" si="7"/>
        <v>1.4262701249006566</v>
      </c>
      <c r="R48" s="35">
        <f t="shared" si="8"/>
        <v>1.5628328745739741</v>
      </c>
      <c r="S48" s="35">
        <f t="shared" si="9"/>
        <v>2.2607790250437234</v>
      </c>
      <c r="T48" s="35">
        <f t="shared" si="10"/>
        <v>1.465345395394978</v>
      </c>
      <c r="U48" s="35">
        <f t="shared" si="11"/>
        <v>1.7758242588837976</v>
      </c>
    </row>
    <row r="49" spans="1:21" x14ac:dyDescent="0.55000000000000004">
      <c r="A49" s="27" t="s">
        <v>80</v>
      </c>
      <c r="B49" s="32" t="s">
        <v>94</v>
      </c>
      <c r="C49" s="9">
        <v>42</v>
      </c>
      <c r="D49" s="12" t="s">
        <v>48</v>
      </c>
      <c r="E49" s="21">
        <v>399.77061000000003</v>
      </c>
      <c r="F49" s="21">
        <f>IFERROR(VLOOKUP($C49,'Practice specific'!$A$3:$B$53,2,0),0)</f>
        <v>1.49143</v>
      </c>
      <c r="G49" s="21">
        <f>IFERROR(VLOOKUP($C49,'Practice specific'!$D$3:$E$51,2,0),0)</f>
        <v>58.484870000000001</v>
      </c>
      <c r="H49" s="21">
        <f>IFERROR(VLOOKUP($C49,'Practice specific'!$G$3:$H$51,2,0),0)</f>
        <v>72.261480000000006</v>
      </c>
      <c r="I49" s="21">
        <f>IFERROR(VLOOKUP($C49,'Practice specific'!$J$3:$K$51,2,0),0)</f>
        <v>43.237789999999997</v>
      </c>
      <c r="J49" s="21">
        <f>IFERROR(VLOOKUP($C49,'Practice specific'!$M$3:$N$51,2,0),0)</f>
        <v>67.724100000000007</v>
      </c>
      <c r="K49" s="21">
        <f>IFERROR(VLOOKUP($C49,'Practice specific'!$P$3:$Q$52,2,0),0)</f>
        <v>18.027429999999999</v>
      </c>
      <c r="L49" s="21">
        <f>IFERROR(VLOOKUP($C49,'Practice specific'!$S$3:$T$51,2,0),0)</f>
        <v>40.654200000000003</v>
      </c>
      <c r="M49" s="21">
        <f>IFERROR(VLOOKUP($C49,'Practice specific'!$V$3:$W$51,2,0),0)</f>
        <v>97.889309999999995</v>
      </c>
      <c r="N49" s="35">
        <f t="shared" si="4"/>
        <v>2.4509050448742339E-2</v>
      </c>
      <c r="O49" s="35">
        <f t="shared" si="5"/>
        <v>1.1338153066224737</v>
      </c>
      <c r="P49" s="35">
        <f t="shared" si="6"/>
        <v>0.960732673713941</v>
      </c>
      <c r="Q49" s="35">
        <f t="shared" si="7"/>
        <v>0.56447483198120307</v>
      </c>
      <c r="R49" s="35">
        <f t="shared" si="8"/>
        <v>1.2528589613218863</v>
      </c>
      <c r="S49" s="35">
        <f t="shared" si="9"/>
        <v>0.17329753948597729</v>
      </c>
      <c r="T49" s="35">
        <f t="shared" si="10"/>
        <v>0.42837727878239212</v>
      </c>
      <c r="U49" s="35">
        <f t="shared" si="11"/>
        <v>1.2415912594849745</v>
      </c>
    </row>
    <row r="50" spans="1:21" x14ac:dyDescent="0.55000000000000004">
      <c r="A50" s="27" t="s">
        <v>80</v>
      </c>
      <c r="B50" s="32" t="s">
        <v>94</v>
      </c>
      <c r="C50" s="9">
        <v>43</v>
      </c>
      <c r="D50" s="12" t="s">
        <v>49</v>
      </c>
      <c r="E50" s="21">
        <v>1347.4179300000001</v>
      </c>
      <c r="F50" s="21">
        <f>IFERROR(VLOOKUP($C50,'Practice specific'!$A$3:$B$53,2,0),0)</f>
        <v>1.46583</v>
      </c>
      <c r="G50" s="21">
        <f>IFERROR(VLOOKUP($C50,'Practice specific'!$D$3:$E$51,2,0),0)</f>
        <v>310.85036000000002</v>
      </c>
      <c r="H50" s="21">
        <f>IFERROR(VLOOKUP($C50,'Practice specific'!$G$3:$H$51,2,0),0)</f>
        <v>243.82999000000001</v>
      </c>
      <c r="I50" s="21">
        <f>IFERROR(VLOOKUP($C50,'Practice specific'!$J$3:$K$51,2,0),0)</f>
        <v>226.28733</v>
      </c>
      <c r="J50" s="21">
        <f>IFERROR(VLOOKUP($C50,'Practice specific'!$M$3:$N$51,2,0),0)</f>
        <v>160.09674999999999</v>
      </c>
      <c r="K50" s="21">
        <f>IFERROR(VLOOKUP($C50,'Practice specific'!$P$3:$Q$52,2,0),0)</f>
        <v>48.924309999999998</v>
      </c>
      <c r="L50" s="21">
        <f>IFERROR(VLOOKUP($C50,'Practice specific'!$S$3:$T$51,2,0),0)</f>
        <v>124.6504</v>
      </c>
      <c r="M50" s="21">
        <f>IFERROR(VLOOKUP($C50,'Practice specific'!$V$3:$W$51,2,0),0)</f>
        <v>231.31296</v>
      </c>
      <c r="N50" s="35">
        <f t="shared" si="4"/>
        <v>2.4088359104537244E-2</v>
      </c>
      <c r="O50" s="35">
        <f t="shared" si="5"/>
        <v>6.0262918638120642</v>
      </c>
      <c r="P50" s="35">
        <f t="shared" si="6"/>
        <v>3.2417747079681107</v>
      </c>
      <c r="Q50" s="35">
        <f t="shared" si="7"/>
        <v>2.9542097915093501</v>
      </c>
      <c r="R50" s="35">
        <f t="shared" si="8"/>
        <v>2.9617026718112118</v>
      </c>
      <c r="S50" s="35">
        <f t="shared" si="9"/>
        <v>0.47030899823486727</v>
      </c>
      <c r="T50" s="35">
        <f t="shared" si="10"/>
        <v>1.3134534476422286</v>
      </c>
      <c r="U50" s="35">
        <f t="shared" si="11"/>
        <v>2.933886747609086</v>
      </c>
    </row>
    <row r="51" spans="1:21" x14ac:dyDescent="0.55000000000000004">
      <c r="A51" s="27" t="s">
        <v>80</v>
      </c>
      <c r="B51" s="32" t="s">
        <v>94</v>
      </c>
      <c r="C51" s="9">
        <v>44</v>
      </c>
      <c r="D51" s="12" t="s">
        <v>50</v>
      </c>
      <c r="E51" s="21">
        <v>346.37977999999998</v>
      </c>
      <c r="F51" s="21">
        <f>IFERROR(VLOOKUP($C51,'Practice specific'!$A$3:$B$53,2,0),0)</f>
        <v>1.3252999999999999</v>
      </c>
      <c r="G51" s="21">
        <f>IFERROR(VLOOKUP($C51,'Practice specific'!$D$3:$E$51,2,0),0)</f>
        <v>67.108239999999995</v>
      </c>
      <c r="H51" s="21">
        <f>IFERROR(VLOOKUP($C51,'Practice specific'!$G$3:$H$51,2,0),0)</f>
        <v>59.535530000000001</v>
      </c>
      <c r="I51" s="21">
        <f>IFERROR(VLOOKUP($C51,'Practice specific'!$J$3:$K$51,2,0),0)</f>
        <v>50.741909999999997</v>
      </c>
      <c r="J51" s="21">
        <f>IFERROR(VLOOKUP($C51,'Practice specific'!$M$3:$N$51,2,0),0)</f>
        <v>58.169670000000004</v>
      </c>
      <c r="K51" s="21">
        <f>IFERROR(VLOOKUP($C51,'Practice specific'!$P$3:$Q$52,2,0),0)</f>
        <v>15.78407</v>
      </c>
      <c r="L51" s="21">
        <f>IFERROR(VLOOKUP($C51,'Practice specific'!$S$3:$T$51,2,0),0)</f>
        <v>32.659140000000001</v>
      </c>
      <c r="M51" s="21">
        <f>IFERROR(VLOOKUP($C51,'Practice specific'!$V$3:$W$51,2,0),0)</f>
        <v>61.05592</v>
      </c>
      <c r="N51" s="35">
        <f t="shared" si="4"/>
        <v>2.1778993690430137E-2</v>
      </c>
      <c r="O51" s="35">
        <f t="shared" si="5"/>
        <v>1.3009920294341859</v>
      </c>
      <c r="P51" s="35">
        <f t="shared" si="6"/>
        <v>0.79153829838354461</v>
      </c>
      <c r="Q51" s="35">
        <f t="shared" si="7"/>
        <v>0.66244207027360391</v>
      </c>
      <c r="R51" s="35">
        <f t="shared" si="8"/>
        <v>1.076107210529736</v>
      </c>
      <c r="S51" s="35">
        <f t="shared" si="9"/>
        <v>0.15173213786293605</v>
      </c>
      <c r="T51" s="35">
        <f t="shared" si="10"/>
        <v>0.34413255015651945</v>
      </c>
      <c r="U51" s="35">
        <f t="shared" si="11"/>
        <v>0.77441036832125854</v>
      </c>
    </row>
    <row r="52" spans="1:21" ht="14.4" customHeight="1" x14ac:dyDescent="0.55000000000000004">
      <c r="A52" s="27" t="s">
        <v>80</v>
      </c>
      <c r="B52" s="32" t="s">
        <v>95</v>
      </c>
      <c r="C52" s="9">
        <v>45</v>
      </c>
      <c r="D52" s="12" t="s">
        <v>51</v>
      </c>
      <c r="E52" s="21">
        <v>728.23126999999999</v>
      </c>
      <c r="F52" s="21">
        <f>IFERROR(VLOOKUP($C52,'Practice specific'!$A$3:$B$53,2,0),0)</f>
        <v>29.833169999999999</v>
      </c>
      <c r="G52" s="21">
        <f>IFERROR(VLOOKUP($C52,'Practice specific'!$D$3:$E$51,2,0),0)</f>
        <v>78.209239999999994</v>
      </c>
      <c r="H52" s="21">
        <f>IFERROR(VLOOKUP($C52,'Practice specific'!$G$3:$H$51,2,0),0)</f>
        <v>76.387180000000001</v>
      </c>
      <c r="I52" s="21">
        <f>IFERROR(VLOOKUP($C52,'Practice specific'!$J$3:$K$51,2,0),0)</f>
        <v>124.98508</v>
      </c>
      <c r="J52" s="21">
        <f>IFERROR(VLOOKUP($C52,'Practice specific'!$M$3:$N$51,2,0),0)</f>
        <v>76.937510000000003</v>
      </c>
      <c r="K52" s="21">
        <f>IFERROR(VLOOKUP($C52,'Practice specific'!$P$3:$Q$52,2,0),0)</f>
        <v>140.53722999999999</v>
      </c>
      <c r="L52" s="21">
        <f>IFERROR(VLOOKUP($C52,'Practice specific'!$S$3:$T$51,2,0),0)</f>
        <v>100.99327</v>
      </c>
      <c r="M52" s="21">
        <f>IFERROR(VLOOKUP($C52,'Practice specific'!$V$3:$W$51,2,0),0)</f>
        <v>100.34859</v>
      </c>
      <c r="N52" s="35">
        <f t="shared" si="4"/>
        <v>0.49025610895308963</v>
      </c>
      <c r="O52" s="35">
        <f t="shared" si="5"/>
        <v>1.5162012573732424</v>
      </c>
      <c r="P52" s="35">
        <f t="shared" si="6"/>
        <v>1.0155847856820546</v>
      </c>
      <c r="Q52" s="35">
        <f t="shared" si="7"/>
        <v>1.6316960703393311</v>
      </c>
      <c r="R52" s="35">
        <f t="shared" si="8"/>
        <v>1.4233020278644122</v>
      </c>
      <c r="S52" s="35">
        <f t="shared" si="9"/>
        <v>1.3509832607961796</v>
      </c>
      <c r="T52" s="35">
        <f t="shared" si="10"/>
        <v>1.0641759566769335</v>
      </c>
      <c r="U52" s="35">
        <f t="shared" si="11"/>
        <v>1.2727838437684496</v>
      </c>
    </row>
    <row r="53" spans="1:21" x14ac:dyDescent="0.55000000000000004">
      <c r="A53" s="27" t="s">
        <v>80</v>
      </c>
      <c r="B53" s="32" t="s">
        <v>95</v>
      </c>
      <c r="C53" s="9">
        <v>46</v>
      </c>
      <c r="D53" s="12" t="s">
        <v>52</v>
      </c>
      <c r="E53" s="21">
        <v>271.90609999999998</v>
      </c>
      <c r="F53" s="21">
        <f>IFERROR(VLOOKUP($C53,'Practice specific'!$A$3:$B$53,2,0),0)</f>
        <v>0.40383000000000002</v>
      </c>
      <c r="G53" s="21">
        <f>IFERROR(VLOOKUP($C53,'Practice specific'!$D$3:$E$51,2,0),0)</f>
        <v>59.702159999999999</v>
      </c>
      <c r="H53" s="21">
        <f>IFERROR(VLOOKUP($C53,'Practice specific'!$G$3:$H$51,2,0),0)</f>
        <v>66.043800000000005</v>
      </c>
      <c r="I53" s="21">
        <f>IFERROR(VLOOKUP($C53,'Practice specific'!$J$3:$K$51,2,0),0)</f>
        <v>33.9876</v>
      </c>
      <c r="J53" s="21">
        <f>IFERROR(VLOOKUP($C53,'Practice specific'!$M$3:$N$51,2,0),0)</f>
        <v>23.743819999999999</v>
      </c>
      <c r="K53" s="21">
        <f>IFERROR(VLOOKUP($C53,'Practice specific'!$P$3:$Q$52,2,0),0)</f>
        <v>18.711639999999999</v>
      </c>
      <c r="L53" s="21">
        <f>IFERROR(VLOOKUP($C53,'Practice specific'!$S$3:$T$51,2,0),0)</f>
        <v>25.068940000000001</v>
      </c>
      <c r="M53" s="21">
        <f>IFERROR(VLOOKUP($C53,'Practice specific'!$V$3:$W$51,2,0),0)</f>
        <v>44.244309999999999</v>
      </c>
      <c r="N53" s="35">
        <f t="shared" si="4"/>
        <v>6.636241622279034E-3</v>
      </c>
      <c r="O53" s="35">
        <f t="shared" si="5"/>
        <v>1.1574142653719497</v>
      </c>
      <c r="P53" s="35">
        <f t="shared" si="6"/>
        <v>0.87806721584208869</v>
      </c>
      <c r="Q53" s="35">
        <f t="shared" si="7"/>
        <v>0.44371242839757397</v>
      </c>
      <c r="R53" s="35">
        <f t="shared" si="8"/>
        <v>0.43924773696533181</v>
      </c>
      <c r="S53" s="35">
        <f t="shared" si="9"/>
        <v>0.17987484470872397</v>
      </c>
      <c r="T53" s="35">
        <f t="shared" si="10"/>
        <v>0.26415387092007864</v>
      </c>
      <c r="U53" s="35">
        <f t="shared" si="11"/>
        <v>0.56117821831560222</v>
      </c>
    </row>
    <row r="54" spans="1:21" x14ac:dyDescent="0.55000000000000004">
      <c r="A54" s="27" t="s">
        <v>80</v>
      </c>
      <c r="B54" s="32" t="s">
        <v>95</v>
      </c>
      <c r="C54" s="9">
        <v>47</v>
      </c>
      <c r="D54" s="12" t="s">
        <v>53</v>
      </c>
      <c r="E54" s="21">
        <v>1127.23875</v>
      </c>
      <c r="F54" s="21">
        <f>IFERROR(VLOOKUP($C54,'Practice specific'!$A$3:$B$53,2,0),0)</f>
        <v>112.46514999999999</v>
      </c>
      <c r="G54" s="21">
        <f>IFERROR(VLOOKUP($C54,'Practice specific'!$D$3:$E$51,2,0),0)</f>
        <v>128.14196999999999</v>
      </c>
      <c r="H54" s="21">
        <f>IFERROR(VLOOKUP($C54,'Practice specific'!$G$3:$H$51,2,0),0)</f>
        <v>143.97353000000001</v>
      </c>
      <c r="I54" s="21">
        <f>IFERROR(VLOOKUP($C54,'Practice specific'!$J$3:$K$51,2,0),0)</f>
        <v>194.72720000000001</v>
      </c>
      <c r="J54" s="21">
        <f>IFERROR(VLOOKUP($C54,'Practice specific'!$M$3:$N$51,2,0),0)</f>
        <v>127.97309</v>
      </c>
      <c r="K54" s="21">
        <f>IFERROR(VLOOKUP($C54,'Practice specific'!$P$3:$Q$52,2,0),0)</f>
        <v>103.73766000000001</v>
      </c>
      <c r="L54" s="21">
        <f>IFERROR(VLOOKUP($C54,'Practice specific'!$S$3:$T$51,2,0),0)</f>
        <v>157.91064</v>
      </c>
      <c r="M54" s="21">
        <f>IFERROR(VLOOKUP($C54,'Practice specific'!$V$3:$W$51,2,0),0)</f>
        <v>158.30950999999999</v>
      </c>
      <c r="N54" s="35">
        <f t="shared" si="4"/>
        <v>1.8481685597549831</v>
      </c>
      <c r="O54" s="35">
        <f t="shared" si="5"/>
        <v>2.4842207395991101</v>
      </c>
      <c r="P54" s="35">
        <f t="shared" si="6"/>
        <v>1.9141605516650684</v>
      </c>
      <c r="Q54" s="35">
        <f t="shared" si="7"/>
        <v>2.5421882918199601</v>
      </c>
      <c r="R54" s="35">
        <f t="shared" si="8"/>
        <v>2.3674324592656419</v>
      </c>
      <c r="S54" s="35">
        <f t="shared" si="9"/>
        <v>0.997229290588447</v>
      </c>
      <c r="T54" s="35">
        <f t="shared" si="10"/>
        <v>1.6639198472479095</v>
      </c>
      <c r="U54" s="35">
        <f t="shared" si="11"/>
        <v>2.0079383939814179</v>
      </c>
    </row>
    <row r="55" spans="1:21" x14ac:dyDescent="0.55000000000000004">
      <c r="A55" s="27" t="s">
        <v>80</v>
      </c>
      <c r="B55" s="32" t="s">
        <v>95</v>
      </c>
      <c r="C55" s="9">
        <v>48</v>
      </c>
      <c r="D55" s="12" t="s">
        <v>54</v>
      </c>
      <c r="E55" s="21">
        <v>720.06784000000005</v>
      </c>
      <c r="F55" s="21">
        <f>IFERROR(VLOOKUP($C55,'Practice specific'!$A$3:$B$53,2,0),0)</f>
        <v>64.694580000000002</v>
      </c>
      <c r="G55" s="21">
        <f>IFERROR(VLOOKUP($C55,'Practice specific'!$D$3:$E$51,2,0),0)</f>
        <v>39.292549999999999</v>
      </c>
      <c r="H55" s="21">
        <f>IFERROR(VLOOKUP($C55,'Practice specific'!$G$3:$H$51,2,0),0)</f>
        <v>82.403989999999993</v>
      </c>
      <c r="I55" s="21">
        <f>IFERROR(VLOOKUP($C55,'Practice specific'!$J$3:$K$51,2,0),0)</f>
        <v>149.30667</v>
      </c>
      <c r="J55" s="21">
        <f>IFERROR(VLOOKUP($C55,'Practice specific'!$M$3:$N$51,2,0),0)</f>
        <v>55.802759999999999</v>
      </c>
      <c r="K55" s="21">
        <f>IFERROR(VLOOKUP($C55,'Practice specific'!$P$3:$Q$52,2,0),0)</f>
        <v>111.60861</v>
      </c>
      <c r="L55" s="21">
        <f>IFERROR(VLOOKUP($C55,'Practice specific'!$S$3:$T$51,2,0),0)</f>
        <v>139.81013999999999</v>
      </c>
      <c r="M55" s="21">
        <f>IFERROR(VLOOKUP($C55,'Practice specific'!$V$3:$W$51,2,0),0)</f>
        <v>77.148539999999997</v>
      </c>
      <c r="N55" s="35">
        <f t="shared" si="4"/>
        <v>1.0631425712103131</v>
      </c>
      <c r="O55" s="35">
        <f t="shared" si="5"/>
        <v>0.76174392840796035</v>
      </c>
      <c r="P55" s="35">
        <f t="shared" si="6"/>
        <v>1.0955796316017448</v>
      </c>
      <c r="Q55" s="35">
        <f t="shared" si="7"/>
        <v>1.9492175123178808</v>
      </c>
      <c r="R55" s="35">
        <f t="shared" si="8"/>
        <v>1.0323206647632748</v>
      </c>
      <c r="S55" s="35">
        <f t="shared" si="9"/>
        <v>1.0728926695846297</v>
      </c>
      <c r="T55" s="35">
        <f t="shared" si="10"/>
        <v>1.4731931096758826</v>
      </c>
      <c r="U55" s="35">
        <f t="shared" si="11"/>
        <v>0.97852311908243028</v>
      </c>
    </row>
    <row r="56" spans="1:21" ht="14.4" customHeight="1" x14ac:dyDescent="0.55000000000000004">
      <c r="A56" s="28" t="s">
        <v>81</v>
      </c>
      <c r="B56" s="33" t="s">
        <v>96</v>
      </c>
      <c r="C56" s="10">
        <v>49</v>
      </c>
      <c r="D56" s="12" t="s">
        <v>55</v>
      </c>
      <c r="E56" s="21">
        <v>462.76386999999994</v>
      </c>
      <c r="F56" s="21">
        <f>IFERROR(VLOOKUP($C56,'Practice specific'!$A$3:$B$53,2,0),0)</f>
        <v>1.22672</v>
      </c>
      <c r="G56" s="21">
        <f>IFERROR(VLOOKUP($C56,'Practice specific'!$D$3:$E$51,2,0),0)</f>
        <v>50.936149999999998</v>
      </c>
      <c r="H56" s="21">
        <f>IFERROR(VLOOKUP($C56,'Practice specific'!$G$3:$H$51,2,0),0)</f>
        <v>134.60830000000001</v>
      </c>
      <c r="I56" s="21">
        <f>IFERROR(VLOOKUP($C56,'Practice specific'!$J$3:$K$51,2,0),0)</f>
        <v>68.586340000000007</v>
      </c>
      <c r="J56" s="21">
        <f>IFERROR(VLOOKUP($C56,'Practice specific'!$M$3:$N$51,2,0),0)</f>
        <v>45.317419999999998</v>
      </c>
      <c r="K56" s="21">
        <f>IFERROR(VLOOKUP($C56,'Practice specific'!$P$3:$Q$52,2,0),0)</f>
        <v>32.726570000000002</v>
      </c>
      <c r="L56" s="21">
        <f>IFERROR(VLOOKUP($C56,'Practice specific'!$S$3:$T$51,2,0),0)</f>
        <v>42.833109999999998</v>
      </c>
      <c r="M56" s="21">
        <f>IFERROR(VLOOKUP($C56,'Practice specific'!$V$3:$W$51,2,0),0)</f>
        <v>86.529259999999994</v>
      </c>
      <c r="N56" s="35">
        <f t="shared" si="4"/>
        <v>2.0159003350127866E-2</v>
      </c>
      <c r="O56" s="35">
        <f t="shared" si="5"/>
        <v>0.9874722561650271</v>
      </c>
      <c r="P56" s="35">
        <f t="shared" si="6"/>
        <v>1.7896477066770329</v>
      </c>
      <c r="Q56" s="35">
        <f t="shared" si="7"/>
        <v>0.89540336700154377</v>
      </c>
      <c r="R56" s="35">
        <f t="shared" si="8"/>
        <v>0.83834758602901582</v>
      </c>
      <c r="S56" s="35">
        <f t="shared" si="9"/>
        <v>0.31460025399158953</v>
      </c>
      <c r="T56" s="35">
        <f t="shared" si="10"/>
        <v>0.45133666641052744</v>
      </c>
      <c r="U56" s="35">
        <f t="shared" si="11"/>
        <v>1.0975046499531238</v>
      </c>
    </row>
    <row r="57" spans="1:21" x14ac:dyDescent="0.55000000000000004">
      <c r="A57" s="28" t="s">
        <v>81</v>
      </c>
      <c r="B57" s="33" t="s">
        <v>96</v>
      </c>
      <c r="C57" s="10">
        <v>50</v>
      </c>
      <c r="D57" s="12" t="s">
        <v>56</v>
      </c>
      <c r="E57" s="21">
        <v>1348.5925099999999</v>
      </c>
      <c r="F57" s="21">
        <f>IFERROR(VLOOKUP($C57,'Practice specific'!$A$3:$B$53,2,0),0)</f>
        <v>1.76484</v>
      </c>
      <c r="G57" s="21">
        <f>IFERROR(VLOOKUP($C57,'Practice specific'!$D$3:$E$51,2,0),0)</f>
        <v>95.275149999999996</v>
      </c>
      <c r="H57" s="21">
        <f>IFERROR(VLOOKUP($C57,'Practice specific'!$G$3:$H$51,2,0),0)</f>
        <v>231.93289999999999</v>
      </c>
      <c r="I57" s="21">
        <f>IFERROR(VLOOKUP($C57,'Practice specific'!$J$3:$K$51,2,0),0)</f>
        <v>112.15976999999999</v>
      </c>
      <c r="J57" s="21">
        <f>IFERROR(VLOOKUP($C57,'Practice specific'!$M$3:$N$51,2,0),0)</f>
        <v>130.12121999999999</v>
      </c>
      <c r="K57" s="21">
        <f>IFERROR(VLOOKUP($C57,'Practice specific'!$P$3:$Q$52,2,0),0)</f>
        <v>429.72219000000001</v>
      </c>
      <c r="L57" s="21">
        <f>IFERROR(VLOOKUP($C57,'Practice specific'!$S$3:$T$51,2,0),0)</f>
        <v>151.41063</v>
      </c>
      <c r="M57" s="21">
        <f>IFERROR(VLOOKUP($C57,'Practice specific'!$V$3:$W$51,2,0),0)</f>
        <v>196.20581000000001</v>
      </c>
      <c r="N57" s="35">
        <f t="shared" si="4"/>
        <v>2.9002066871364012E-2</v>
      </c>
      <c r="O57" s="35">
        <f t="shared" si="5"/>
        <v>1.8470490472279781</v>
      </c>
      <c r="P57" s="35">
        <f t="shared" si="6"/>
        <v>3.0836002132703078</v>
      </c>
      <c r="Q57" s="35">
        <f t="shared" si="7"/>
        <v>1.4642600217495017</v>
      </c>
      <c r="R57" s="35">
        <f t="shared" si="8"/>
        <v>2.4071716941995041</v>
      </c>
      <c r="S57" s="35">
        <f t="shared" si="9"/>
        <v>4.1309159536065669</v>
      </c>
      <c r="T57" s="35">
        <f t="shared" si="10"/>
        <v>1.5954286065923724</v>
      </c>
      <c r="U57" s="35">
        <f t="shared" si="11"/>
        <v>2.4886008365588608</v>
      </c>
    </row>
    <row r="58" spans="1:21" x14ac:dyDescent="0.55000000000000004">
      <c r="A58" s="28" t="s">
        <v>81</v>
      </c>
      <c r="B58" s="33" t="s">
        <v>96</v>
      </c>
      <c r="C58" s="10">
        <v>51</v>
      </c>
      <c r="D58" s="12" t="s">
        <v>57</v>
      </c>
      <c r="E58" s="21">
        <v>246.24635000000001</v>
      </c>
      <c r="F58" s="21">
        <f>IFERROR(VLOOKUP($C58,'Practice specific'!$A$3:$B$53,2,0),0)</f>
        <v>0.28028999999999998</v>
      </c>
      <c r="G58" s="21">
        <f>IFERROR(VLOOKUP($C58,'Practice specific'!$D$3:$E$51,2,0),0)</f>
        <v>43.634529999999998</v>
      </c>
      <c r="H58" s="21">
        <f>IFERROR(VLOOKUP($C58,'Practice specific'!$G$3:$H$51,2,0),0)</f>
        <v>61.613109999999999</v>
      </c>
      <c r="I58" s="21">
        <f>IFERROR(VLOOKUP($C58,'Practice specific'!$J$3:$K$51,2,0),0)</f>
        <v>33.396099999999997</v>
      </c>
      <c r="J58" s="21">
        <f>IFERROR(VLOOKUP($C58,'Practice specific'!$M$3:$N$51,2,0),0)</f>
        <v>27.342939999999999</v>
      </c>
      <c r="K58" s="21">
        <f>IFERROR(VLOOKUP($C58,'Practice specific'!$P$3:$Q$52,2,0),0)</f>
        <v>28.458570000000002</v>
      </c>
      <c r="L58" s="21">
        <f>IFERROR(VLOOKUP($C58,'Practice specific'!$S$3:$T$51,2,0),0)</f>
        <v>20.517219999999998</v>
      </c>
      <c r="M58" s="21">
        <f>IFERROR(VLOOKUP($C58,'Practice specific'!$V$3:$W$51,2,0),0)</f>
        <v>31.003589999999999</v>
      </c>
      <c r="N58" s="35">
        <f t="shared" si="4"/>
        <v>4.606077221376792E-3</v>
      </c>
      <c r="O58" s="35">
        <f t="shared" si="5"/>
        <v>0.8459196029892434</v>
      </c>
      <c r="P58" s="35">
        <f t="shared" si="6"/>
        <v>0.81916019303965482</v>
      </c>
      <c r="Q58" s="35">
        <f t="shared" si="7"/>
        <v>0.43599032088197515</v>
      </c>
      <c r="R58" s="35">
        <f t="shared" si="8"/>
        <v>0.50582949655863496</v>
      </c>
      <c r="S58" s="35">
        <f t="shared" si="9"/>
        <v>0.27357200434501472</v>
      </c>
      <c r="T58" s="35">
        <f t="shared" si="10"/>
        <v>0.21619195241278072</v>
      </c>
      <c r="U58" s="35">
        <f t="shared" si="11"/>
        <v>0.39323789652471514</v>
      </c>
    </row>
    <row r="59" spans="1:21" ht="14.4" customHeight="1" x14ac:dyDescent="0.55000000000000004">
      <c r="A59" s="28" t="s">
        <v>81</v>
      </c>
      <c r="B59" s="33" t="s">
        <v>97</v>
      </c>
      <c r="C59" s="10">
        <v>52</v>
      </c>
      <c r="D59" s="12" t="s">
        <v>58</v>
      </c>
      <c r="E59" s="21">
        <v>1044.6777500000001</v>
      </c>
      <c r="F59" s="21">
        <f>IFERROR(VLOOKUP($C59,'Practice specific'!$A$3:$B$53,2,0),0)</f>
        <v>2.3543799999999999</v>
      </c>
      <c r="G59" s="21">
        <f>IFERROR(VLOOKUP($C59,'Practice specific'!$D$3:$E$51,2,0),0)</f>
        <v>248.02203</v>
      </c>
      <c r="H59" s="21">
        <f>IFERROR(VLOOKUP($C59,'Practice specific'!$G$3:$H$51,2,0),0)</f>
        <v>206.70693</v>
      </c>
      <c r="I59" s="21">
        <f>IFERROR(VLOOKUP($C59,'Practice specific'!$J$3:$K$51,2,0),0)</f>
        <v>126.92765</v>
      </c>
      <c r="J59" s="21">
        <f>IFERROR(VLOOKUP($C59,'Practice specific'!$M$3:$N$51,2,0),0)</f>
        <v>152.52857</v>
      </c>
      <c r="K59" s="21">
        <f>IFERROR(VLOOKUP($C59,'Practice specific'!$P$3:$Q$52,2,0),0)</f>
        <v>46.672870000000003</v>
      </c>
      <c r="L59" s="21">
        <f>IFERROR(VLOOKUP($C59,'Practice specific'!$S$3:$T$51,2,0),0)</f>
        <v>89.179019999999994</v>
      </c>
      <c r="M59" s="21">
        <f>IFERROR(VLOOKUP($C59,'Practice specific'!$V$3:$W$51,2,0),0)</f>
        <v>172.28630000000001</v>
      </c>
      <c r="N59" s="35">
        <f t="shared" si="4"/>
        <v>3.8690128397249612E-2</v>
      </c>
      <c r="O59" s="35">
        <f t="shared" si="5"/>
        <v>4.8082721906294452</v>
      </c>
      <c r="P59" s="35">
        <f t="shared" si="6"/>
        <v>2.7482152529134529</v>
      </c>
      <c r="Q59" s="35">
        <f t="shared" si="7"/>
        <v>1.6570565680512108</v>
      </c>
      <c r="R59" s="35">
        <f t="shared" si="8"/>
        <v>2.8216954641274321</v>
      </c>
      <c r="S59" s="35">
        <f t="shared" si="9"/>
        <v>0.44866592363686258</v>
      </c>
      <c r="T59" s="35">
        <f t="shared" si="10"/>
        <v>0.93968804974837816</v>
      </c>
      <c r="U59" s="35">
        <f t="shared" si="11"/>
        <v>2.1852147513247995</v>
      </c>
    </row>
    <row r="60" spans="1:21" x14ac:dyDescent="0.55000000000000004">
      <c r="A60" s="28" t="s">
        <v>81</v>
      </c>
      <c r="B60" s="33" t="s">
        <v>97</v>
      </c>
      <c r="C60" s="10">
        <v>53</v>
      </c>
      <c r="D60" s="12" t="s">
        <v>59</v>
      </c>
      <c r="E60" s="21">
        <v>20.243209999999998</v>
      </c>
      <c r="F60" s="21">
        <f>IFERROR(VLOOKUP($C60,'Practice specific'!$A$3:$B$53,2,0),0)</f>
        <v>1.5779999999999999E-2</v>
      </c>
      <c r="G60" s="21">
        <f>IFERROR(VLOOKUP($C60,'Practice specific'!$D$3:$E$51,2,0),0)</f>
        <v>0.39445000000000002</v>
      </c>
      <c r="H60" s="21">
        <f>IFERROR(VLOOKUP($C60,'Practice specific'!$G$3:$H$51,2,0),0)</f>
        <v>12.49619</v>
      </c>
      <c r="I60" s="21">
        <f>IFERROR(VLOOKUP($C60,'Practice specific'!$J$3:$K$51,2,0),0)</f>
        <v>1.26224</v>
      </c>
      <c r="J60" s="21">
        <f>IFERROR(VLOOKUP($C60,'Practice specific'!$M$3:$N$51,2,0),0)</f>
        <v>1.5146900000000001</v>
      </c>
      <c r="K60" s="21">
        <f>IFERROR(VLOOKUP($C60,'Practice specific'!$P$3:$Q$52,2,0),0)</f>
        <v>0.89934999999999998</v>
      </c>
      <c r="L60" s="21">
        <f>IFERROR(VLOOKUP($C60,'Practice specific'!$S$3:$T$51,2,0),0)</f>
        <v>1.1517999999999999</v>
      </c>
      <c r="M60" s="21">
        <f>IFERROR(VLOOKUP($C60,'Practice specific'!$V$3:$W$51,2,0),0)</f>
        <v>2.5087100000000002</v>
      </c>
      <c r="N60" s="35">
        <f t="shared" si="4"/>
        <v>2.5931677388892142E-4</v>
      </c>
      <c r="O60" s="35">
        <f t="shared" si="5"/>
        <v>7.6469939609549393E-3</v>
      </c>
      <c r="P60" s="35">
        <f t="shared" si="6"/>
        <v>0.1661396643126796</v>
      </c>
      <c r="Q60" s="35">
        <f t="shared" si="7"/>
        <v>1.6478703280624514E-2</v>
      </c>
      <c r="R60" s="35">
        <f t="shared" si="8"/>
        <v>2.8020939962652112E-2</v>
      </c>
      <c r="S60" s="35">
        <f t="shared" si="9"/>
        <v>8.6454443110700573E-3</v>
      </c>
      <c r="T60" s="35">
        <f t="shared" si="10"/>
        <v>1.2136629172423984E-2</v>
      </c>
      <c r="U60" s="35">
        <f t="shared" si="11"/>
        <v>3.1819535846994436E-2</v>
      </c>
    </row>
    <row r="61" spans="1:21" x14ac:dyDescent="0.55000000000000004">
      <c r="A61" s="28" t="s">
        <v>81</v>
      </c>
      <c r="B61" s="33" t="s">
        <v>97</v>
      </c>
      <c r="C61" s="10">
        <v>54</v>
      </c>
      <c r="D61" s="12" t="s">
        <v>60</v>
      </c>
      <c r="E61" s="21">
        <v>0</v>
      </c>
      <c r="F61" s="21">
        <f>IFERROR(VLOOKUP($C61,'Practice specific'!$A$3:$B$53,2,0),0)</f>
        <v>0</v>
      </c>
      <c r="G61" s="21">
        <f>IFERROR(VLOOKUP($C61,'Practice specific'!$D$3:$E$51,2,0),0)</f>
        <v>0</v>
      </c>
      <c r="H61" s="21">
        <f>IFERROR(VLOOKUP($C61,'Practice specific'!$G$3:$H$51,2,0),0)</f>
        <v>0</v>
      </c>
      <c r="I61" s="21">
        <f>IFERROR(VLOOKUP($C61,'Practice specific'!$J$3:$K$51,2,0),0)</f>
        <v>0</v>
      </c>
      <c r="J61" s="21">
        <f>IFERROR(VLOOKUP($C61,'Practice specific'!$M$3:$N$51,2,0),0)</f>
        <v>0</v>
      </c>
      <c r="K61" s="21">
        <f>IFERROR(VLOOKUP($C61,'Practice specific'!$P$3:$Q$52,2,0),0)</f>
        <v>0</v>
      </c>
      <c r="L61" s="21">
        <f>IFERROR(VLOOKUP($C61,'Practice specific'!$S$3:$T$51,2,0),0)</f>
        <v>0</v>
      </c>
      <c r="M61" s="21">
        <f>IFERROR(VLOOKUP($C61,'Practice specific'!$V$3:$W$51,2,0),0)</f>
        <v>0</v>
      </c>
      <c r="N61" s="35">
        <f t="shared" si="4"/>
        <v>0</v>
      </c>
      <c r="O61" s="35">
        <f t="shared" si="5"/>
        <v>0</v>
      </c>
      <c r="P61" s="35">
        <f t="shared" si="6"/>
        <v>0</v>
      </c>
      <c r="Q61" s="35">
        <f t="shared" si="7"/>
        <v>0</v>
      </c>
      <c r="R61" s="35">
        <f t="shared" si="8"/>
        <v>0</v>
      </c>
      <c r="S61" s="35">
        <f t="shared" si="9"/>
        <v>0</v>
      </c>
      <c r="T61" s="35">
        <f t="shared" si="10"/>
        <v>0</v>
      </c>
      <c r="U61" s="35">
        <f t="shared" si="11"/>
        <v>0</v>
      </c>
    </row>
    <row r="62" spans="1:21" x14ac:dyDescent="0.55000000000000004">
      <c r="A62" s="28" t="s">
        <v>81</v>
      </c>
      <c r="B62" s="33" t="s">
        <v>97</v>
      </c>
      <c r="C62" s="10">
        <v>55</v>
      </c>
      <c r="D62" s="12" t="s">
        <v>61</v>
      </c>
      <c r="E62" s="21">
        <v>0</v>
      </c>
      <c r="F62" s="21">
        <f>IFERROR(VLOOKUP($C62,'Practice specific'!$A$3:$B$53,2,0),0)</f>
        <v>0</v>
      </c>
      <c r="G62" s="21">
        <f>IFERROR(VLOOKUP($C62,'Practice specific'!$D$3:$E$51,2,0),0)</f>
        <v>0</v>
      </c>
      <c r="H62" s="21">
        <f>IFERROR(VLOOKUP($C62,'Practice specific'!$G$3:$H$51,2,0),0)</f>
        <v>0</v>
      </c>
      <c r="I62" s="21">
        <f>IFERROR(VLOOKUP($C62,'Practice specific'!$J$3:$K$51,2,0),0)</f>
        <v>0</v>
      </c>
      <c r="J62" s="21">
        <f>IFERROR(VLOOKUP($C62,'Practice specific'!$M$3:$N$51,2,0),0)</f>
        <v>0</v>
      </c>
      <c r="K62" s="21">
        <f>IFERROR(VLOOKUP($C62,'Practice specific'!$P$3:$Q$52,2,0),0)</f>
        <v>0</v>
      </c>
      <c r="L62" s="21">
        <f>IFERROR(VLOOKUP($C62,'Practice specific'!$S$3:$T$51,2,0),0)</f>
        <v>0</v>
      </c>
      <c r="M62" s="21">
        <f>IFERROR(VLOOKUP($C62,'Practice specific'!$V$3:$W$51,2,0),0)</f>
        <v>0</v>
      </c>
      <c r="N62" s="35">
        <f t="shared" si="4"/>
        <v>0</v>
      </c>
      <c r="O62" s="35">
        <f t="shared" si="5"/>
        <v>0</v>
      </c>
      <c r="P62" s="35">
        <f t="shared" si="6"/>
        <v>0</v>
      </c>
      <c r="Q62" s="35">
        <f t="shared" si="7"/>
        <v>0</v>
      </c>
      <c r="R62" s="35">
        <f t="shared" si="8"/>
        <v>0</v>
      </c>
      <c r="S62" s="35">
        <f t="shared" si="9"/>
        <v>0</v>
      </c>
      <c r="T62" s="35">
        <f t="shared" si="10"/>
        <v>0</v>
      </c>
      <c r="U62" s="35">
        <f t="shared" si="11"/>
        <v>0</v>
      </c>
    </row>
    <row r="63" spans="1:21" x14ac:dyDescent="0.55000000000000004">
      <c r="A63" s="28" t="s">
        <v>81</v>
      </c>
      <c r="B63" s="33" t="s">
        <v>97</v>
      </c>
      <c r="C63" s="10">
        <v>56</v>
      </c>
      <c r="D63" s="12" t="s">
        <v>62</v>
      </c>
      <c r="E63" s="21">
        <v>1724.3705799999998</v>
      </c>
      <c r="F63" s="21">
        <f>IFERROR(VLOOKUP($C63,'Practice specific'!$A$3:$B$53,2,0),0)</f>
        <v>9.6213999999999995</v>
      </c>
      <c r="G63" s="21">
        <f>IFERROR(VLOOKUP($C63,'Practice specific'!$D$3:$E$51,2,0),0)</f>
        <v>300.16093000000001</v>
      </c>
      <c r="H63" s="21">
        <f>IFERROR(VLOOKUP($C63,'Practice specific'!$G$3:$H$51,2,0),0)</f>
        <v>288.76342</v>
      </c>
      <c r="I63" s="21">
        <f>IFERROR(VLOOKUP($C63,'Practice specific'!$J$3:$K$51,2,0),0)</f>
        <v>223.95218</v>
      </c>
      <c r="J63" s="21">
        <f>IFERROR(VLOOKUP($C63,'Practice specific'!$M$3:$N$51,2,0),0)</f>
        <v>300.39238999999998</v>
      </c>
      <c r="K63" s="21">
        <f>IFERROR(VLOOKUP($C63,'Practice specific'!$P$3:$Q$52,2,0),0)</f>
        <v>80.802350000000004</v>
      </c>
      <c r="L63" s="21">
        <f>IFERROR(VLOOKUP($C63,'Practice specific'!$S$3:$T$51,2,0),0)</f>
        <v>167.19331</v>
      </c>
      <c r="M63" s="21">
        <f>IFERROR(VLOOKUP($C63,'Practice specific'!$V$3:$W$51,2,0),0)</f>
        <v>353.4846</v>
      </c>
      <c r="N63" s="35">
        <f t="shared" si="4"/>
        <v>0.1581109257474568</v>
      </c>
      <c r="O63" s="35">
        <f t="shared" si="5"/>
        <v>5.8190615262380989</v>
      </c>
      <c r="P63" s="35">
        <f t="shared" si="6"/>
        <v>3.8391747936436071</v>
      </c>
      <c r="Q63" s="35">
        <f t="shared" si="7"/>
        <v>2.9237241121094342</v>
      </c>
      <c r="R63" s="35">
        <f t="shared" si="8"/>
        <v>5.5570955941001641</v>
      </c>
      <c r="S63" s="35">
        <f t="shared" si="9"/>
        <v>0.77675234016633299</v>
      </c>
      <c r="T63" s="35">
        <f t="shared" si="10"/>
        <v>1.761732248289744</v>
      </c>
      <c r="U63" s="35">
        <f t="shared" si="11"/>
        <v>4.4834659650021278</v>
      </c>
    </row>
    <row r="64" spans="1:21" ht="14.4" customHeight="1" x14ac:dyDescent="0.55000000000000004">
      <c r="A64" s="28" t="s">
        <v>81</v>
      </c>
      <c r="B64" s="33" t="s">
        <v>98</v>
      </c>
      <c r="C64" s="10">
        <v>57</v>
      </c>
      <c r="D64" s="12" t="s">
        <v>63</v>
      </c>
      <c r="E64" s="21">
        <v>61.654030000000006</v>
      </c>
      <c r="F64" s="21">
        <f>IFERROR(VLOOKUP($C64,'Practice specific'!$A$3:$B$53,2,0),0)</f>
        <v>0.10226</v>
      </c>
      <c r="G64" s="21">
        <f>IFERROR(VLOOKUP($C64,'Practice specific'!$D$3:$E$51,2,0),0)</f>
        <v>3.30783</v>
      </c>
      <c r="H64" s="21">
        <f>IFERROR(VLOOKUP($C64,'Practice specific'!$G$3:$H$51,2,0),0)</f>
        <v>24.689139999999998</v>
      </c>
      <c r="I64" s="21">
        <f>IFERROR(VLOOKUP($C64,'Practice specific'!$J$3:$K$51,2,0),0)</f>
        <v>6.7146800000000004</v>
      </c>
      <c r="J64" s="21">
        <f>IFERROR(VLOOKUP($C64,'Practice specific'!$M$3:$N$51,2,0),0)</f>
        <v>7.4728700000000003</v>
      </c>
      <c r="K64" s="21">
        <f>IFERROR(VLOOKUP($C64,'Practice specific'!$P$3:$Q$52,2,0),0)</f>
        <v>3.2638500000000001</v>
      </c>
      <c r="L64" s="21">
        <f>IFERROR(VLOOKUP($C64,'Practice specific'!$S$3:$T$51,2,0),0)</f>
        <v>7.5419400000000003</v>
      </c>
      <c r="M64" s="21">
        <f>IFERROR(VLOOKUP($C64,'Practice specific'!$V$3:$W$51,2,0),0)</f>
        <v>8.5614600000000003</v>
      </c>
      <c r="N64" s="35">
        <f t="shared" si="4"/>
        <v>1.680464721031756E-3</v>
      </c>
      <c r="O64" s="35">
        <f t="shared" si="5"/>
        <v>6.412715435128806E-2</v>
      </c>
      <c r="P64" s="35">
        <f t="shared" si="6"/>
        <v>0.328247684435716</v>
      </c>
      <c r="Q64" s="35">
        <f t="shared" si="7"/>
        <v>8.7660998973526291E-2</v>
      </c>
      <c r="R64" s="35">
        <f t="shared" si="8"/>
        <v>0.13824402459823734</v>
      </c>
      <c r="S64" s="35">
        <f t="shared" si="9"/>
        <v>3.1375363779047101E-2</v>
      </c>
      <c r="T64" s="35">
        <f t="shared" si="10"/>
        <v>7.9470158899697316E-2</v>
      </c>
      <c r="U64" s="35">
        <f t="shared" si="11"/>
        <v>0.10859034458849727</v>
      </c>
    </row>
    <row r="65" spans="1:21" x14ac:dyDescent="0.55000000000000004">
      <c r="A65" s="28" t="s">
        <v>81</v>
      </c>
      <c r="B65" s="33" t="s">
        <v>98</v>
      </c>
      <c r="C65" s="10">
        <v>58</v>
      </c>
      <c r="D65" s="12" t="s">
        <v>64</v>
      </c>
      <c r="E65" s="21">
        <v>927.83176999999989</v>
      </c>
      <c r="F65" s="21">
        <f>IFERROR(VLOOKUP($C65,'Practice specific'!$A$3:$B$53,2,0),0)</f>
        <v>3.3873600000000001</v>
      </c>
      <c r="G65" s="21">
        <f>IFERROR(VLOOKUP($C65,'Practice specific'!$D$3:$E$51,2,0),0)</f>
        <v>137.99723</v>
      </c>
      <c r="H65" s="21">
        <f>IFERROR(VLOOKUP($C65,'Practice specific'!$G$3:$H$51,2,0),0)</f>
        <v>111.12161999999999</v>
      </c>
      <c r="I65" s="21">
        <f>IFERROR(VLOOKUP($C65,'Practice specific'!$J$3:$K$51,2,0),0)</f>
        <v>91.650720000000007</v>
      </c>
      <c r="J65" s="21">
        <f>IFERROR(VLOOKUP($C65,'Practice specific'!$M$3:$N$51,2,0),0)</f>
        <v>136.0009</v>
      </c>
      <c r="K65" s="21">
        <f>IFERROR(VLOOKUP($C65,'Practice specific'!$P$3:$Q$52,2,0),0)</f>
        <v>168.46326999999999</v>
      </c>
      <c r="L65" s="21">
        <f>IFERROR(VLOOKUP($C65,'Practice specific'!$S$3:$T$51,2,0),0)</f>
        <v>111.54357</v>
      </c>
      <c r="M65" s="21">
        <f>IFERROR(VLOOKUP($C65,'Practice specific'!$V$3:$W$51,2,0),0)</f>
        <v>167.6671</v>
      </c>
      <c r="N65" s="35">
        <f t="shared" si="4"/>
        <v>5.5665352801037835E-2</v>
      </c>
      <c r="O65" s="35">
        <f t="shared" si="5"/>
        <v>2.6752794636544803</v>
      </c>
      <c r="P65" s="35">
        <f t="shared" si="6"/>
        <v>1.4773869991318267</v>
      </c>
      <c r="Q65" s="35">
        <f t="shared" si="7"/>
        <v>1.1965117729873866</v>
      </c>
      <c r="R65" s="35">
        <f t="shared" si="8"/>
        <v>2.5159425715932984</v>
      </c>
      <c r="S65" s="35">
        <f t="shared" si="9"/>
        <v>1.6194360585375649</v>
      </c>
      <c r="T65" s="35">
        <f t="shared" si="10"/>
        <v>1.1753454989219629</v>
      </c>
      <c r="U65" s="35">
        <f t="shared" si="11"/>
        <v>2.1266265526153285</v>
      </c>
    </row>
    <row r="66" spans="1:21" x14ac:dyDescent="0.55000000000000004">
      <c r="A66" s="28" t="s">
        <v>81</v>
      </c>
      <c r="B66" s="33" t="s">
        <v>98</v>
      </c>
      <c r="C66" s="10">
        <v>59</v>
      </c>
      <c r="D66" s="18" t="s">
        <v>65</v>
      </c>
      <c r="E66" s="21">
        <v>125.40125</v>
      </c>
      <c r="F66" s="21">
        <f>IFERROR(VLOOKUP($C66,'Practice specific'!$A$3:$B$53,2,0),0)</f>
        <v>0.68510000000000004</v>
      </c>
      <c r="G66" s="21">
        <f>IFERROR(VLOOKUP($C66,'Practice specific'!$D$3:$E$51,2,0),0)</f>
        <v>18.117380000000001</v>
      </c>
      <c r="H66" s="21">
        <f>IFERROR(VLOOKUP($C66,'Practice specific'!$G$3:$H$51,2,0),0)</f>
        <v>18.359680000000001</v>
      </c>
      <c r="I66" s="21">
        <f>IFERROR(VLOOKUP($C66,'Practice specific'!$J$3:$K$51,2,0),0)</f>
        <v>21.492080000000001</v>
      </c>
      <c r="J66" s="21">
        <f>IFERROR(VLOOKUP($C66,'Practice specific'!$M$3:$N$51,2,0),0)</f>
        <v>19.612200000000001</v>
      </c>
      <c r="K66" s="21">
        <f>IFERROR(VLOOKUP($C66,'Practice specific'!$P$3:$Q$52,2,0),0)</f>
        <v>7.1357900000000001</v>
      </c>
      <c r="L66" s="21">
        <f>IFERROR(VLOOKUP($C66,'Practice specific'!$S$3:$T$51,2,0),0)</f>
        <v>12.68703</v>
      </c>
      <c r="M66" s="21">
        <f>IFERROR(VLOOKUP($C66,'Practice specific'!$V$3:$W$51,2,0),0)</f>
        <v>27.311990000000002</v>
      </c>
      <c r="N66" s="35">
        <f t="shared" si="4"/>
        <v>1.1258423434176178E-2</v>
      </c>
      <c r="O66" s="35">
        <f t="shared" si="5"/>
        <v>0.35123208378330789</v>
      </c>
      <c r="P66" s="35">
        <f t="shared" si="6"/>
        <v>0.24409608625414769</v>
      </c>
      <c r="Q66" s="35">
        <f t="shared" si="7"/>
        <v>0.28058183008258691</v>
      </c>
      <c r="R66" s="35">
        <f t="shared" si="8"/>
        <v>0.36281501741975308</v>
      </c>
      <c r="S66" s="35">
        <f t="shared" si="9"/>
        <v>6.8596291833536008E-2</v>
      </c>
      <c r="T66" s="35">
        <f t="shared" si="10"/>
        <v>0.13368447509065662</v>
      </c>
      <c r="U66" s="35">
        <f t="shared" si="11"/>
        <v>0.34641502798559959</v>
      </c>
    </row>
    <row r="67" spans="1:21" x14ac:dyDescent="0.55000000000000004">
      <c r="D67" s="17" t="s">
        <v>66</v>
      </c>
      <c r="E67" s="20">
        <v>59607.394610000018</v>
      </c>
      <c r="F67" s="19">
        <f>SUM(F8:F66)</f>
        <v>6085.2214699999995</v>
      </c>
      <c r="G67" s="19">
        <f t="shared" ref="G67:M67" si="12">SUM(G8:G66)</f>
        <v>5158.2360600000002</v>
      </c>
      <c r="H67" s="19">
        <f t="shared" si="12"/>
        <v>7521.497080000001</v>
      </c>
      <c r="I67" s="19">
        <f t="shared" si="12"/>
        <v>7659.8260100000007</v>
      </c>
      <c r="J67" s="19">
        <f t="shared" si="12"/>
        <v>5405.5645600000007</v>
      </c>
      <c r="K67" s="19">
        <f t="shared" si="12"/>
        <v>10402.588549999999</v>
      </c>
      <c r="L67" s="19">
        <f t="shared" si="12"/>
        <v>9490.2792499999978</v>
      </c>
      <c r="M67" s="20">
        <f t="shared" si="12"/>
        <v>7884.18163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A527-0178-49C6-A313-CA2159A60D9D}">
  <dimension ref="A1:W54"/>
  <sheetViews>
    <sheetView workbookViewId="0">
      <selection activeCell="C5" sqref="C5"/>
    </sheetView>
  </sheetViews>
  <sheetFormatPr defaultRowHeight="14.4" x14ac:dyDescent="0.55000000000000004"/>
  <sheetData>
    <row r="1" spans="1:23" x14ac:dyDescent="0.55000000000000004">
      <c r="A1" t="s">
        <v>68</v>
      </c>
      <c r="D1" t="s">
        <v>75</v>
      </c>
      <c r="G1" t="s">
        <v>73</v>
      </c>
      <c r="J1" t="s">
        <v>71</v>
      </c>
      <c r="M1" t="s">
        <v>74</v>
      </c>
      <c r="P1" t="s">
        <v>69</v>
      </c>
      <c r="S1" t="s">
        <v>70</v>
      </c>
      <c r="V1" t="s">
        <v>72</v>
      </c>
    </row>
    <row r="2" spans="1:23" x14ac:dyDescent="0.55000000000000004">
      <c r="A2" s="34" t="s">
        <v>4</v>
      </c>
      <c r="B2" s="34" t="s">
        <v>99</v>
      </c>
      <c r="D2" s="34" t="s">
        <v>4</v>
      </c>
      <c r="E2" s="34" t="s">
        <v>99</v>
      </c>
      <c r="G2" s="34" t="s">
        <v>4</v>
      </c>
      <c r="H2" s="34" t="s">
        <v>99</v>
      </c>
      <c r="J2" s="34" t="s">
        <v>4</v>
      </c>
      <c r="K2" s="34" t="s">
        <v>99</v>
      </c>
      <c r="M2" s="34" t="s">
        <v>4</v>
      </c>
      <c r="N2" s="34" t="s">
        <v>99</v>
      </c>
      <c r="P2" s="34" t="s">
        <v>4</v>
      </c>
      <c r="Q2" s="34" t="s">
        <v>99</v>
      </c>
      <c r="S2" s="34" t="s">
        <v>4</v>
      </c>
      <c r="T2" s="34" t="s">
        <v>99</v>
      </c>
      <c r="V2" s="34" t="s">
        <v>4</v>
      </c>
      <c r="W2" s="34" t="s">
        <v>99</v>
      </c>
    </row>
    <row r="3" spans="1:23" x14ac:dyDescent="0.55000000000000004">
      <c r="A3" s="1">
        <v>3</v>
      </c>
      <c r="B3" s="2">
        <v>0.55032000000000003</v>
      </c>
      <c r="D3" s="1">
        <v>3</v>
      </c>
      <c r="E3" s="2">
        <v>21.513000000000002</v>
      </c>
      <c r="G3" s="1">
        <v>3</v>
      </c>
      <c r="H3" s="2">
        <v>89.994209999999995</v>
      </c>
      <c r="J3" s="1">
        <v>3</v>
      </c>
      <c r="K3" s="2">
        <v>56.827759999999998</v>
      </c>
      <c r="M3" s="1">
        <v>3</v>
      </c>
      <c r="N3" s="2">
        <v>26.550709999999999</v>
      </c>
      <c r="P3" s="1">
        <v>3</v>
      </c>
      <c r="Q3" s="2">
        <v>287.73460999999998</v>
      </c>
      <c r="S3" s="1">
        <v>3</v>
      </c>
      <c r="T3" s="2">
        <v>140.92192</v>
      </c>
      <c r="V3" s="1">
        <v>3</v>
      </c>
      <c r="W3" s="2">
        <v>45.850700000000003</v>
      </c>
    </row>
    <row r="4" spans="1:23" x14ac:dyDescent="0.55000000000000004">
      <c r="A4" s="1">
        <v>4</v>
      </c>
      <c r="B4" s="2">
        <v>173.69865999999999</v>
      </c>
      <c r="D4" s="1">
        <v>4</v>
      </c>
      <c r="E4" s="2">
        <v>391.07747000000001</v>
      </c>
      <c r="G4" s="1">
        <v>4</v>
      </c>
      <c r="H4" s="2">
        <v>409.25986999999998</v>
      </c>
      <c r="J4" s="1">
        <v>4</v>
      </c>
      <c r="K4" s="2">
        <v>745.76166999999998</v>
      </c>
      <c r="M4" s="1">
        <v>4</v>
      </c>
      <c r="N4" s="2">
        <v>292.81378000000001</v>
      </c>
      <c r="P4" s="1">
        <v>4</v>
      </c>
      <c r="Q4" s="2">
        <v>1069.5257200000001</v>
      </c>
      <c r="S4" s="1">
        <v>4</v>
      </c>
      <c r="T4" s="2">
        <v>1544.8038300000001</v>
      </c>
      <c r="V4" s="1">
        <v>4</v>
      </c>
      <c r="W4" s="2">
        <v>512.64131999999995</v>
      </c>
    </row>
    <row r="5" spans="1:23" x14ac:dyDescent="0.55000000000000004">
      <c r="A5" s="1">
        <v>5</v>
      </c>
      <c r="B5" s="2">
        <v>1011.0149</v>
      </c>
      <c r="D5" s="1">
        <v>5</v>
      </c>
      <c r="E5" s="2">
        <v>67.317070000000001</v>
      </c>
      <c r="G5" s="1">
        <v>5</v>
      </c>
      <c r="H5" s="2">
        <v>153.20917</v>
      </c>
      <c r="J5" s="1">
        <v>5</v>
      </c>
      <c r="K5" s="2">
        <v>268.66370999999998</v>
      </c>
      <c r="M5" s="1">
        <v>5</v>
      </c>
      <c r="N5" s="2">
        <v>123.95507000000001</v>
      </c>
      <c r="P5" s="1">
        <v>5</v>
      </c>
      <c r="Q5" s="2">
        <v>430.68536</v>
      </c>
      <c r="S5" s="1">
        <v>5</v>
      </c>
      <c r="T5" s="2">
        <v>326.70760999999999</v>
      </c>
      <c r="V5" s="1">
        <v>5</v>
      </c>
      <c r="W5" s="2">
        <v>176.25416000000001</v>
      </c>
    </row>
    <row r="6" spans="1:23" x14ac:dyDescent="0.55000000000000004">
      <c r="A6" s="1">
        <v>6</v>
      </c>
      <c r="B6" s="2">
        <v>2.8470200000000001</v>
      </c>
      <c r="D6" s="1">
        <v>6</v>
      </c>
      <c r="E6" s="2">
        <v>106.20055000000001</v>
      </c>
      <c r="G6" s="1">
        <v>6</v>
      </c>
      <c r="H6" s="2">
        <v>177.93731</v>
      </c>
      <c r="J6" s="1">
        <v>6</v>
      </c>
      <c r="K6" s="2">
        <v>106.47132000000001</v>
      </c>
      <c r="M6" s="1">
        <v>6</v>
      </c>
      <c r="N6" s="2">
        <v>126.2306</v>
      </c>
      <c r="P6" s="1">
        <v>6</v>
      </c>
      <c r="Q6" s="2">
        <v>502.16881000000001</v>
      </c>
      <c r="S6" s="1">
        <v>6</v>
      </c>
      <c r="T6" s="2">
        <v>307.63887999999997</v>
      </c>
      <c r="V6" s="1">
        <v>6</v>
      </c>
      <c r="W6" s="2">
        <v>125.04128</v>
      </c>
    </row>
    <row r="7" spans="1:23" x14ac:dyDescent="0.55000000000000004">
      <c r="A7" s="1">
        <v>7</v>
      </c>
      <c r="B7" s="2">
        <v>0.83313999999999999</v>
      </c>
      <c r="D7" s="1">
        <v>7</v>
      </c>
      <c r="E7" s="2">
        <v>30.485880000000002</v>
      </c>
      <c r="G7" s="1">
        <v>7</v>
      </c>
      <c r="H7" s="2">
        <v>112.35508</v>
      </c>
      <c r="J7" s="1">
        <v>7</v>
      </c>
      <c r="K7" s="2">
        <v>58.281959999999998</v>
      </c>
      <c r="M7" s="1">
        <v>7</v>
      </c>
      <c r="N7" s="2">
        <v>38.416460000000001</v>
      </c>
      <c r="P7" s="1">
        <v>7</v>
      </c>
      <c r="Q7" s="2">
        <v>138.71628999999999</v>
      </c>
      <c r="S7" s="1">
        <v>7</v>
      </c>
      <c r="T7" s="2">
        <v>53.703420000000001</v>
      </c>
      <c r="V7" s="1">
        <v>7</v>
      </c>
      <c r="W7" s="2">
        <v>99.103859999999997</v>
      </c>
    </row>
    <row r="8" spans="1:23" x14ac:dyDescent="0.55000000000000004">
      <c r="A8" s="1">
        <v>8</v>
      </c>
      <c r="B8" s="2">
        <v>2.8183500000000001</v>
      </c>
      <c r="D8" s="1">
        <v>8</v>
      </c>
      <c r="E8" s="2">
        <v>106.65638</v>
      </c>
      <c r="G8" s="1">
        <v>8</v>
      </c>
      <c r="H8" s="2">
        <v>260.73525000000001</v>
      </c>
      <c r="J8" s="1">
        <v>8</v>
      </c>
      <c r="K8" s="2">
        <v>185.31232</v>
      </c>
      <c r="M8" s="1">
        <v>8</v>
      </c>
      <c r="N8" s="2">
        <v>134.07628</v>
      </c>
      <c r="P8" s="1">
        <v>8</v>
      </c>
      <c r="Q8" s="2">
        <v>645.80218000000002</v>
      </c>
      <c r="S8" s="1">
        <v>8</v>
      </c>
      <c r="T8" s="2">
        <v>440.02960000000002</v>
      </c>
      <c r="V8" s="1">
        <v>8</v>
      </c>
      <c r="W8" s="2">
        <v>272.58625999999998</v>
      </c>
    </row>
    <row r="9" spans="1:23" x14ac:dyDescent="0.55000000000000004">
      <c r="A9" s="1">
        <v>9</v>
      </c>
      <c r="B9" s="2">
        <v>7.8670099999999996</v>
      </c>
      <c r="D9" s="1">
        <v>9</v>
      </c>
      <c r="E9" s="2">
        <v>34.91628</v>
      </c>
      <c r="G9" s="1">
        <v>9</v>
      </c>
      <c r="H9" s="2">
        <v>82.290599999999998</v>
      </c>
      <c r="J9" s="1">
        <v>9</v>
      </c>
      <c r="K9" s="2">
        <v>72.599500000000006</v>
      </c>
      <c r="M9" s="1">
        <v>9</v>
      </c>
      <c r="N9" s="2">
        <v>48.070160000000001</v>
      </c>
      <c r="P9" s="1">
        <v>9</v>
      </c>
      <c r="Q9" s="2">
        <v>560.20582999999999</v>
      </c>
      <c r="S9" s="1">
        <v>9</v>
      </c>
      <c r="T9" s="2">
        <v>193.68433999999999</v>
      </c>
      <c r="V9" s="1">
        <v>9</v>
      </c>
      <c r="W9" s="2">
        <v>75.949119999999994</v>
      </c>
    </row>
    <row r="10" spans="1:23" x14ac:dyDescent="0.55000000000000004">
      <c r="A10" s="1">
        <v>10</v>
      </c>
      <c r="B10" s="2">
        <v>460.8356</v>
      </c>
      <c r="D10" s="1">
        <v>10</v>
      </c>
      <c r="E10" s="2">
        <v>58.557760000000002</v>
      </c>
      <c r="G10" s="1">
        <v>10</v>
      </c>
      <c r="H10" s="2">
        <v>147.12194</v>
      </c>
      <c r="J10" s="1">
        <v>10</v>
      </c>
      <c r="K10" s="2">
        <v>227.29571000000001</v>
      </c>
      <c r="M10" s="1">
        <v>10</v>
      </c>
      <c r="N10" s="2">
        <v>107.60668</v>
      </c>
      <c r="P10" s="1">
        <v>10</v>
      </c>
      <c r="Q10" s="2">
        <v>554.28054999999995</v>
      </c>
      <c r="S10" s="1">
        <v>10</v>
      </c>
      <c r="T10" s="2">
        <v>409.49784</v>
      </c>
      <c r="V10" s="1">
        <v>10</v>
      </c>
      <c r="W10" s="2">
        <v>168.92814999999999</v>
      </c>
    </row>
    <row r="11" spans="1:23" x14ac:dyDescent="0.55000000000000004">
      <c r="A11" s="1">
        <v>11</v>
      </c>
      <c r="B11" s="2">
        <v>234.02492000000001</v>
      </c>
      <c r="D11" s="1">
        <v>11</v>
      </c>
      <c r="E11" s="2">
        <v>521.28399999999999</v>
      </c>
      <c r="G11" s="1">
        <v>11</v>
      </c>
      <c r="H11" s="2">
        <v>606.76423999999997</v>
      </c>
      <c r="J11" s="1">
        <v>11</v>
      </c>
      <c r="K11" s="2">
        <v>942.25796000000003</v>
      </c>
      <c r="M11" s="1">
        <v>11</v>
      </c>
      <c r="N11" s="2">
        <v>556.31455000000005</v>
      </c>
      <c r="P11" s="1">
        <v>11</v>
      </c>
      <c r="Q11" s="2">
        <v>897.75671999999997</v>
      </c>
      <c r="S11" s="1">
        <v>11</v>
      </c>
      <c r="T11" s="2">
        <v>1032.72199</v>
      </c>
      <c r="V11" s="1">
        <v>11</v>
      </c>
      <c r="W11" s="2">
        <v>1011.03579</v>
      </c>
    </row>
    <row r="12" spans="1:23" x14ac:dyDescent="0.55000000000000004">
      <c r="A12" s="1">
        <v>12</v>
      </c>
      <c r="B12" s="2">
        <v>608.22119999999995</v>
      </c>
      <c r="D12" s="1">
        <v>12</v>
      </c>
      <c r="E12" s="2">
        <v>339.24328000000003</v>
      </c>
      <c r="G12" s="1">
        <v>12</v>
      </c>
      <c r="H12" s="2">
        <v>218.22763</v>
      </c>
      <c r="J12" s="1">
        <v>12</v>
      </c>
      <c r="K12" s="2">
        <v>432.47975000000002</v>
      </c>
      <c r="M12" s="1">
        <v>12</v>
      </c>
      <c r="N12" s="2">
        <v>169.67692</v>
      </c>
      <c r="P12" s="1">
        <v>12</v>
      </c>
      <c r="Q12" s="2">
        <v>489.64704999999998</v>
      </c>
      <c r="S12" s="1">
        <v>12</v>
      </c>
      <c r="T12" s="2">
        <v>419.05536000000001</v>
      </c>
      <c r="V12" s="1">
        <v>12</v>
      </c>
      <c r="W12" s="2">
        <v>244.95222999999999</v>
      </c>
    </row>
    <row r="13" spans="1:23" x14ac:dyDescent="0.55000000000000004">
      <c r="A13" s="1">
        <v>13</v>
      </c>
      <c r="B13" s="2">
        <v>12.464689999999999</v>
      </c>
      <c r="D13" s="1">
        <v>13</v>
      </c>
      <c r="E13" s="2">
        <v>25.024539999999998</v>
      </c>
      <c r="G13" s="1">
        <v>13</v>
      </c>
      <c r="H13" s="2">
        <v>135.83537999999999</v>
      </c>
      <c r="J13" s="1">
        <v>13</v>
      </c>
      <c r="K13" s="2">
        <v>38.855339999999998</v>
      </c>
      <c r="M13" s="1">
        <v>13</v>
      </c>
      <c r="N13" s="2">
        <v>42.658119999999997</v>
      </c>
      <c r="P13" s="1">
        <v>13</v>
      </c>
      <c r="Q13" s="2">
        <v>106.61583</v>
      </c>
      <c r="S13" s="1">
        <v>13</v>
      </c>
      <c r="T13" s="2">
        <v>155.61393000000001</v>
      </c>
      <c r="V13" s="1">
        <v>13</v>
      </c>
      <c r="W13" s="2">
        <v>87.506529999999998</v>
      </c>
    </row>
    <row r="14" spans="1:23" x14ac:dyDescent="0.55000000000000004">
      <c r="A14" s="1">
        <v>14</v>
      </c>
      <c r="B14" s="2">
        <v>1.5779999999999999E-2</v>
      </c>
      <c r="D14" s="1">
        <v>14</v>
      </c>
      <c r="E14" s="2">
        <v>0.39445000000000002</v>
      </c>
      <c r="G14" s="1">
        <v>14</v>
      </c>
      <c r="H14" s="2">
        <v>12.49619</v>
      </c>
      <c r="J14" s="1">
        <v>14</v>
      </c>
      <c r="K14" s="2">
        <v>1.26224</v>
      </c>
      <c r="M14" s="1">
        <v>14</v>
      </c>
      <c r="N14" s="2">
        <v>1.5146900000000001</v>
      </c>
      <c r="P14" s="1">
        <v>14</v>
      </c>
      <c r="Q14" s="2">
        <v>0.89934000000000003</v>
      </c>
      <c r="S14" s="1">
        <v>14</v>
      </c>
      <c r="T14" s="2">
        <v>1.1517999999999999</v>
      </c>
      <c r="V14" s="1">
        <v>14</v>
      </c>
      <c r="W14" s="2">
        <v>2.5087000000000002</v>
      </c>
    </row>
    <row r="15" spans="1:23" x14ac:dyDescent="0.55000000000000004">
      <c r="A15" s="1">
        <v>18</v>
      </c>
      <c r="B15" s="2">
        <v>3.1456</v>
      </c>
      <c r="D15" s="1">
        <v>18</v>
      </c>
      <c r="E15" s="2">
        <v>24.318819999999999</v>
      </c>
      <c r="G15" s="1">
        <v>18</v>
      </c>
      <c r="H15" s="2">
        <v>77.845650000000006</v>
      </c>
      <c r="J15" s="1">
        <v>18</v>
      </c>
      <c r="K15" s="2">
        <v>56.048400000000001</v>
      </c>
      <c r="M15" s="1">
        <v>18</v>
      </c>
      <c r="N15" s="2">
        <v>42.40361</v>
      </c>
      <c r="P15" s="1">
        <v>18</v>
      </c>
      <c r="Q15" s="2">
        <v>353.27839999999998</v>
      </c>
      <c r="S15" s="1">
        <v>18</v>
      </c>
      <c r="T15" s="2">
        <v>102.15047</v>
      </c>
      <c r="V15" s="1">
        <v>18</v>
      </c>
      <c r="W15" s="2">
        <v>51.998309999999996</v>
      </c>
    </row>
    <row r="16" spans="1:23" x14ac:dyDescent="0.55000000000000004">
      <c r="A16" s="1">
        <v>19</v>
      </c>
      <c r="B16" s="2">
        <v>2.3484500000000001</v>
      </c>
      <c r="D16" s="1">
        <v>19</v>
      </c>
      <c r="E16" s="2">
        <v>90.390249999999995</v>
      </c>
      <c r="G16" s="1">
        <v>19</v>
      </c>
      <c r="H16" s="2">
        <v>534.73710000000005</v>
      </c>
      <c r="J16" s="1">
        <v>19</v>
      </c>
      <c r="K16" s="2">
        <v>132.93355</v>
      </c>
      <c r="M16" s="1">
        <v>19</v>
      </c>
      <c r="N16" s="2">
        <v>160.81473</v>
      </c>
      <c r="P16" s="1">
        <v>19</v>
      </c>
      <c r="Q16" s="2">
        <v>159.10254</v>
      </c>
      <c r="S16" s="1">
        <v>19</v>
      </c>
      <c r="T16" s="2">
        <v>154.85220000000001</v>
      </c>
      <c r="V16" s="1">
        <v>19</v>
      </c>
      <c r="W16" s="2">
        <v>283.64720999999997</v>
      </c>
    </row>
    <row r="17" spans="1:23" x14ac:dyDescent="0.55000000000000004">
      <c r="A17" s="1">
        <v>21</v>
      </c>
      <c r="B17" s="2">
        <v>565.86249999999995</v>
      </c>
      <c r="D17" s="1">
        <v>21</v>
      </c>
      <c r="E17" s="2">
        <v>44.988239999999998</v>
      </c>
      <c r="G17" s="1">
        <v>21</v>
      </c>
      <c r="H17" s="2">
        <v>123.42238</v>
      </c>
      <c r="J17" s="1">
        <v>21</v>
      </c>
      <c r="K17" s="2">
        <v>193.84350000000001</v>
      </c>
      <c r="M17" s="1">
        <v>21</v>
      </c>
      <c r="N17" s="2">
        <v>98.54665</v>
      </c>
      <c r="P17" s="1">
        <v>21</v>
      </c>
      <c r="Q17" s="2">
        <v>317.37846000000002</v>
      </c>
      <c r="S17" s="1">
        <v>21</v>
      </c>
      <c r="T17" s="2">
        <v>167.55262999999999</v>
      </c>
      <c r="V17" s="1">
        <v>21</v>
      </c>
      <c r="W17" s="2">
        <v>105.20347</v>
      </c>
    </row>
    <row r="18" spans="1:23" x14ac:dyDescent="0.55000000000000004">
      <c r="A18" s="1">
        <v>22</v>
      </c>
      <c r="B18" s="2">
        <v>140.83514</v>
      </c>
      <c r="D18" s="1">
        <v>22</v>
      </c>
      <c r="E18" s="2">
        <v>24.166810000000002</v>
      </c>
      <c r="G18" s="1">
        <v>22</v>
      </c>
      <c r="H18" s="2">
        <v>68.734759999999994</v>
      </c>
      <c r="J18" s="1">
        <v>22</v>
      </c>
      <c r="K18" s="2">
        <v>51.471679999999999</v>
      </c>
      <c r="M18" s="1">
        <v>22</v>
      </c>
      <c r="N18" s="2">
        <v>52.336530000000003</v>
      </c>
      <c r="P18" s="1">
        <v>22</v>
      </c>
      <c r="Q18" s="2">
        <v>239.55569</v>
      </c>
      <c r="S18" s="1">
        <v>22</v>
      </c>
      <c r="T18" s="2">
        <v>136.0986</v>
      </c>
      <c r="V18" s="1">
        <v>22</v>
      </c>
      <c r="W18" s="2">
        <v>55.272060000000003</v>
      </c>
    </row>
    <row r="19" spans="1:23" x14ac:dyDescent="0.55000000000000004">
      <c r="A19" s="1">
        <v>23</v>
      </c>
      <c r="B19" s="2">
        <v>1478.55357</v>
      </c>
      <c r="D19" s="1">
        <v>23</v>
      </c>
      <c r="E19" s="2">
        <v>62.081069999999997</v>
      </c>
      <c r="G19" s="1">
        <v>23</v>
      </c>
      <c r="H19" s="2">
        <v>194.01820000000001</v>
      </c>
      <c r="J19" s="1">
        <v>23</v>
      </c>
      <c r="K19" s="2">
        <v>212.27384000000001</v>
      </c>
      <c r="M19" s="1">
        <v>23</v>
      </c>
      <c r="N19" s="2">
        <v>168.55681000000001</v>
      </c>
      <c r="P19" s="1">
        <v>23</v>
      </c>
      <c r="Q19" s="2">
        <v>354.31858</v>
      </c>
      <c r="S19" s="1">
        <v>23</v>
      </c>
      <c r="T19" s="2">
        <v>307.03827999999999</v>
      </c>
      <c r="V19" s="1">
        <v>23</v>
      </c>
      <c r="W19" s="2">
        <v>235.93711999999999</v>
      </c>
    </row>
    <row r="20" spans="1:23" x14ac:dyDescent="0.55000000000000004">
      <c r="A20" s="1">
        <v>24</v>
      </c>
      <c r="B20" s="2">
        <v>226.03707</v>
      </c>
      <c r="D20" s="1">
        <v>24</v>
      </c>
      <c r="E20" s="2">
        <v>143.41049000000001</v>
      </c>
      <c r="G20" s="1">
        <v>24</v>
      </c>
      <c r="H20" s="2">
        <v>215.76014000000001</v>
      </c>
      <c r="J20" s="1">
        <v>24</v>
      </c>
      <c r="K20" s="2">
        <v>332.34589999999997</v>
      </c>
      <c r="M20" s="1">
        <v>24</v>
      </c>
      <c r="N20" s="2">
        <v>183.73907</v>
      </c>
      <c r="P20" s="1">
        <v>24</v>
      </c>
      <c r="Q20" s="2">
        <v>293.81578000000002</v>
      </c>
      <c r="S20" s="1">
        <v>24</v>
      </c>
      <c r="T20" s="2">
        <v>373.26161999999999</v>
      </c>
      <c r="V20" s="1">
        <v>24</v>
      </c>
      <c r="W20" s="2">
        <v>255.03317999999999</v>
      </c>
    </row>
    <row r="21" spans="1:23" x14ac:dyDescent="0.55000000000000004">
      <c r="A21" s="1">
        <v>25</v>
      </c>
      <c r="B21" s="2">
        <v>4.7530000000000003E-2</v>
      </c>
      <c r="D21" s="1">
        <v>26</v>
      </c>
      <c r="E21" s="2">
        <v>120.67856999999999</v>
      </c>
      <c r="G21" s="1">
        <v>26</v>
      </c>
      <c r="H21" s="2">
        <v>193.07026999999999</v>
      </c>
      <c r="J21" s="1">
        <v>26</v>
      </c>
      <c r="K21" s="2">
        <v>200.32506000000001</v>
      </c>
      <c r="M21" s="1">
        <v>26</v>
      </c>
      <c r="N21" s="2">
        <v>197.73224999999999</v>
      </c>
      <c r="P21" s="1">
        <v>26</v>
      </c>
      <c r="Q21" s="2">
        <v>252.36279999999999</v>
      </c>
      <c r="S21" s="1">
        <v>26</v>
      </c>
      <c r="T21" s="2">
        <v>238.02965</v>
      </c>
      <c r="V21" s="1">
        <v>26</v>
      </c>
      <c r="W21" s="2">
        <v>267.51927999999998</v>
      </c>
    </row>
    <row r="22" spans="1:23" x14ac:dyDescent="0.55000000000000004">
      <c r="A22" s="1">
        <v>26</v>
      </c>
      <c r="B22" s="2">
        <v>122.96561</v>
      </c>
      <c r="D22" s="1">
        <v>27</v>
      </c>
      <c r="E22" s="2">
        <v>374.67230000000001</v>
      </c>
      <c r="G22" s="1">
        <v>27</v>
      </c>
      <c r="H22" s="2">
        <v>427.81858999999997</v>
      </c>
      <c r="J22" s="1">
        <v>27</v>
      </c>
      <c r="K22" s="2">
        <v>433.15647000000001</v>
      </c>
      <c r="M22" s="1">
        <v>27</v>
      </c>
      <c r="N22" s="2">
        <v>259.60266999999999</v>
      </c>
      <c r="P22" s="1">
        <v>27</v>
      </c>
      <c r="Q22" s="2">
        <v>198.20097000000001</v>
      </c>
      <c r="S22" s="1">
        <v>27</v>
      </c>
      <c r="T22" s="2">
        <v>347.24225999999999</v>
      </c>
      <c r="V22" s="1">
        <v>27</v>
      </c>
      <c r="W22" s="2">
        <v>223.10871</v>
      </c>
    </row>
    <row r="23" spans="1:23" x14ac:dyDescent="0.55000000000000004">
      <c r="A23" s="1">
        <v>27</v>
      </c>
      <c r="B23" s="2">
        <v>30.535679999999999</v>
      </c>
      <c r="D23" s="1">
        <v>28</v>
      </c>
      <c r="E23" s="2">
        <v>1.2421599999999999</v>
      </c>
      <c r="G23" s="1">
        <v>28</v>
      </c>
      <c r="H23" s="2">
        <v>5.2534700000000001</v>
      </c>
      <c r="J23" s="1">
        <v>28</v>
      </c>
      <c r="K23" s="2">
        <v>1.87646</v>
      </c>
      <c r="M23" s="1">
        <v>28</v>
      </c>
      <c r="N23" s="2">
        <v>4.9157999999999999</v>
      </c>
      <c r="P23" s="1">
        <v>28</v>
      </c>
      <c r="Q23" s="2">
        <v>0.79286999999999996</v>
      </c>
      <c r="S23" s="1">
        <v>28</v>
      </c>
      <c r="T23" s="2">
        <v>1.4800199999999999</v>
      </c>
      <c r="V23" s="1">
        <v>28</v>
      </c>
      <c r="W23" s="2">
        <v>1.87646</v>
      </c>
    </row>
    <row r="24" spans="1:23" x14ac:dyDescent="0.55000000000000004">
      <c r="A24" s="1">
        <v>28</v>
      </c>
      <c r="B24" s="2">
        <v>0.10571999999999999</v>
      </c>
      <c r="D24" s="1">
        <v>29</v>
      </c>
      <c r="E24" s="2">
        <v>225.21549999999999</v>
      </c>
      <c r="G24" s="1">
        <v>29</v>
      </c>
      <c r="H24" s="2">
        <v>206.98768999999999</v>
      </c>
      <c r="J24" s="1">
        <v>29</v>
      </c>
      <c r="K24" s="2">
        <v>229.00422</v>
      </c>
      <c r="M24" s="1">
        <v>29</v>
      </c>
      <c r="N24" s="2">
        <v>176.30566999999999</v>
      </c>
      <c r="P24" s="1">
        <v>29</v>
      </c>
      <c r="Q24" s="2">
        <v>91.583209999999994</v>
      </c>
      <c r="S24" s="1">
        <v>29</v>
      </c>
      <c r="T24" s="2">
        <v>226.01866000000001</v>
      </c>
      <c r="V24" s="1">
        <v>29</v>
      </c>
      <c r="W24" s="2">
        <v>188.74625</v>
      </c>
    </row>
    <row r="25" spans="1:23" x14ac:dyDescent="0.55000000000000004">
      <c r="A25" s="1">
        <v>29</v>
      </c>
      <c r="B25" s="2">
        <v>493.01404000000002</v>
      </c>
      <c r="D25" s="1">
        <v>30</v>
      </c>
      <c r="E25" s="2">
        <v>197.07507000000001</v>
      </c>
      <c r="G25" s="1">
        <v>30</v>
      </c>
      <c r="H25" s="2">
        <v>143.10839999999999</v>
      </c>
      <c r="J25" s="1">
        <v>30</v>
      </c>
      <c r="K25" s="2">
        <v>376.50943999999998</v>
      </c>
      <c r="M25" s="1">
        <v>30</v>
      </c>
      <c r="N25" s="2">
        <v>147.74099000000001</v>
      </c>
      <c r="P25" s="1">
        <v>30</v>
      </c>
      <c r="Q25" s="2">
        <v>165.72112999999999</v>
      </c>
      <c r="S25" s="1">
        <v>30</v>
      </c>
      <c r="T25" s="2">
        <v>150.93276</v>
      </c>
      <c r="V25" s="1">
        <v>30</v>
      </c>
      <c r="W25" s="2">
        <v>224.6781</v>
      </c>
    </row>
    <row r="26" spans="1:23" x14ac:dyDescent="0.55000000000000004">
      <c r="A26" s="1">
        <v>30</v>
      </c>
      <c r="B26" s="2">
        <v>17.374880000000001</v>
      </c>
      <c r="D26" s="1">
        <v>31</v>
      </c>
      <c r="E26" s="2">
        <v>23.283429999999999</v>
      </c>
      <c r="G26" s="1">
        <v>31</v>
      </c>
      <c r="H26" s="2">
        <v>24.832280000000001</v>
      </c>
      <c r="J26" s="1">
        <v>31</v>
      </c>
      <c r="K26" s="2">
        <v>26.108650000000001</v>
      </c>
      <c r="M26" s="1">
        <v>31</v>
      </c>
      <c r="N26" s="2">
        <v>29.07058</v>
      </c>
      <c r="P26" s="1">
        <v>31</v>
      </c>
      <c r="Q26" s="2">
        <v>7.0056700000000003</v>
      </c>
      <c r="S26" s="1">
        <v>31</v>
      </c>
      <c r="T26" s="2">
        <v>18.559840000000001</v>
      </c>
      <c r="V26" s="1">
        <v>31</v>
      </c>
      <c r="W26" s="2">
        <v>93.578119999999998</v>
      </c>
    </row>
    <row r="27" spans="1:23" x14ac:dyDescent="0.55000000000000004">
      <c r="A27" s="1">
        <v>31</v>
      </c>
      <c r="B27" s="2">
        <v>1.2628200000000001</v>
      </c>
      <c r="D27" s="1">
        <v>32</v>
      </c>
      <c r="E27" s="2">
        <v>151.26315</v>
      </c>
      <c r="G27" s="1">
        <v>32</v>
      </c>
      <c r="H27" s="2">
        <v>462.55410999999998</v>
      </c>
      <c r="J27" s="1">
        <v>32</v>
      </c>
      <c r="K27" s="2">
        <v>224.47480999999999</v>
      </c>
      <c r="M27" s="1">
        <v>32</v>
      </c>
      <c r="N27" s="2">
        <v>356.91676000000001</v>
      </c>
      <c r="P27" s="1">
        <v>32</v>
      </c>
      <c r="Q27" s="2">
        <v>149.67167000000001</v>
      </c>
      <c r="S27" s="1">
        <v>32</v>
      </c>
      <c r="T27" s="2">
        <v>247.86089000000001</v>
      </c>
      <c r="V27" s="1">
        <v>32</v>
      </c>
      <c r="W27" s="2">
        <v>620.82830999999999</v>
      </c>
    </row>
    <row r="28" spans="1:23" x14ac:dyDescent="0.55000000000000004">
      <c r="A28" s="1">
        <v>32</v>
      </c>
      <c r="B28" s="2">
        <v>4.20106</v>
      </c>
      <c r="D28" s="1">
        <v>33</v>
      </c>
      <c r="E28" s="2">
        <v>87.716570000000004</v>
      </c>
      <c r="G28" s="1">
        <v>33</v>
      </c>
      <c r="H28" s="2">
        <v>153.99694</v>
      </c>
      <c r="J28" s="1">
        <v>33</v>
      </c>
      <c r="K28" s="2">
        <v>106.14089</v>
      </c>
      <c r="M28" s="1">
        <v>33</v>
      </c>
      <c r="N28" s="2">
        <v>120.19373</v>
      </c>
      <c r="P28" s="1">
        <v>33</v>
      </c>
      <c r="Q28" s="2">
        <v>149.32248999999999</v>
      </c>
      <c r="S28" s="1">
        <v>33</v>
      </c>
      <c r="T28" s="2">
        <v>314.68180000000001</v>
      </c>
      <c r="V28" s="1">
        <v>33</v>
      </c>
      <c r="W28" s="2">
        <v>154.44683000000001</v>
      </c>
    </row>
    <row r="29" spans="1:23" x14ac:dyDescent="0.55000000000000004">
      <c r="A29" s="1">
        <v>33</v>
      </c>
      <c r="B29" s="2">
        <v>2.4508999999999999</v>
      </c>
      <c r="D29" s="1">
        <v>36</v>
      </c>
      <c r="E29" s="2">
        <v>0.69369000000000003</v>
      </c>
      <c r="G29" s="1">
        <v>36</v>
      </c>
      <c r="H29" s="2">
        <v>21.97606</v>
      </c>
      <c r="J29" s="1">
        <v>36</v>
      </c>
      <c r="K29" s="2">
        <v>2.2198000000000002</v>
      </c>
      <c r="M29" s="1">
        <v>36</v>
      </c>
      <c r="N29" s="2">
        <v>2.6637599999999999</v>
      </c>
      <c r="P29" s="1">
        <v>34</v>
      </c>
      <c r="Q29" s="2">
        <v>1.6379999999999999E-2</v>
      </c>
      <c r="S29" s="1">
        <v>36</v>
      </c>
      <c r="T29" s="2">
        <v>2.0255700000000001</v>
      </c>
      <c r="V29" s="1">
        <v>36</v>
      </c>
      <c r="W29" s="2">
        <v>4.4118599999999999</v>
      </c>
    </row>
    <row r="30" spans="1:23" x14ac:dyDescent="0.55000000000000004">
      <c r="A30" s="1">
        <v>36</v>
      </c>
      <c r="B30" s="2">
        <v>2.775E-2</v>
      </c>
      <c r="D30" s="1">
        <v>37</v>
      </c>
      <c r="E30" s="2">
        <v>15.50071</v>
      </c>
      <c r="G30" s="1">
        <v>37</v>
      </c>
      <c r="H30" s="2">
        <v>68.267250000000004</v>
      </c>
      <c r="J30" s="1">
        <v>37</v>
      </c>
      <c r="K30" s="2">
        <v>54.268509999999999</v>
      </c>
      <c r="M30" s="1">
        <v>37</v>
      </c>
      <c r="N30" s="2">
        <v>37.587400000000002</v>
      </c>
      <c r="P30" s="1">
        <v>36</v>
      </c>
      <c r="Q30" s="2">
        <v>2.2475499999999999</v>
      </c>
      <c r="S30" s="1">
        <v>37</v>
      </c>
      <c r="T30" s="2">
        <v>84.030249999999995</v>
      </c>
      <c r="V30" s="1">
        <v>37</v>
      </c>
      <c r="W30" s="2">
        <v>53.788179999999997</v>
      </c>
    </row>
    <row r="31" spans="1:23" x14ac:dyDescent="0.55000000000000004">
      <c r="A31" s="1">
        <v>37</v>
      </c>
      <c r="B31" s="2">
        <v>1.9215500000000001</v>
      </c>
      <c r="D31" s="1">
        <v>38</v>
      </c>
      <c r="E31" s="2">
        <v>141.25020000000001</v>
      </c>
      <c r="G31" s="1">
        <v>38</v>
      </c>
      <c r="H31" s="2">
        <v>178.88582</v>
      </c>
      <c r="J31" s="1">
        <v>38</v>
      </c>
      <c r="K31" s="2">
        <v>173.06448</v>
      </c>
      <c r="M31" s="1">
        <v>38</v>
      </c>
      <c r="N31" s="2">
        <v>137.02843999999999</v>
      </c>
      <c r="P31" s="1">
        <v>37</v>
      </c>
      <c r="Q31" s="2">
        <v>76.350250000000003</v>
      </c>
      <c r="S31" s="1">
        <v>38</v>
      </c>
      <c r="T31" s="2">
        <v>124.33493</v>
      </c>
      <c r="V31" s="1">
        <v>38</v>
      </c>
      <c r="W31" s="2">
        <v>164.14467999999999</v>
      </c>
    </row>
    <row r="32" spans="1:23" x14ac:dyDescent="0.55000000000000004">
      <c r="A32" s="1">
        <v>38</v>
      </c>
      <c r="B32" s="2">
        <v>2.0796700000000001</v>
      </c>
      <c r="D32" s="1">
        <v>39</v>
      </c>
      <c r="E32" s="2">
        <v>59.342860000000002</v>
      </c>
      <c r="G32" s="1">
        <v>39</v>
      </c>
      <c r="H32" s="2">
        <v>102.8554</v>
      </c>
      <c r="J32" s="1">
        <v>39</v>
      </c>
      <c r="K32" s="2">
        <v>99.025959999999998</v>
      </c>
      <c r="M32" s="1">
        <v>39</v>
      </c>
      <c r="N32" s="2">
        <v>86.294250000000005</v>
      </c>
      <c r="P32" s="1">
        <v>38</v>
      </c>
      <c r="Q32" s="2">
        <v>182.73</v>
      </c>
      <c r="S32" s="1">
        <v>39</v>
      </c>
      <c r="T32" s="2">
        <v>103.72857</v>
      </c>
      <c r="V32" s="1">
        <v>39</v>
      </c>
      <c r="W32" s="2">
        <v>121.72823</v>
      </c>
    </row>
    <row r="33" spans="1:23" x14ac:dyDescent="0.55000000000000004">
      <c r="A33" s="1">
        <v>39</v>
      </c>
      <c r="B33" s="2">
        <v>11.67118</v>
      </c>
      <c r="D33" s="1">
        <v>41</v>
      </c>
      <c r="E33" s="2">
        <v>28.640440000000002</v>
      </c>
      <c r="G33" s="1">
        <v>41</v>
      </c>
      <c r="H33" s="2">
        <v>76.418909999999997</v>
      </c>
      <c r="J33" s="1">
        <v>41</v>
      </c>
      <c r="K33" s="2">
        <v>109.24981</v>
      </c>
      <c r="M33" s="1">
        <v>41</v>
      </c>
      <c r="N33" s="2">
        <v>84.479939999999999</v>
      </c>
      <c r="P33" s="1">
        <v>39</v>
      </c>
      <c r="Q33" s="2">
        <v>234.44051999999999</v>
      </c>
      <c r="S33" s="1">
        <v>41</v>
      </c>
      <c r="T33" s="2">
        <v>139.06537</v>
      </c>
      <c r="V33" s="1">
        <v>41</v>
      </c>
      <c r="W33" s="2">
        <v>140.00921</v>
      </c>
    </row>
    <row r="34" spans="1:23" x14ac:dyDescent="0.55000000000000004">
      <c r="A34" s="1">
        <v>40</v>
      </c>
      <c r="B34" s="2">
        <v>0.13718</v>
      </c>
      <c r="D34" s="1">
        <v>42</v>
      </c>
      <c r="E34" s="2">
        <v>58.484870000000001</v>
      </c>
      <c r="G34" s="1">
        <v>42</v>
      </c>
      <c r="H34" s="2">
        <v>72.261480000000006</v>
      </c>
      <c r="J34" s="1">
        <v>42</v>
      </c>
      <c r="K34" s="2">
        <v>43.237789999999997</v>
      </c>
      <c r="M34" s="1">
        <v>42</v>
      </c>
      <c r="N34" s="2">
        <v>67.724100000000007</v>
      </c>
      <c r="P34" s="1">
        <v>41</v>
      </c>
      <c r="Q34" s="2">
        <v>235.17954</v>
      </c>
      <c r="S34" s="1">
        <v>42</v>
      </c>
      <c r="T34" s="2">
        <v>40.654200000000003</v>
      </c>
      <c r="V34" s="1">
        <v>42</v>
      </c>
      <c r="W34" s="2">
        <v>97.889309999999995</v>
      </c>
    </row>
    <row r="35" spans="1:23" x14ac:dyDescent="0.55000000000000004">
      <c r="A35" s="1">
        <v>41</v>
      </c>
      <c r="B35" s="2">
        <v>234.33456000000001</v>
      </c>
      <c r="D35" s="1">
        <v>43</v>
      </c>
      <c r="E35" s="2">
        <v>310.85036000000002</v>
      </c>
      <c r="G35" s="1">
        <v>43</v>
      </c>
      <c r="H35" s="2">
        <v>243.82999000000001</v>
      </c>
      <c r="J35" s="1">
        <v>43</v>
      </c>
      <c r="K35" s="2">
        <v>226.28733</v>
      </c>
      <c r="M35" s="1">
        <v>43</v>
      </c>
      <c r="N35" s="2">
        <v>160.09674999999999</v>
      </c>
      <c r="P35" s="1">
        <v>42</v>
      </c>
      <c r="Q35" s="2">
        <v>18.027429999999999</v>
      </c>
      <c r="S35" s="1">
        <v>43</v>
      </c>
      <c r="T35" s="2">
        <v>124.6504</v>
      </c>
      <c r="V35" s="1">
        <v>43</v>
      </c>
      <c r="W35" s="2">
        <v>231.31296</v>
      </c>
    </row>
    <row r="36" spans="1:23" x14ac:dyDescent="0.55000000000000004">
      <c r="A36" s="1">
        <v>42</v>
      </c>
      <c r="B36" s="2">
        <v>1.49143</v>
      </c>
      <c r="D36" s="1">
        <v>44</v>
      </c>
      <c r="E36" s="2">
        <v>67.108239999999995</v>
      </c>
      <c r="G36" s="1">
        <v>44</v>
      </c>
      <c r="H36" s="2">
        <v>59.535530000000001</v>
      </c>
      <c r="J36" s="1">
        <v>44</v>
      </c>
      <c r="K36" s="2">
        <v>50.741909999999997</v>
      </c>
      <c r="M36" s="1">
        <v>44</v>
      </c>
      <c r="N36" s="2">
        <v>58.169670000000004</v>
      </c>
      <c r="P36" s="1">
        <v>43</v>
      </c>
      <c r="Q36" s="2">
        <v>48.924309999999998</v>
      </c>
      <c r="S36" s="1">
        <v>44</v>
      </c>
      <c r="T36" s="2">
        <v>32.659140000000001</v>
      </c>
      <c r="V36" s="1">
        <v>44</v>
      </c>
      <c r="W36" s="2">
        <v>61.05592</v>
      </c>
    </row>
    <row r="37" spans="1:23" x14ac:dyDescent="0.55000000000000004">
      <c r="A37" s="1">
        <v>43</v>
      </c>
      <c r="B37" s="2">
        <v>1.46583</v>
      </c>
      <c r="D37" s="1">
        <v>45</v>
      </c>
      <c r="E37" s="2">
        <v>78.209239999999994</v>
      </c>
      <c r="G37" s="1">
        <v>45</v>
      </c>
      <c r="H37" s="2">
        <v>76.387180000000001</v>
      </c>
      <c r="J37" s="1">
        <v>45</v>
      </c>
      <c r="K37" s="2">
        <v>124.98508</v>
      </c>
      <c r="M37" s="1">
        <v>45</v>
      </c>
      <c r="N37" s="2">
        <v>76.937510000000003</v>
      </c>
      <c r="P37" s="1">
        <v>44</v>
      </c>
      <c r="Q37" s="2">
        <v>15.78407</v>
      </c>
      <c r="S37" s="1">
        <v>45</v>
      </c>
      <c r="T37" s="2">
        <v>100.99327</v>
      </c>
      <c r="V37" s="1">
        <v>45</v>
      </c>
      <c r="W37" s="2">
        <v>100.34859</v>
      </c>
    </row>
    <row r="38" spans="1:23" x14ac:dyDescent="0.55000000000000004">
      <c r="A38" s="1">
        <v>44</v>
      </c>
      <c r="B38" s="2">
        <v>1.3252999999999999</v>
      </c>
      <c r="D38" s="1">
        <v>46</v>
      </c>
      <c r="E38" s="2">
        <v>59.702159999999999</v>
      </c>
      <c r="G38" s="1">
        <v>46</v>
      </c>
      <c r="H38" s="2">
        <v>66.043800000000005</v>
      </c>
      <c r="J38" s="1">
        <v>46</v>
      </c>
      <c r="K38" s="2">
        <v>33.9876</v>
      </c>
      <c r="M38" s="1">
        <v>46</v>
      </c>
      <c r="N38" s="2">
        <v>23.743819999999999</v>
      </c>
      <c r="P38" s="1">
        <v>45</v>
      </c>
      <c r="Q38" s="2">
        <v>140.53722999999999</v>
      </c>
      <c r="S38" s="1">
        <v>46</v>
      </c>
      <c r="T38" s="2">
        <v>25.068940000000001</v>
      </c>
      <c r="V38" s="1">
        <v>46</v>
      </c>
      <c r="W38" s="2">
        <v>44.244309999999999</v>
      </c>
    </row>
    <row r="39" spans="1:23" x14ac:dyDescent="0.55000000000000004">
      <c r="A39" s="1">
        <v>45</v>
      </c>
      <c r="B39" s="2">
        <v>29.833169999999999</v>
      </c>
      <c r="D39" s="1">
        <v>47</v>
      </c>
      <c r="E39" s="2">
        <v>128.14196999999999</v>
      </c>
      <c r="G39" s="1">
        <v>47</v>
      </c>
      <c r="H39" s="2">
        <v>143.97353000000001</v>
      </c>
      <c r="J39" s="1">
        <v>47</v>
      </c>
      <c r="K39" s="2">
        <v>194.72720000000001</v>
      </c>
      <c r="M39" s="1">
        <v>47</v>
      </c>
      <c r="N39" s="2">
        <v>127.97309</v>
      </c>
      <c r="P39" s="1">
        <v>46</v>
      </c>
      <c r="Q39" s="2">
        <v>18.711639999999999</v>
      </c>
      <c r="S39" s="1">
        <v>47</v>
      </c>
      <c r="T39" s="2">
        <v>157.91064</v>
      </c>
      <c r="V39" s="1">
        <v>47</v>
      </c>
      <c r="W39" s="2">
        <v>158.30950999999999</v>
      </c>
    </row>
    <row r="40" spans="1:23" x14ac:dyDescent="0.55000000000000004">
      <c r="A40" s="1">
        <v>46</v>
      </c>
      <c r="B40" s="2">
        <v>0.40383000000000002</v>
      </c>
      <c r="D40" s="1">
        <v>48</v>
      </c>
      <c r="E40" s="2">
        <v>39.292549999999999</v>
      </c>
      <c r="G40" s="1">
        <v>48</v>
      </c>
      <c r="H40" s="2">
        <v>82.403989999999993</v>
      </c>
      <c r="J40" s="1">
        <v>48</v>
      </c>
      <c r="K40" s="2">
        <v>149.30667</v>
      </c>
      <c r="M40" s="1">
        <v>48</v>
      </c>
      <c r="N40" s="2">
        <v>55.802759999999999</v>
      </c>
      <c r="P40" s="1">
        <v>47</v>
      </c>
      <c r="Q40" s="2">
        <v>103.73766000000001</v>
      </c>
      <c r="S40" s="1">
        <v>48</v>
      </c>
      <c r="T40" s="2">
        <v>139.81013999999999</v>
      </c>
      <c r="V40" s="1">
        <v>48</v>
      </c>
      <c r="W40" s="2">
        <v>77.148539999999997</v>
      </c>
    </row>
    <row r="41" spans="1:23" x14ac:dyDescent="0.55000000000000004">
      <c r="A41" s="1">
        <v>47</v>
      </c>
      <c r="B41" s="2">
        <v>112.46514999999999</v>
      </c>
      <c r="D41" s="1">
        <v>49</v>
      </c>
      <c r="E41" s="2">
        <v>50.936149999999998</v>
      </c>
      <c r="G41" s="1">
        <v>49</v>
      </c>
      <c r="H41" s="2">
        <v>134.60830000000001</v>
      </c>
      <c r="J41" s="1">
        <v>49</v>
      </c>
      <c r="K41" s="2">
        <v>68.586340000000007</v>
      </c>
      <c r="M41" s="1">
        <v>49</v>
      </c>
      <c r="N41" s="2">
        <v>45.317419999999998</v>
      </c>
      <c r="P41" s="1">
        <v>48</v>
      </c>
      <c r="Q41" s="2">
        <v>111.60861</v>
      </c>
      <c r="S41" s="1">
        <v>49</v>
      </c>
      <c r="T41" s="2">
        <v>42.833109999999998</v>
      </c>
      <c r="V41" s="1">
        <v>49</v>
      </c>
      <c r="W41" s="2">
        <v>86.529259999999994</v>
      </c>
    </row>
    <row r="42" spans="1:23" x14ac:dyDescent="0.55000000000000004">
      <c r="A42" s="1">
        <v>48</v>
      </c>
      <c r="B42" s="2">
        <v>64.694580000000002</v>
      </c>
      <c r="D42" s="1">
        <v>50</v>
      </c>
      <c r="E42" s="2">
        <v>95.275149999999996</v>
      </c>
      <c r="G42" s="1">
        <v>50</v>
      </c>
      <c r="H42" s="2">
        <v>231.93289999999999</v>
      </c>
      <c r="J42" s="1">
        <v>50</v>
      </c>
      <c r="K42" s="2">
        <v>112.15976999999999</v>
      </c>
      <c r="M42" s="1">
        <v>50</v>
      </c>
      <c r="N42" s="2">
        <v>130.12121999999999</v>
      </c>
      <c r="P42" s="1">
        <v>49</v>
      </c>
      <c r="Q42" s="2">
        <v>32.726570000000002</v>
      </c>
      <c r="S42" s="1">
        <v>50</v>
      </c>
      <c r="T42" s="2">
        <v>151.41063</v>
      </c>
      <c r="V42" s="1">
        <v>50</v>
      </c>
      <c r="W42" s="2">
        <v>196.20581000000001</v>
      </c>
    </row>
    <row r="43" spans="1:23" x14ac:dyDescent="0.55000000000000004">
      <c r="A43" s="1">
        <v>49</v>
      </c>
      <c r="B43" s="2">
        <v>1.22672</v>
      </c>
      <c r="D43" s="1">
        <v>51</v>
      </c>
      <c r="E43" s="2">
        <v>43.634529999999998</v>
      </c>
      <c r="G43" s="1">
        <v>51</v>
      </c>
      <c r="H43" s="2">
        <v>61.613109999999999</v>
      </c>
      <c r="J43" s="1">
        <v>51</v>
      </c>
      <c r="K43" s="2">
        <v>33.396099999999997</v>
      </c>
      <c r="M43" s="1">
        <v>51</v>
      </c>
      <c r="N43" s="2">
        <v>27.342939999999999</v>
      </c>
      <c r="P43" s="1">
        <v>50</v>
      </c>
      <c r="Q43" s="2">
        <v>429.72219000000001</v>
      </c>
      <c r="S43" s="1">
        <v>51</v>
      </c>
      <c r="T43" s="2">
        <v>20.517219999999998</v>
      </c>
      <c r="V43" s="1">
        <v>51</v>
      </c>
      <c r="W43" s="2">
        <v>31.003589999999999</v>
      </c>
    </row>
    <row r="44" spans="1:23" x14ac:dyDescent="0.55000000000000004">
      <c r="A44" s="1">
        <v>50</v>
      </c>
      <c r="B44" s="2">
        <v>1.76484</v>
      </c>
      <c r="D44" s="1">
        <v>52</v>
      </c>
      <c r="E44" s="2">
        <v>248.02203</v>
      </c>
      <c r="G44" s="1">
        <v>52</v>
      </c>
      <c r="H44" s="2">
        <v>206.70693</v>
      </c>
      <c r="J44" s="1">
        <v>52</v>
      </c>
      <c r="K44" s="2">
        <v>126.92765</v>
      </c>
      <c r="M44" s="1">
        <v>52</v>
      </c>
      <c r="N44" s="2">
        <v>152.52857</v>
      </c>
      <c r="P44" s="1">
        <v>51</v>
      </c>
      <c r="Q44" s="2">
        <v>28.458570000000002</v>
      </c>
      <c r="S44" s="1">
        <v>52</v>
      </c>
      <c r="T44" s="2">
        <v>89.179019999999994</v>
      </c>
      <c r="V44" s="1">
        <v>52</v>
      </c>
      <c r="W44" s="2">
        <v>172.28630000000001</v>
      </c>
    </row>
    <row r="45" spans="1:23" x14ac:dyDescent="0.55000000000000004">
      <c r="A45" s="1">
        <v>51</v>
      </c>
      <c r="B45" s="2">
        <v>0.28028999999999998</v>
      </c>
      <c r="D45" s="1">
        <v>53</v>
      </c>
      <c r="E45" s="2">
        <v>0.39445000000000002</v>
      </c>
      <c r="G45" s="1">
        <v>53</v>
      </c>
      <c r="H45" s="2">
        <v>12.49619</v>
      </c>
      <c r="J45" s="1">
        <v>53</v>
      </c>
      <c r="K45" s="2">
        <v>1.26224</v>
      </c>
      <c r="M45" s="1">
        <v>53</v>
      </c>
      <c r="N45" s="2">
        <v>1.5146900000000001</v>
      </c>
      <c r="P45" s="1">
        <v>52</v>
      </c>
      <c r="Q45" s="2">
        <v>46.672870000000003</v>
      </c>
      <c r="S45" s="1">
        <v>53</v>
      </c>
      <c r="T45" s="2">
        <v>1.1517999999999999</v>
      </c>
      <c r="V45" s="1">
        <v>53</v>
      </c>
      <c r="W45" s="2">
        <v>2.5087100000000002</v>
      </c>
    </row>
    <row r="46" spans="1:23" x14ac:dyDescent="0.55000000000000004">
      <c r="A46" s="1">
        <v>52</v>
      </c>
      <c r="B46" s="2">
        <v>2.3543799999999999</v>
      </c>
      <c r="D46" s="1">
        <v>56</v>
      </c>
      <c r="E46" s="2">
        <v>300.16093000000001</v>
      </c>
      <c r="G46" s="1">
        <v>56</v>
      </c>
      <c r="H46" s="2">
        <v>288.76342</v>
      </c>
      <c r="J46" s="1">
        <v>56</v>
      </c>
      <c r="K46" s="2">
        <v>223.95218</v>
      </c>
      <c r="M46" s="1">
        <v>56</v>
      </c>
      <c r="N46" s="2">
        <v>300.39238999999998</v>
      </c>
      <c r="P46" s="1">
        <v>53</v>
      </c>
      <c r="Q46" s="2">
        <v>0.89934999999999998</v>
      </c>
      <c r="S46" s="1">
        <v>56</v>
      </c>
      <c r="T46" s="2">
        <v>167.19331</v>
      </c>
      <c r="V46" s="1">
        <v>56</v>
      </c>
      <c r="W46" s="2">
        <v>353.4846</v>
      </c>
    </row>
    <row r="47" spans="1:23" x14ac:dyDescent="0.55000000000000004">
      <c r="A47" s="1">
        <v>53</v>
      </c>
      <c r="B47" s="2">
        <v>1.5779999999999999E-2</v>
      </c>
      <c r="D47" s="1">
        <v>57</v>
      </c>
      <c r="E47" s="2">
        <v>3.30783</v>
      </c>
      <c r="G47" s="1">
        <v>57</v>
      </c>
      <c r="H47" s="2">
        <v>24.689139999999998</v>
      </c>
      <c r="J47" s="1">
        <v>57</v>
      </c>
      <c r="K47" s="2">
        <v>6.7146800000000004</v>
      </c>
      <c r="M47" s="1">
        <v>57</v>
      </c>
      <c r="N47" s="2">
        <v>7.4728700000000003</v>
      </c>
      <c r="P47" s="1">
        <v>56</v>
      </c>
      <c r="Q47" s="2">
        <v>80.802350000000004</v>
      </c>
      <c r="S47" s="1">
        <v>57</v>
      </c>
      <c r="T47" s="2">
        <v>7.5419400000000003</v>
      </c>
      <c r="V47" s="1">
        <v>57</v>
      </c>
      <c r="W47" s="2">
        <v>8.5614600000000003</v>
      </c>
    </row>
    <row r="48" spans="1:23" x14ac:dyDescent="0.55000000000000004">
      <c r="A48" s="1">
        <v>56</v>
      </c>
      <c r="B48" s="2">
        <v>9.6213999999999995</v>
      </c>
      <c r="D48" s="1">
        <v>58</v>
      </c>
      <c r="E48" s="2">
        <v>137.99723</v>
      </c>
      <c r="G48" s="1">
        <v>58</v>
      </c>
      <c r="H48" s="2">
        <v>111.12161999999999</v>
      </c>
      <c r="J48" s="1">
        <v>58</v>
      </c>
      <c r="K48" s="2">
        <v>91.650720000000007</v>
      </c>
      <c r="M48" s="1">
        <v>58</v>
      </c>
      <c r="N48" s="2">
        <v>136.0009</v>
      </c>
      <c r="P48" s="1">
        <v>57</v>
      </c>
      <c r="Q48" s="2">
        <v>3.2638500000000001</v>
      </c>
      <c r="S48" s="1">
        <v>58</v>
      </c>
      <c r="T48" s="2">
        <v>111.54357</v>
      </c>
      <c r="V48" s="1">
        <v>58</v>
      </c>
      <c r="W48" s="2">
        <v>167.6671</v>
      </c>
    </row>
    <row r="49" spans="1:23" x14ac:dyDescent="0.55000000000000004">
      <c r="A49" s="1">
        <v>57</v>
      </c>
      <c r="B49" s="2">
        <v>0.10226</v>
      </c>
      <c r="D49" s="1">
        <v>59</v>
      </c>
      <c r="E49" s="2">
        <v>18.117380000000001</v>
      </c>
      <c r="G49" s="1">
        <v>59</v>
      </c>
      <c r="H49" s="2">
        <v>18.359680000000001</v>
      </c>
      <c r="J49" s="1">
        <v>59</v>
      </c>
      <c r="K49" s="2">
        <v>21.492080000000001</v>
      </c>
      <c r="M49" s="1">
        <v>59</v>
      </c>
      <c r="N49" s="2">
        <v>19.612200000000001</v>
      </c>
      <c r="P49" s="1">
        <v>58</v>
      </c>
      <c r="Q49" s="2">
        <v>168.46326999999999</v>
      </c>
      <c r="S49" s="1">
        <v>59</v>
      </c>
      <c r="T49" s="2">
        <v>12.68703</v>
      </c>
      <c r="V49" s="1">
        <v>59</v>
      </c>
      <c r="W49" s="2">
        <v>27.311990000000002</v>
      </c>
    </row>
    <row r="50" spans="1:23" x14ac:dyDescent="0.55000000000000004">
      <c r="A50" s="1">
        <v>58</v>
      </c>
      <c r="B50" s="2">
        <v>3.3873600000000001</v>
      </c>
      <c r="D50" s="1">
        <v>60</v>
      </c>
      <c r="E50" s="2">
        <v>9.8113600000000005</v>
      </c>
      <c r="G50" s="1">
        <v>60</v>
      </c>
      <c r="H50" s="2">
        <v>14.29834</v>
      </c>
      <c r="J50" s="1">
        <v>60</v>
      </c>
      <c r="K50" s="2">
        <v>24.122250000000001</v>
      </c>
      <c r="M50" s="1">
        <v>60</v>
      </c>
      <c r="N50" s="2">
        <v>6.1990299999999996</v>
      </c>
      <c r="P50" s="1">
        <v>59</v>
      </c>
      <c r="Q50" s="2">
        <v>7.1357900000000001</v>
      </c>
      <c r="S50" s="1">
        <v>60</v>
      </c>
      <c r="T50" s="2">
        <v>7.3173599999999999</v>
      </c>
      <c r="V50" s="1">
        <v>60</v>
      </c>
      <c r="W50" s="2">
        <v>9.7085799999999995</v>
      </c>
    </row>
    <row r="51" spans="1:23" x14ac:dyDescent="0.55000000000000004">
      <c r="A51" s="1">
        <v>59</v>
      </c>
      <c r="B51" s="2">
        <v>0.68510000000000004</v>
      </c>
      <c r="D51" s="1">
        <v>61</v>
      </c>
      <c r="E51" s="2">
        <v>139.95259999999999</v>
      </c>
      <c r="G51" s="1">
        <v>61</v>
      </c>
      <c r="H51" s="2">
        <v>171.20469</v>
      </c>
      <c r="J51" s="1">
        <v>61</v>
      </c>
      <c r="K51" s="2">
        <v>141.05167</v>
      </c>
      <c r="M51" s="1">
        <v>61</v>
      </c>
      <c r="N51" s="2">
        <v>110.23650000000001</v>
      </c>
      <c r="P51" s="1">
        <v>60</v>
      </c>
      <c r="Q51" s="2">
        <v>6.6805199999999996</v>
      </c>
      <c r="S51" s="1">
        <v>61</v>
      </c>
      <c r="T51" s="2">
        <v>226.40325999999999</v>
      </c>
      <c r="V51" s="1">
        <v>61</v>
      </c>
      <c r="W51" s="2">
        <v>188.11</v>
      </c>
    </row>
    <row r="52" spans="1:23" x14ac:dyDescent="0.55000000000000004">
      <c r="A52" s="1">
        <v>60</v>
      </c>
      <c r="B52" s="2">
        <v>2.5466000000000002</v>
      </c>
      <c r="D52" s="1" t="s">
        <v>0</v>
      </c>
      <c r="E52" s="2">
        <v>5308.0000199999995</v>
      </c>
      <c r="G52" s="1" t="s">
        <v>0</v>
      </c>
      <c r="H52" s="2">
        <v>7707.0001100000009</v>
      </c>
      <c r="J52" s="1" t="s">
        <v>0</v>
      </c>
      <c r="K52" s="2">
        <v>7824.999929999999</v>
      </c>
      <c r="M52" s="1" t="s">
        <v>0</v>
      </c>
      <c r="N52" s="2">
        <v>5522.0000899999995</v>
      </c>
      <c r="P52" s="1">
        <v>61</v>
      </c>
      <c r="Q52" s="2">
        <v>256.73097999999999</v>
      </c>
      <c r="S52" s="1" t="s">
        <v>0</v>
      </c>
      <c r="T52" s="2">
        <v>9723.999869999996</v>
      </c>
      <c r="V52" s="1" t="s">
        <v>0</v>
      </c>
      <c r="W52" s="2">
        <v>8082.0002099999992</v>
      </c>
    </row>
    <row r="53" spans="1:23" x14ac:dyDescent="0.55000000000000004">
      <c r="A53" s="1">
        <v>61</v>
      </c>
      <c r="B53" s="2">
        <v>264.23183999999998</v>
      </c>
      <c r="P53" s="1" t="s">
        <v>0</v>
      </c>
      <c r="Q53" s="2">
        <v>10666.000049999999</v>
      </c>
    </row>
    <row r="54" spans="1:23" x14ac:dyDescent="0.55000000000000004">
      <c r="A54" s="3" t="s">
        <v>0</v>
      </c>
      <c r="B54" s="4">
        <v>6351.9999099999995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Cavell Centre Population</vt:lpstr>
      <vt:lpstr>Practice specific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Lawless Alexander (MLCSU)</dc:creator>
  <cp:lastModifiedBy>Alexander Lawless (Strategy Unit, hosted by MLCSU)</cp:lastModifiedBy>
  <dcterms:created xsi:type="dcterms:W3CDTF">2021-08-19T14:31:30Z</dcterms:created>
  <dcterms:modified xsi:type="dcterms:W3CDTF">2021-08-19T16:08:44Z</dcterms:modified>
</cp:coreProperties>
</file>