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alex/Desktop/STOR Management/"/>
    </mc:Choice>
  </mc:AlternateContent>
  <xr:revisionPtr revIDLastSave="0" documentId="8_{3E8F274F-376C-5641-B2C3-64457AC8B689}" xr6:coauthVersionLast="47" xr6:coauthVersionMax="47" xr10:uidLastSave="{00000000-0000-0000-0000-000000000000}"/>
  <bookViews>
    <workbookView xWindow="0" yWindow="780" windowWidth="34200" windowHeight="20180" xr2:uid="{00000000-000D-0000-FFFF-FFFF00000000}"/>
  </bookViews>
  <sheets>
    <sheet name="25' - 26' Proforma" sheetId="1" r:id="rId1"/>
  </sheets>
  <definedNames>
    <definedName name="_xlnm.Print_Area" localSheetId="0">'25'' - 26'' Proforma'!$A$1:$AB$66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0" i="1" l="1"/>
  <c r="V60" i="1" s="1"/>
  <c r="R59" i="1"/>
  <c r="V59" i="1" s="1"/>
  <c r="R58" i="1"/>
  <c r="V58" i="1" s="1"/>
  <c r="R57" i="1"/>
  <c r="V57" i="1" s="1"/>
  <c r="R56" i="1"/>
  <c r="V56" i="1" s="1"/>
  <c r="R55" i="1"/>
  <c r="V55" i="1" s="1"/>
  <c r="R54" i="1"/>
  <c r="V54" i="1" s="1"/>
  <c r="R53" i="1"/>
  <c r="V53" i="1" s="1"/>
  <c r="R52" i="1"/>
  <c r="V52" i="1" s="1"/>
  <c r="R51" i="1"/>
  <c r="V51" i="1" s="1"/>
  <c r="R50" i="1"/>
  <c r="V50" i="1" s="1"/>
  <c r="R49" i="1"/>
  <c r="V49" i="1" s="1"/>
  <c r="N48" i="1"/>
  <c r="N63" i="1" s="1"/>
  <c r="H48" i="1"/>
  <c r="H63" i="1" s="1"/>
  <c r="F48" i="1"/>
  <c r="F63" i="1" s="1"/>
  <c r="D48" i="1"/>
  <c r="D63" i="1" s="1"/>
  <c r="K47" i="1"/>
  <c r="I47" i="1"/>
  <c r="V46" i="1"/>
  <c r="R46" i="1"/>
  <c r="R45" i="1"/>
  <c r="V45" i="1" s="1"/>
  <c r="R44" i="1"/>
  <c r="O43" i="1"/>
  <c r="N43" i="1"/>
  <c r="M43" i="1"/>
  <c r="L43" i="1"/>
  <c r="K43" i="1"/>
  <c r="J43" i="1"/>
  <c r="I43" i="1"/>
  <c r="H43" i="1"/>
  <c r="G43" i="1"/>
  <c r="F43" i="1"/>
  <c r="E43" i="1"/>
  <c r="V43" i="1" s="1"/>
  <c r="Y44" i="1" s="1"/>
  <c r="D43" i="1"/>
  <c r="V42" i="1"/>
  <c r="R42" i="1"/>
  <c r="O39" i="1"/>
  <c r="N39" i="1"/>
  <c r="N47" i="1" s="1"/>
  <c r="M39" i="1"/>
  <c r="M47" i="1" s="1"/>
  <c r="L39" i="1"/>
  <c r="L47" i="1" s="1"/>
  <c r="K39" i="1"/>
  <c r="K48" i="1" s="1"/>
  <c r="K63" i="1" s="1"/>
  <c r="J39" i="1"/>
  <c r="J48" i="1" s="1"/>
  <c r="J63" i="1" s="1"/>
  <c r="I39" i="1"/>
  <c r="I48" i="1" s="1"/>
  <c r="I63" i="1" s="1"/>
  <c r="H39" i="1"/>
  <c r="G39" i="1"/>
  <c r="F39" i="1"/>
  <c r="F65" i="1" s="1"/>
  <c r="E39" i="1"/>
  <c r="Q39" i="1" s="1"/>
  <c r="D39" i="1"/>
  <c r="D47" i="1" s="1"/>
  <c r="R37" i="1"/>
  <c r="V37" i="1" s="1"/>
  <c r="R33" i="1"/>
  <c r="V33" i="1" s="1"/>
  <c r="R32" i="1"/>
  <c r="X32" i="1" s="1"/>
  <c r="V30" i="1"/>
  <c r="R30" i="1"/>
  <c r="R29" i="1"/>
  <c r="R35" i="1" s="1"/>
  <c r="R26" i="1"/>
  <c r="R24" i="1"/>
  <c r="V24" i="1" s="1"/>
  <c r="R23" i="1"/>
  <c r="V23" i="1" s="1"/>
  <c r="X22" i="1"/>
  <c r="X39" i="1" s="1"/>
  <c r="R22" i="1"/>
  <c r="R21" i="1"/>
  <c r="V21" i="1" s="1"/>
  <c r="V26" i="1" s="1"/>
  <c r="E10" i="1"/>
  <c r="E11" i="1" s="1"/>
  <c r="E13" i="1" s="1"/>
  <c r="O9" i="1"/>
  <c r="N9" i="1"/>
  <c r="M9" i="1"/>
  <c r="L9" i="1"/>
  <c r="K9" i="1"/>
  <c r="J9" i="1"/>
  <c r="I9" i="1"/>
  <c r="H9" i="1"/>
  <c r="G9" i="1"/>
  <c r="F9" i="1"/>
  <c r="E9" i="1"/>
  <c r="D9" i="1"/>
  <c r="D11" i="1" s="1"/>
  <c r="D13" i="1" s="1"/>
  <c r="O65" i="1" l="1"/>
  <c r="H65" i="1"/>
  <c r="F10" i="1"/>
  <c r="E47" i="1"/>
  <c r="O47" i="1"/>
  <c r="L48" i="1"/>
  <c r="L63" i="1" s="1"/>
  <c r="I65" i="1"/>
  <c r="F47" i="1"/>
  <c r="M48" i="1"/>
  <c r="M63" i="1" s="1"/>
  <c r="M65" i="1" s="1"/>
  <c r="J65" i="1"/>
  <c r="K65" i="1"/>
  <c r="V29" i="1"/>
  <c r="V35" i="1" s="1"/>
  <c r="V39" i="1" s="1"/>
  <c r="G47" i="1"/>
  <c r="H47" i="1"/>
  <c r="E48" i="1"/>
  <c r="O48" i="1"/>
  <c r="O63" i="1" s="1"/>
  <c r="L65" i="1"/>
  <c r="J47" i="1"/>
  <c r="V47" i="1" s="1"/>
  <c r="G48" i="1"/>
  <c r="G63" i="1" s="1"/>
  <c r="G65" i="1" s="1"/>
  <c r="D65" i="1"/>
  <c r="N65" i="1"/>
  <c r="V63" i="1" l="1"/>
  <c r="V65" i="1"/>
  <c r="R48" i="1"/>
  <c r="X48" i="1" s="1"/>
  <c r="X63" i="1" s="1"/>
  <c r="X65" i="1" s="1"/>
  <c r="E63" i="1"/>
  <c r="F11" i="1"/>
  <c r="F13" i="1" s="1"/>
  <c r="G10" i="1"/>
  <c r="H10" i="1" l="1"/>
  <c r="G11" i="1"/>
  <c r="G13" i="1" s="1"/>
  <c r="E65" i="1"/>
  <c r="Q63" i="1"/>
  <c r="Q65" i="1" s="1"/>
  <c r="H11" i="1" l="1"/>
  <c r="H13" i="1" s="1"/>
  <c r="I10" i="1"/>
  <c r="I11" i="1" l="1"/>
  <c r="I13" i="1" s="1"/>
  <c r="J10" i="1"/>
  <c r="J11" i="1" l="1"/>
  <c r="J13" i="1" s="1"/>
  <c r="K10" i="1"/>
  <c r="L10" i="1" l="1"/>
  <c r="K11" i="1"/>
  <c r="K13" i="1" s="1"/>
  <c r="L11" i="1" l="1"/>
  <c r="L13" i="1" s="1"/>
  <c r="M10" i="1"/>
  <c r="M11" i="1" l="1"/>
  <c r="M13" i="1" s="1"/>
  <c r="N10" i="1"/>
  <c r="N11" i="1" l="1"/>
  <c r="N13" i="1" s="1"/>
  <c r="O10" i="1"/>
  <c r="O11" i="1" s="1"/>
  <c r="O13" i="1" s="1"/>
</calcChain>
</file>

<file path=xl/sharedStrings.xml><?xml version="1.0" encoding="utf-8"?>
<sst xmlns="http://schemas.openxmlformats.org/spreadsheetml/2006/main" count="52" uniqueCount="50">
  <si>
    <t xml:space="preserve">  Wentworth — Tempe I-10 &amp; Warner</t>
  </si>
  <si>
    <t>2025 - 2026 Proforma</t>
  </si>
  <si>
    <t>Total Units</t>
  </si>
  <si>
    <t>Net Renable SF</t>
  </si>
  <si>
    <t>Average Unit Size</t>
  </si>
  <si>
    <t>Occupied Units</t>
  </si>
  <si>
    <t>Occupied SF</t>
  </si>
  <si>
    <t>Net Move-Ins</t>
  </si>
  <si>
    <t>Occupancy % by SF</t>
  </si>
  <si>
    <t>Climate-Controlled NRSF (92.8%)</t>
  </si>
  <si>
    <t xml:space="preserve"> ADDITIONAL REVENUE</t>
  </si>
  <si>
    <t>Non-Climate NRSF (7.2%)</t>
  </si>
  <si>
    <t xml:space="preserve">w/ Current Management </t>
  </si>
  <si>
    <t>IMPACT TO N.O.I.</t>
  </si>
  <si>
    <t>Income</t>
  </si>
  <si>
    <t>Rental Income (1% monthly increase)</t>
  </si>
  <si>
    <t>STORE Rate Mgmt. Rev. (+0.5%)</t>
  </si>
  <si>
    <t>Discounts</t>
  </si>
  <si>
    <t>Bad Debt/Rental Refunds</t>
  </si>
  <si>
    <t>Net Rental Income</t>
  </si>
  <si>
    <t>STORE Credit Card Fee Rev.</t>
  </si>
  <si>
    <t>Admin Fee Income</t>
  </si>
  <si>
    <t>Late Fee Income</t>
  </si>
  <si>
    <t>Current Tenant Protection Split</t>
  </si>
  <si>
    <t xml:space="preserve">STORE Tenant Protection Split </t>
  </si>
  <si>
    <t>Other Tenant Income</t>
  </si>
  <si>
    <t>Retail Sales Income</t>
  </si>
  <si>
    <t>Total Operating Income</t>
  </si>
  <si>
    <t>Expenses</t>
  </si>
  <si>
    <t>Advertising &amp; Marketing</t>
  </si>
  <si>
    <t>Credit Card Merchant Fees</t>
  </si>
  <si>
    <t>Store Credit Card Merchant Fees</t>
  </si>
  <si>
    <t>Auction</t>
  </si>
  <si>
    <t>Fire Prevention</t>
  </si>
  <si>
    <t>Current Management Fees (5.25%)</t>
  </si>
  <si>
    <t>STORE Management Fees (4.0%)</t>
  </si>
  <si>
    <t>Payroll</t>
  </si>
  <si>
    <t>Office Supplies</t>
  </si>
  <si>
    <t>Repairs &amp; Maintenance</t>
  </si>
  <si>
    <t>Security</t>
  </si>
  <si>
    <t>Recruiting</t>
  </si>
  <si>
    <t>Retail Products</t>
  </si>
  <si>
    <t>Telephone &amp; Internet</t>
  </si>
  <si>
    <t>Software</t>
  </si>
  <si>
    <t>Travel</t>
  </si>
  <si>
    <t>Electricity</t>
  </si>
  <si>
    <t>Refuse</t>
  </si>
  <si>
    <t>Water &amp; Sewer</t>
  </si>
  <si>
    <t>Total Operating Expense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</si>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</sst>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\ %"/>
    <numFmt numFmtId="166" formatCode="0.000%"/>
    <numFmt numFmtId="167" formatCode="[$-10409]#,##0.00;\(#,##0.00\)"/>
    <numFmt numFmtId="168" formatCode="[$-409]mmm\-yy;@"/>
    <numFmt numFmtId="169" formatCode="0.000"/>
    <numFmt numFmtId="170" formatCode="0.0%"/>
  </numFmts>
  <fonts count="4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.5"/>
      <color theme="1"/>
      <name val="Aptos"/>
      <family val="2"/>
    </font>
    <font>
      <b/>
      <i/>
      <sz val="11"/>
      <name val="Aptos Narrow"/>
      <family val="2"/>
      <scheme val="minor"/>
    </font>
    <font>
      <b/>
      <sz val="14"/>
      <color theme="0"/>
      <name val="Aptos"/>
      <family val="2"/>
    </font>
    <font>
      <b/>
      <sz val="11"/>
      <color theme="9" tint="-0.249977111117893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2"/>
      <color theme="0"/>
      <name val="Aptos"/>
      <family val="2"/>
    </font>
    <font>
      <sz val="10"/>
      <color theme="1"/>
      <name val="Aptos"/>
      <family val="2"/>
    </font>
    <font>
      <b/>
      <i/>
      <sz val="11"/>
      <name val="Aptos"/>
      <family val="2"/>
    </font>
    <font>
      <b/>
      <sz val="11"/>
      <color theme="1"/>
      <name val="Aptos"/>
      <family val="2"/>
    </font>
    <font>
      <i/>
      <sz val="10"/>
      <color theme="1"/>
      <name val="Aptos"/>
      <family val="2"/>
    </font>
    <font>
      <b/>
      <sz val="11"/>
      <color theme="0"/>
      <name val="Aptos"/>
      <family val="2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1.5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"/>
      <family val="2"/>
    </font>
    <font>
      <b/>
      <sz val="34"/>
      <color theme="0"/>
      <name val="Aptos Narrow"/>
      <family val="2"/>
      <scheme val="minor"/>
    </font>
    <font>
      <b/>
      <sz val="12"/>
      <color rgb="FF000000"/>
      <name val="Arial"/>
      <family val="2"/>
    </font>
    <font>
      <sz val="11"/>
      <color theme="1"/>
      <name val="Aptos"/>
      <family val="2"/>
    </font>
    <font>
      <u val="singleAccounting"/>
      <sz val="11"/>
      <color theme="1"/>
      <name val="Aptos Narrow"/>
      <family val="2"/>
      <scheme val="minor"/>
    </font>
    <font>
      <sz val="11"/>
      <name val="Aptos"/>
      <family val="2"/>
    </font>
    <font>
      <b/>
      <i/>
      <sz val="11"/>
      <color theme="1"/>
      <name val="Aptos"/>
      <family val="2"/>
    </font>
    <font>
      <b/>
      <u/>
      <sz val="16"/>
      <color theme="1"/>
      <name val="Aptos"/>
      <family val="2"/>
    </font>
    <font>
      <b/>
      <sz val="12"/>
      <color theme="1"/>
      <name val="Aptos"/>
      <family val="2"/>
    </font>
    <font>
      <b/>
      <sz val="18"/>
      <color theme="0"/>
      <name val="Aptos"/>
      <family val="2"/>
    </font>
    <font>
      <b/>
      <sz val="20"/>
      <color theme="0"/>
      <name val="Aptos"/>
      <family val="2"/>
    </font>
    <font>
      <b/>
      <i/>
      <sz val="12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5"/>
      <color theme="0"/>
      <name val="Aptos"/>
      <family val="2"/>
    </font>
    <font>
      <b/>
      <sz val="13"/>
      <color theme="0"/>
      <name val="Aptos"/>
      <family val="2"/>
    </font>
    <font>
      <b/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A51A1"/>
        <bgColor indexed="64"/>
      </patternFill>
    </fill>
    <fill>
      <patternFill patternType="solid">
        <fgColor rgb="FFC8D5E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FACDD"/>
        <bgColor indexed="64"/>
      </patternFill>
    </fill>
    <fill>
      <patternFill patternType="solid">
        <fgColor rgb="FF3C52A0"/>
        <bgColor indexed="64"/>
      </patternFill>
    </fill>
  </fills>
  <borders count="23">
    <border>
      <left/>
      <right/>
      <top/>
      <bottom/>
      <diagonal/>
    </border>
    <border>
      <left style="medium">
        <color rgb="FF9FACDD"/>
      </left>
      <right/>
      <top style="medium">
        <color rgb="FF9FACDD"/>
      </top>
      <bottom/>
      <diagonal/>
    </border>
    <border>
      <left/>
      <right/>
      <top style="medium">
        <color rgb="FF9FACDD"/>
      </top>
      <bottom/>
      <diagonal/>
    </border>
    <border>
      <left/>
      <right style="medium">
        <color rgb="FF9FACDD"/>
      </right>
      <top style="medium">
        <color rgb="FF9FACDD"/>
      </top>
      <bottom/>
      <diagonal/>
    </border>
    <border>
      <left style="medium">
        <color rgb="FF9FACDD"/>
      </left>
      <right/>
      <top/>
      <bottom/>
      <diagonal/>
    </border>
    <border>
      <left style="medium">
        <color rgb="FF9FACDD"/>
      </left>
      <right/>
      <top style="medium">
        <color rgb="FF9FACDD"/>
      </top>
      <bottom style="medium">
        <color rgb="FF9FACDD"/>
      </bottom>
      <diagonal/>
    </border>
    <border>
      <left/>
      <right/>
      <top style="medium">
        <color rgb="FF9FACDD"/>
      </top>
      <bottom style="medium">
        <color rgb="FF9FACDD"/>
      </bottom>
      <diagonal/>
    </border>
    <border>
      <left/>
      <right style="medium">
        <color rgb="FF9FACDD"/>
      </right>
      <top/>
      <bottom/>
      <diagonal/>
    </border>
    <border>
      <left/>
      <right style="medium">
        <color rgb="FF9FACDD"/>
      </right>
      <top style="medium">
        <color rgb="FF9FACDD"/>
      </top>
      <bottom style="medium">
        <color rgb="FF9FACD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FACDD"/>
      </left>
      <right/>
      <top/>
      <bottom style="medium">
        <color rgb="FF9FACDD"/>
      </bottom>
      <diagonal/>
    </border>
    <border>
      <left/>
      <right/>
      <top/>
      <bottom style="medium">
        <color rgb="FF9FACDD"/>
      </bottom>
      <diagonal/>
    </border>
    <border>
      <left/>
      <right style="medium">
        <color rgb="FF9FACDD"/>
      </right>
      <top/>
      <bottom style="medium">
        <color rgb="FF9FACDD"/>
      </bottom>
      <diagonal/>
    </border>
    <border>
      <left style="thin">
        <color rgb="FF3A51A1"/>
      </left>
      <right/>
      <top style="thin">
        <color rgb="FF3A51A1"/>
      </top>
      <bottom/>
      <diagonal/>
    </border>
    <border>
      <left/>
      <right/>
      <top style="thin">
        <color rgb="FF3A51A1"/>
      </top>
      <bottom/>
      <diagonal/>
    </border>
    <border>
      <left/>
      <right style="thin">
        <color rgb="FF3A51A1"/>
      </right>
      <top style="thin">
        <color rgb="FF3A51A1"/>
      </top>
      <bottom/>
      <diagonal/>
    </border>
    <border>
      <left style="thin">
        <color rgb="FF3A51A1"/>
      </left>
      <right/>
      <top/>
      <bottom/>
      <diagonal/>
    </border>
    <border>
      <left/>
      <right style="thin">
        <color rgb="FF3A51A1"/>
      </right>
      <top/>
      <bottom/>
      <diagonal/>
    </border>
    <border>
      <left/>
      <right/>
      <top/>
      <bottom style="medium">
        <color rgb="FF3A51A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FACDD"/>
      </left>
      <right style="medium">
        <color rgb="FF9FACDD"/>
      </right>
      <top style="medium">
        <color rgb="FF9FACDD"/>
      </top>
      <bottom style="medium">
        <color rgb="FF9FACDD"/>
      </bottom>
      <diagonal/>
    </border>
    <border>
      <left style="thin">
        <color rgb="FF3A51A1"/>
      </left>
      <right style="thin">
        <color rgb="FF3A51A1"/>
      </right>
      <top/>
      <bottom/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207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8" fillId="0" borderId="0" xfId="0" applyFont="1"/>
    <xf numFmtId="44" fontId="8" fillId="0" borderId="0" xfId="0" applyNumberFormat="1" applyFont="1"/>
    <xf numFmtId="44" fontId="2" fillId="0" borderId="0" xfId="1" applyFont="1"/>
    <xf numFmtId="44" fontId="3" fillId="0" borderId="0" xfId="1" applyFont="1"/>
    <xf numFmtId="0" fontId="10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44" fontId="1" fillId="0" borderId="0" xfId="1" applyAlignment="1">
      <alignment vertical="center"/>
    </xf>
    <xf numFmtId="0" fontId="2" fillId="0" borderId="0" xfId="0" applyFont="1" applyAlignment="1">
      <alignment wrapText="1"/>
    </xf>
    <xf numFmtId="0" fontId="18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44" fontId="23" fillId="0" borderId="0" xfId="1" applyFont="1" applyAlignment="1">
      <alignment vertical="center"/>
    </xf>
    <xf numFmtId="165" fontId="2" fillId="0" borderId="0" xfId="2" applyNumberFormat="1" applyFont="1" applyAlignment="1">
      <alignment horizontal="center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/>
    <xf numFmtId="0" fontId="16" fillId="0" borderId="0" xfId="0" applyFont="1" applyAlignment="1">
      <alignment horizontal="left" vertical="center" wrapText="1" indent="2" readingOrder="1"/>
    </xf>
    <xf numFmtId="0" fontId="16" fillId="0" borderId="0" xfId="0" applyFont="1" applyAlignment="1">
      <alignment vertical="top" wrapText="1" indent="2" readingOrder="1"/>
    </xf>
    <xf numFmtId="0" fontId="19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/>
    </xf>
    <xf numFmtId="167" fontId="29" fillId="0" borderId="0" xfId="0" applyNumberFormat="1" applyFont="1" applyAlignment="1">
      <alignment horizontal="right" vertical="top" wrapText="1" readingOrder="1"/>
    </xf>
    <xf numFmtId="44" fontId="3" fillId="0" borderId="0" xfId="0" applyNumberFormat="1" applyFont="1"/>
    <xf numFmtId="0" fontId="12" fillId="0" borderId="0" xfId="0" applyFont="1" applyAlignment="1">
      <alignment horizontal="center" vertical="center"/>
    </xf>
    <xf numFmtId="44" fontId="25" fillId="0" borderId="0" xfId="1" applyFont="1" applyAlignment="1">
      <alignment vertical="center"/>
    </xf>
    <xf numFmtId="164" fontId="10" fillId="3" borderId="0" xfId="1" applyNumberFormat="1" applyFont="1" applyFill="1" applyAlignment="1">
      <alignment vertical="center"/>
    </xf>
    <xf numFmtId="164" fontId="1" fillId="0" borderId="0" xfId="1" applyNumberFormat="1" applyAlignment="1">
      <alignment vertical="center"/>
    </xf>
    <xf numFmtId="164" fontId="1" fillId="3" borderId="0" xfId="1" applyNumberFormat="1" applyFill="1" applyAlignment="1">
      <alignment vertical="center"/>
    </xf>
    <xf numFmtId="164" fontId="31" fillId="0" borderId="0" xfId="1" applyNumberFormat="1" applyFont="1" applyAlignment="1">
      <alignment vertical="center"/>
    </xf>
    <xf numFmtId="164" fontId="31" fillId="3" borderId="0" xfId="1" applyNumberFormat="1" applyFont="1" applyFill="1" applyAlignment="1">
      <alignment vertical="center"/>
    </xf>
    <xf numFmtId="164" fontId="0" fillId="0" borderId="0" xfId="1" applyNumberFormat="1" applyFont="1" applyAlignment="1">
      <alignment vertical="center"/>
    </xf>
    <xf numFmtId="164" fontId="25" fillId="3" borderId="0" xfId="1" applyNumberFormat="1" applyFont="1" applyFill="1" applyAlignment="1">
      <alignment vertical="center"/>
    </xf>
    <xf numFmtId="164" fontId="23" fillId="0" borderId="0" xfId="1" applyNumberFormat="1" applyFont="1" applyAlignment="1">
      <alignment vertical="center"/>
    </xf>
    <xf numFmtId="164" fontId="24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6" fillId="3" borderId="0" xfId="1" applyNumberFormat="1" applyFont="1" applyFill="1" applyAlignment="1">
      <alignment vertical="center"/>
    </xf>
    <xf numFmtId="164" fontId="38" fillId="5" borderId="0" xfId="1" applyNumberFormat="1" applyFont="1" applyFill="1" applyAlignment="1">
      <alignment vertical="center"/>
    </xf>
    <xf numFmtId="164" fontId="39" fillId="5" borderId="0" xfId="1" applyNumberFormat="1" applyFont="1" applyFill="1" applyAlignment="1">
      <alignment vertical="center"/>
    </xf>
    <xf numFmtId="164" fontId="40" fillId="4" borderId="0" xfId="1" applyNumberFormat="1" applyFont="1" applyFill="1" applyAlignment="1">
      <alignment vertical="center"/>
    </xf>
    <xf numFmtId="164" fontId="13" fillId="0" borderId="0" xfId="1" applyNumberFormat="1" applyFont="1" applyAlignment="1">
      <alignment vertical="center"/>
    </xf>
    <xf numFmtId="164" fontId="30" fillId="0" borderId="0" xfId="1" applyNumberFormat="1" applyFont="1" applyAlignment="1">
      <alignment vertical="center"/>
    </xf>
    <xf numFmtId="164" fontId="20" fillId="0" borderId="0" xfId="1" applyNumberFormat="1" applyFont="1" applyAlignment="1">
      <alignment vertical="center"/>
    </xf>
    <xf numFmtId="164" fontId="36" fillId="0" borderId="0" xfId="1" applyNumberFormat="1" applyFont="1" applyAlignment="1">
      <alignment vertical="center"/>
    </xf>
    <xf numFmtId="164" fontId="2" fillId="3" borderId="14" xfId="0" applyNumberFormat="1" applyFont="1" applyFill="1" applyBorder="1" applyAlignment="1">
      <alignment vertical="center"/>
    </xf>
    <xf numFmtId="164" fontId="3" fillId="3" borderId="15" xfId="0" applyNumberFormat="1" applyFont="1" applyFill="1" applyBorder="1" applyAlignment="1">
      <alignment vertical="center"/>
    </xf>
    <xf numFmtId="164" fontId="2" fillId="3" borderId="16" xfId="0" applyNumberFormat="1" applyFont="1" applyFill="1" applyBorder="1" applyAlignment="1">
      <alignment vertical="center"/>
    </xf>
    <xf numFmtId="164" fontId="1" fillId="3" borderId="17" xfId="1" applyNumberFormat="1" applyFill="1" applyBorder="1" applyAlignment="1">
      <alignment vertical="center"/>
    </xf>
    <xf numFmtId="164" fontId="1" fillId="3" borderId="18" xfId="1" applyNumberFormat="1" applyFill="1" applyBorder="1" applyAlignment="1">
      <alignment vertical="center"/>
    </xf>
    <xf numFmtId="164" fontId="39" fillId="3" borderId="17" xfId="0" applyNumberFormat="1" applyFont="1" applyFill="1" applyBorder="1" applyAlignment="1">
      <alignment vertical="center"/>
    </xf>
    <xf numFmtId="164" fontId="31" fillId="3" borderId="17" xfId="1" applyNumberFormat="1" applyFont="1" applyFill="1" applyBorder="1" applyAlignment="1">
      <alignment vertical="center"/>
    </xf>
    <xf numFmtId="164" fontId="31" fillId="3" borderId="18" xfId="1" applyNumberFormat="1" applyFont="1" applyFill="1" applyBorder="1" applyAlignment="1">
      <alignment vertical="center"/>
    </xf>
    <xf numFmtId="164" fontId="6" fillId="3" borderId="17" xfId="1" applyNumberFormat="1" applyFont="1" applyFill="1" applyBorder="1" applyAlignment="1">
      <alignment vertical="center"/>
    </xf>
    <xf numFmtId="164" fontId="10" fillId="3" borderId="17" xfId="1" applyNumberFormat="1" applyFont="1" applyFill="1" applyBorder="1" applyAlignment="1">
      <alignment vertical="center"/>
    </xf>
    <xf numFmtId="164" fontId="38" fillId="3" borderId="17" xfId="1" applyNumberFormat="1" applyFont="1" applyFill="1" applyBorder="1" applyAlignment="1">
      <alignment vertical="center"/>
    </xf>
    <xf numFmtId="164" fontId="10" fillId="3" borderId="18" xfId="1" applyNumberFormat="1" applyFont="1" applyFill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164" fontId="2" fillId="0" borderId="16" xfId="0" applyNumberFormat="1" applyFont="1" applyBorder="1"/>
    <xf numFmtId="164" fontId="10" fillId="0" borderId="17" xfId="0" applyNumberFormat="1" applyFont="1" applyBorder="1" applyAlignment="1">
      <alignment vertical="center"/>
    </xf>
    <xf numFmtId="164" fontId="2" fillId="0" borderId="18" xfId="0" applyNumberFormat="1" applyFont="1" applyBorder="1" applyAlignment="1">
      <alignment vertical="center"/>
    </xf>
    <xf numFmtId="164" fontId="1" fillId="0" borderId="17" xfId="0" applyNumberFormat="1" applyFont="1" applyBorder="1" applyAlignment="1">
      <alignment vertical="center"/>
    </xf>
    <xf numFmtId="164" fontId="8" fillId="0" borderId="18" xfId="0" applyNumberFormat="1" applyFont="1" applyBorder="1" applyAlignment="1">
      <alignment vertical="center"/>
    </xf>
    <xf numFmtId="164" fontId="8" fillId="0" borderId="18" xfId="0" applyNumberFormat="1" applyFont="1" applyBorder="1"/>
    <xf numFmtId="164" fontId="2" fillId="0" borderId="18" xfId="0" applyNumberFormat="1" applyFont="1" applyBorder="1"/>
    <xf numFmtId="164" fontId="1" fillId="3" borderId="14" xfId="1" applyNumberFormat="1" applyFill="1" applyBorder="1" applyAlignment="1">
      <alignment vertical="center"/>
    </xf>
    <xf numFmtId="164" fontId="10" fillId="3" borderId="15" xfId="1" applyNumberFormat="1" applyFont="1" applyFill="1" applyBorder="1" applyAlignment="1">
      <alignment vertical="center"/>
    </xf>
    <xf numFmtId="164" fontId="1" fillId="3" borderId="16" xfId="1" applyNumberFormat="1" applyFill="1" applyBorder="1" applyAlignment="1">
      <alignment vertical="center"/>
    </xf>
    <xf numFmtId="164" fontId="1" fillId="3" borderId="18" xfId="0" applyNumberFormat="1" applyFont="1" applyFill="1" applyBorder="1" applyAlignment="1">
      <alignment vertical="center"/>
    </xf>
    <xf numFmtId="164" fontId="25" fillId="3" borderId="17" xfId="1" applyNumberFormat="1" applyFont="1" applyFill="1" applyBorder="1" applyAlignment="1">
      <alignment vertical="center"/>
    </xf>
    <xf numFmtId="164" fontId="39" fillId="3" borderId="17" xfId="1" applyNumberFormat="1" applyFont="1" applyFill="1" applyBorder="1" applyAlignment="1">
      <alignment vertical="center"/>
    </xf>
    <xf numFmtId="164" fontId="23" fillId="3" borderId="18" xfId="1" applyNumberFormat="1" applyFont="1" applyFill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64" fontId="1" fillId="0" borderId="15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164" fontId="26" fillId="2" borderId="17" xfId="0" applyNumberFormat="1" applyFont="1" applyFill="1" applyBorder="1" applyAlignment="1">
      <alignment vertical="center"/>
    </xf>
    <xf numFmtId="164" fontId="26" fillId="2" borderId="18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7" fillId="0" borderId="0" xfId="0" applyFont="1"/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 wrapText="1"/>
    </xf>
    <xf numFmtId="10" fontId="3" fillId="0" borderId="0" xfId="2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9" fontId="3" fillId="0" borderId="0" xfId="2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8" fontId="15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34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2" applyNumberFormat="1" applyFont="1" applyAlignment="1">
      <alignment vertic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64" fontId="10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9" fillId="3" borderId="0" xfId="0" applyFont="1" applyFill="1" applyAlignment="1">
      <alignment horizontal="left" vertical="center" indent="2"/>
    </xf>
    <xf numFmtId="0" fontId="38" fillId="3" borderId="0" xfId="0" applyFont="1" applyFill="1" applyAlignment="1">
      <alignment horizontal="center" vertical="center"/>
    </xf>
    <xf numFmtId="164" fontId="39" fillId="3" borderId="0" xfId="0" applyNumberFormat="1" applyFont="1" applyFill="1" applyAlignment="1">
      <alignment vertical="center"/>
    </xf>
    <xf numFmtId="164" fontId="39" fillId="0" borderId="0" xfId="0" applyNumberFormat="1" applyFont="1" applyAlignment="1">
      <alignment vertical="center"/>
    </xf>
    <xf numFmtId="164" fontId="39" fillId="5" borderId="0" xfId="0" applyNumberFormat="1" applyFont="1" applyFill="1" applyAlignment="1">
      <alignment vertical="center"/>
    </xf>
    <xf numFmtId="164" fontId="23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164" fontId="3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4" fontId="22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3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64" fontId="1" fillId="4" borderId="0" xfId="1" applyNumberForma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164" fontId="38" fillId="3" borderId="0" xfId="1" applyNumberFormat="1" applyFont="1" applyFill="1" applyAlignment="1">
      <alignment vertical="center"/>
    </xf>
    <xf numFmtId="164" fontId="38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2" fontId="2" fillId="0" borderId="0" xfId="2" applyNumberFormat="1" applyFont="1"/>
    <xf numFmtId="0" fontId="30" fillId="0" borderId="0" xfId="0" applyFont="1" applyAlignment="1">
      <alignment horizontal="right" vertical="center"/>
    </xf>
    <xf numFmtId="164" fontId="14" fillId="0" borderId="0" xfId="0" applyNumberFormat="1" applyFont="1" applyAlignment="1">
      <alignment horizontal="center" vertical="center"/>
    </xf>
    <xf numFmtId="169" fontId="2" fillId="0" borderId="0" xfId="0" applyNumberFormat="1" applyFont="1"/>
    <xf numFmtId="0" fontId="30" fillId="4" borderId="0" xfId="0" applyFont="1" applyFill="1" applyAlignment="1">
      <alignment vertical="center"/>
    </xf>
    <xf numFmtId="0" fontId="33" fillId="3" borderId="0" xfId="0" applyFont="1" applyFill="1" applyAlignment="1">
      <alignment horizontal="left" vertical="center" indent="2"/>
    </xf>
    <xf numFmtId="0" fontId="39" fillId="3" borderId="0" xfId="0" applyFont="1" applyFill="1" applyAlignment="1">
      <alignment horizontal="center" vertical="center"/>
    </xf>
    <xf numFmtId="164" fontId="39" fillId="3" borderId="0" xfId="1" applyNumberFormat="1" applyFont="1" applyFill="1" applyAlignment="1">
      <alignment vertical="center"/>
    </xf>
    <xf numFmtId="0" fontId="3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 vertical="center"/>
    </xf>
    <xf numFmtId="164" fontId="25" fillId="0" borderId="0" xfId="1" applyNumberFormat="1" applyFont="1" applyAlignment="1">
      <alignment vertical="center"/>
    </xf>
    <xf numFmtId="164" fontId="39" fillId="0" borderId="0" xfId="1" applyNumberFormat="1" applyFont="1" applyAlignment="1">
      <alignment vertical="center"/>
    </xf>
    <xf numFmtId="164" fontId="40" fillId="0" borderId="0" xfId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10" fontId="2" fillId="0" borderId="0" xfId="2" applyNumberFormat="1" applyFont="1"/>
    <xf numFmtId="168" fontId="15" fillId="0" borderId="19" xfId="0" applyNumberFormat="1" applyFont="1" applyBorder="1" applyAlignment="1">
      <alignment horizontal="center"/>
    </xf>
    <xf numFmtId="0" fontId="15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6" fillId="0" borderId="0" xfId="0" applyFont="1" applyAlignment="1">
      <alignment horizontal="center" wrapText="1"/>
    </xf>
    <xf numFmtId="0" fontId="44" fillId="0" borderId="0" xfId="0" applyFont="1" applyAlignment="1">
      <alignment vertical="top"/>
    </xf>
    <xf numFmtId="3" fontId="44" fillId="0" borderId="0" xfId="0" applyNumberFormat="1" applyFont="1" applyAlignment="1">
      <alignment horizontal="center" vertical="center"/>
    </xf>
    <xf numFmtId="3" fontId="3" fillId="0" borderId="0" xfId="0" applyNumberFormat="1" applyFont="1"/>
    <xf numFmtId="10" fontId="3" fillId="0" borderId="0" xfId="2" applyNumberFormat="1" applyFont="1"/>
    <xf numFmtId="0" fontId="2" fillId="0" borderId="0" xfId="2" applyNumberFormat="1" applyFont="1"/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center"/>
    </xf>
    <xf numFmtId="0" fontId="41" fillId="2" borderId="1" xfId="0" applyFont="1" applyFill="1" applyBorder="1" applyAlignment="1">
      <alignment wrapText="1"/>
    </xf>
    <xf numFmtId="0" fontId="41" fillId="2" borderId="2" xfId="0" applyFont="1" applyFill="1" applyBorder="1" applyAlignment="1">
      <alignment wrapText="1"/>
    </xf>
    <xf numFmtId="0" fontId="41" fillId="2" borderId="3" xfId="0" applyFont="1" applyFill="1" applyBorder="1" applyAlignment="1">
      <alignment wrapText="1"/>
    </xf>
    <xf numFmtId="0" fontId="41" fillId="2" borderId="4" xfId="0" applyFont="1" applyFill="1" applyBorder="1" applyAlignment="1">
      <alignment wrapText="1"/>
    </xf>
    <xf numFmtId="0" fontId="41" fillId="2" borderId="7" xfId="0" applyFont="1" applyFill="1" applyBorder="1" applyAlignment="1">
      <alignment wrapText="1"/>
    </xf>
    <xf numFmtId="0" fontId="41" fillId="2" borderId="11" xfId="0" applyFont="1" applyFill="1" applyBorder="1" applyAlignment="1">
      <alignment wrapText="1"/>
    </xf>
    <xf numFmtId="0" fontId="41" fillId="2" borderId="13" xfId="0" applyFont="1" applyFill="1" applyBorder="1" applyAlignment="1">
      <alignment wrapText="1"/>
    </xf>
    <xf numFmtId="0" fontId="30" fillId="0" borderId="0" xfId="0" applyFont="1" applyAlignment="1">
      <alignment horizontal="left" indent="3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170" fontId="0" fillId="0" borderId="0" xfId="2" applyNumberFormat="1" applyFont="1" applyAlignment="1">
      <alignment horizontal="center" vertical="center"/>
    </xf>
    <xf numFmtId="164" fontId="20" fillId="3" borderId="0" xfId="0" applyNumberFormat="1" applyFont="1" applyFill="1" applyAlignment="1">
      <alignment horizontal="left" vertical="center" indent="2"/>
    </xf>
    <xf numFmtId="0" fontId="3" fillId="3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164" fontId="27" fillId="6" borderId="0" xfId="1" applyNumberFormat="1" applyFont="1" applyFill="1" applyAlignment="1">
      <alignment vertical="center"/>
    </xf>
    <xf numFmtId="164" fontId="26" fillId="6" borderId="0" xfId="0" applyNumberFormat="1" applyFont="1" applyFill="1" applyAlignment="1">
      <alignment vertical="center"/>
    </xf>
    <xf numFmtId="0" fontId="36" fillId="6" borderId="5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 vertical="center"/>
    </xf>
    <xf numFmtId="164" fontId="36" fillId="6" borderId="6" xfId="1" applyNumberFormat="1" applyFont="1" applyFill="1" applyBorder="1" applyAlignment="1">
      <alignment vertical="center"/>
    </xf>
    <xf numFmtId="164" fontId="36" fillId="6" borderId="8" xfId="1" applyNumberFormat="1" applyFont="1" applyFill="1" applyBorder="1" applyAlignment="1">
      <alignment vertical="center"/>
    </xf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3" fillId="6" borderId="4" xfId="0" applyFont="1" applyFill="1" applyBorder="1" applyAlignment="1">
      <alignment horizontal="center" wrapText="1"/>
    </xf>
    <xf numFmtId="0" fontId="3" fillId="6" borderId="7" xfId="0" applyFont="1" applyFill="1" applyBorder="1"/>
    <xf numFmtId="0" fontId="3" fillId="6" borderId="11" xfId="0" applyFont="1" applyFill="1" applyBorder="1" applyAlignment="1">
      <alignment horizontal="center" wrapText="1"/>
    </xf>
    <xf numFmtId="16" fontId="3" fillId="6" borderId="13" xfId="0" applyNumberFormat="1" applyFont="1" applyFill="1" applyBorder="1" applyAlignment="1">
      <alignment horizontal="center"/>
    </xf>
    <xf numFmtId="0" fontId="28" fillId="6" borderId="2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4" fillId="5" borderId="20" xfId="0" applyFont="1" applyFill="1" applyBorder="1" applyAlignment="1">
      <alignment horizontal="center" vertical="center" wrapText="1"/>
    </xf>
    <xf numFmtId="0" fontId="41" fillId="6" borderId="12" xfId="0" applyFont="1" applyFill="1" applyBorder="1" applyAlignment="1">
      <alignment horizontal="center" vertical="center" wrapText="1"/>
    </xf>
    <xf numFmtId="0" fontId="0" fillId="0" borderId="12" xfId="0" applyBorder="1"/>
    <xf numFmtId="164" fontId="37" fillId="6" borderId="21" xfId="1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164" fontId="36" fillId="6" borderId="21" xfId="0" applyNumberFormat="1" applyFont="1" applyFill="1" applyBorder="1" applyAlignment="1">
      <alignment horizontal="center" vertical="center"/>
    </xf>
    <xf numFmtId="164" fontId="13" fillId="6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8" xfId="0" applyBorder="1"/>
    <xf numFmtId="164" fontId="36" fillId="6" borderId="0" xfId="1" applyNumberFormat="1" applyFont="1" applyFill="1" applyAlignment="1">
      <alignment horizontal="center" vertical="center"/>
    </xf>
    <xf numFmtId="0" fontId="2" fillId="0" borderId="0" xfId="0" applyFont="1"/>
    <xf numFmtId="164" fontId="27" fillId="6" borderId="22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3" fillId="0" borderId="0" xfId="0" applyFont="1"/>
    <xf numFmtId="0" fontId="30" fillId="0" borderId="0" xfId="0" applyFont="1" applyAlignment="1">
      <alignment horizontal="left" indent="3"/>
    </xf>
    <xf numFmtId="0" fontId="5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6" fillId="0" borderId="0" xfId="0" applyFont="1"/>
    <xf numFmtId="0" fontId="9" fillId="6" borderId="12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312036</xdr:colOff>
      <xdr:row>1</xdr:row>
      <xdr:rowOff>118927</xdr:rowOff>
    </xdr:from>
    <xdr:to>
      <xdr:col>1</xdr:col>
      <xdr:colOff>2140836</xdr:colOff>
      <xdr:row>2</xdr:row>
      <xdr:rowOff>245437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5866" y="282757"/>
          <a:ext cx="1828800" cy="776115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>
    <xdr:from>
      <xdr:col>1</xdr:col>
      <xdr:colOff>202627</xdr:colOff>
      <xdr:row>1</xdr:row>
      <xdr:rowOff>111049</xdr:rowOff>
    </xdr:from>
    <xdr:to>
      <xdr:col>1</xdr:col>
      <xdr:colOff>2035237</xdr:colOff>
      <xdr:row>2</xdr:row>
      <xdr:rowOff>226129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3522" y="271944"/>
          <a:ext cx="1832610" cy="765097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17</xdr:col>
      <xdr:colOff>59619</xdr:colOff>
      <xdr:row>15</xdr:row>
      <xdr:rowOff>22599</xdr:rowOff>
    </xdr:from>
    <xdr:to>
      <xdr:col>17</xdr:col>
      <xdr:colOff>1349465</xdr:colOff>
      <xdr:row>17</xdr:row>
      <xdr:rowOff>286587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660935" y="3284701"/>
          <a:ext cx="1293656" cy="52951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</xdr:col>
      <xdr:colOff>312036</xdr:colOff>
      <xdr:row>1</xdr:row>
      <xdr:rowOff>118927</xdr:rowOff>
    </xdr:from>
    <xdr:to>
      <xdr:col>1</xdr:col>
      <xdr:colOff>2140836</xdr:colOff>
      <xdr:row>2</xdr:row>
      <xdr:rowOff>245437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5866" y="282757"/>
          <a:ext cx="1828800" cy="776115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>
    <xdr:from>
      <xdr:col>1</xdr:col>
      <xdr:colOff>206437</xdr:colOff>
      <xdr:row>1</xdr:row>
      <xdr:rowOff>111049</xdr:rowOff>
    </xdr:from>
    <xdr:to>
      <xdr:col>1</xdr:col>
      <xdr:colOff>2039047</xdr:colOff>
      <xdr:row>2</xdr:row>
      <xdr:rowOff>226129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172" y="272974"/>
          <a:ext cx="1824990" cy="762780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13</xdr:col>
      <xdr:colOff>413324</xdr:colOff>
      <xdr:row>1</xdr:row>
      <xdr:rowOff>145089</xdr:rowOff>
    </xdr:from>
    <xdr:to>
      <xdr:col>14</xdr:col>
      <xdr:colOff>969496</xdr:colOff>
      <xdr:row>2</xdr:row>
      <xdr:rowOff>181825</xdr:rowOff>
    </xdr:to>
    <xdr:pic>
      <xdr:nvPicPr>
        <xdr:cNvPr id="20" name="Picture 19" descr="A logo with text on it&#10;&#10;AI-generated content may be incorrect.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633" t="8374" r="4555" b="9955"/>
        <a:stretch>
          <a:fillRect/>
        </a:stretch>
      </xdr:blipFill>
      <xdr:spPr>
        <a:xfrm>
          <a:off x="14654361" y="307711"/>
          <a:ext cx="1680005" cy="68813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H113"/>
  <sheetViews>
    <sheetView tabSelected="1" topLeftCell="B17" zoomScale="87" zoomScaleNormal="62" workbookViewId="0">
      <selection activeCell="L33" sqref="L33"/>
    </sheetView>
  </sheetViews>
  <sheetFormatPr baseColWidth="10" defaultColWidth="9.1640625" defaultRowHeight="14" x14ac:dyDescent="0.2"/>
  <cols>
    <col min="1" max="1" width="2.33203125" style="1" customWidth="1"/>
    <col min="2" max="2" width="35.5" style="1" customWidth="1"/>
    <col min="3" max="3" width="5.83203125" style="1" customWidth="1"/>
    <col min="4" max="15" width="16.33203125" style="1" customWidth="1"/>
    <col min="16" max="16" width="1" style="1" customWidth="1"/>
    <col min="17" max="17" width="0.5" style="1" customWidth="1"/>
    <col min="18" max="18" width="20.1640625" style="1" customWidth="1"/>
    <col min="19" max="20" width="0.5" style="1" customWidth="1"/>
    <col min="21" max="21" width="1" style="1" customWidth="1"/>
    <col min="22" max="22" width="17.1640625" style="1" customWidth="1"/>
    <col min="23" max="24" width="0.5" style="1" customWidth="1"/>
    <col min="25" max="25" width="17.83203125" style="1" customWidth="1"/>
    <col min="26" max="27" width="0.5" style="1" customWidth="1"/>
    <col min="28" max="28" width="2.33203125" style="1" customWidth="1"/>
    <col min="29" max="29" width="10.5" style="1" customWidth="1"/>
    <col min="30" max="30" width="0.83203125" style="1" customWidth="1"/>
    <col min="31" max="31" width="9.1640625" style="1" customWidth="1"/>
    <col min="32" max="16384" width="9.1640625" style="1"/>
  </cols>
  <sheetData>
    <row r="1" spans="2:34" ht="12.5" customHeight="1" x14ac:dyDescent="0.2"/>
    <row r="2" spans="2:34" ht="51" customHeight="1" x14ac:dyDescent="0.2">
      <c r="B2" s="184" t="s">
        <v>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Q2" s="152"/>
      <c r="R2" s="152"/>
      <c r="S2" s="152"/>
      <c r="T2" s="152"/>
      <c r="AB2" s="7"/>
    </row>
    <row r="3" spans="2:34" ht="27" customHeight="1" x14ac:dyDescent="0.3">
      <c r="B3" s="187" t="s">
        <v>1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6"/>
      <c r="Q3" s="153"/>
      <c r="R3" s="153"/>
      <c r="S3" s="153"/>
      <c r="T3" s="153"/>
      <c r="V3" s="16"/>
      <c r="Y3" s="10"/>
      <c r="AA3" s="203"/>
      <c r="AB3" s="198"/>
    </row>
    <row r="4" spans="2:34" ht="7.75" customHeight="1" thickBot="1" x14ac:dyDescent="0.35">
      <c r="B4" s="77"/>
      <c r="Y4" s="10"/>
      <c r="AA4" s="76"/>
      <c r="AB4" s="76"/>
    </row>
    <row r="5" spans="2:34" s="89" customFormat="1" ht="18" hidden="1" customHeight="1" thickBot="1" x14ac:dyDescent="0.3">
      <c r="B5" s="83"/>
      <c r="C5" s="83"/>
      <c r="D5" s="141">
        <v>45931</v>
      </c>
      <c r="E5" s="141">
        <v>45962</v>
      </c>
      <c r="F5" s="141">
        <v>45992</v>
      </c>
      <c r="G5" s="141">
        <v>46023</v>
      </c>
      <c r="H5" s="141">
        <v>46054</v>
      </c>
      <c r="I5" s="141">
        <v>46082</v>
      </c>
      <c r="J5" s="141">
        <v>46113</v>
      </c>
      <c r="K5" s="141">
        <v>46143</v>
      </c>
      <c r="L5" s="141">
        <v>46174</v>
      </c>
      <c r="M5" s="141">
        <v>46204</v>
      </c>
      <c r="N5" s="141">
        <v>46235</v>
      </c>
      <c r="O5" s="141">
        <v>46266</v>
      </c>
      <c r="P5" s="86"/>
      <c r="Q5" s="86"/>
      <c r="R5" s="154"/>
      <c r="S5" s="154"/>
      <c r="T5" s="154"/>
      <c r="U5" s="142"/>
      <c r="V5" s="84"/>
      <c r="W5" s="143"/>
      <c r="X5" s="143"/>
      <c r="Y5" s="143"/>
      <c r="Z5" s="85"/>
      <c r="AA5" s="85"/>
      <c r="AB5" s="85"/>
      <c r="AC5" s="1"/>
      <c r="AD5" s="88"/>
      <c r="AE5" s="88"/>
      <c r="AF5" s="88"/>
      <c r="AG5" s="88"/>
      <c r="AH5" s="200"/>
    </row>
    <row r="6" spans="2:34" s="83" customFormat="1" ht="3" hidden="1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1"/>
      <c r="T6" s="1"/>
      <c r="U6" s="1"/>
      <c r="V6" s="1"/>
      <c r="W6" s="1"/>
      <c r="X6" s="1"/>
      <c r="AC6" s="144"/>
      <c r="AD6" s="88"/>
      <c r="AE6" s="88"/>
      <c r="AF6" s="88"/>
      <c r="AG6" s="88"/>
      <c r="AH6" s="201"/>
    </row>
    <row r="7" spans="2:34" s="83" customFormat="1" ht="14" hidden="1" customHeight="1" x14ac:dyDescent="0.2">
      <c r="B7" s="202" t="s">
        <v>2</v>
      </c>
      <c r="C7" s="201"/>
      <c r="D7" s="163">
        <v>760</v>
      </c>
      <c r="E7" s="163">
        <v>760</v>
      </c>
      <c r="F7" s="163">
        <v>760</v>
      </c>
      <c r="G7" s="163">
        <v>760</v>
      </c>
      <c r="H7" s="163">
        <v>760</v>
      </c>
      <c r="I7" s="163">
        <v>760</v>
      </c>
      <c r="J7" s="163">
        <v>760</v>
      </c>
      <c r="K7" s="163">
        <v>760</v>
      </c>
      <c r="L7" s="163">
        <v>760</v>
      </c>
      <c r="M7" s="163">
        <v>760</v>
      </c>
      <c r="N7" s="163">
        <v>760</v>
      </c>
      <c r="O7" s="163">
        <v>760</v>
      </c>
      <c r="P7" s="1"/>
      <c r="Q7" s="1"/>
      <c r="S7" s="1"/>
      <c r="T7" s="1"/>
      <c r="U7" s="1"/>
      <c r="V7" s="1"/>
      <c r="W7" s="1"/>
      <c r="X7" s="1"/>
      <c r="AC7" s="144"/>
      <c r="AD7" s="88"/>
      <c r="AE7" s="88"/>
      <c r="AF7" s="88"/>
      <c r="AG7" s="88"/>
      <c r="AH7" s="145"/>
    </row>
    <row r="8" spans="2:34" s="83" customFormat="1" ht="14" hidden="1" customHeight="1" x14ac:dyDescent="0.2">
      <c r="B8" s="202" t="s">
        <v>3</v>
      </c>
      <c r="C8" s="201"/>
      <c r="D8" s="164">
        <v>78532</v>
      </c>
      <c r="E8" s="164">
        <v>78532</v>
      </c>
      <c r="F8" s="164">
        <v>78532</v>
      </c>
      <c r="G8" s="164">
        <v>78532</v>
      </c>
      <c r="H8" s="164">
        <v>78532</v>
      </c>
      <c r="I8" s="164">
        <v>78532</v>
      </c>
      <c r="J8" s="164">
        <v>78532</v>
      </c>
      <c r="K8" s="164">
        <v>78532</v>
      </c>
      <c r="L8" s="164">
        <v>78532</v>
      </c>
      <c r="M8" s="164">
        <v>78532</v>
      </c>
      <c r="N8" s="164">
        <v>78532</v>
      </c>
      <c r="O8" s="164">
        <v>78532</v>
      </c>
      <c r="P8" s="1"/>
      <c r="Q8" s="1"/>
      <c r="S8" s="1"/>
      <c r="T8" s="1"/>
      <c r="U8" s="1"/>
      <c r="V8" s="1"/>
      <c r="W8" s="1"/>
      <c r="X8" s="1"/>
      <c r="AC8" s="144"/>
      <c r="AD8" s="88"/>
      <c r="AE8" s="88"/>
      <c r="AF8" s="88"/>
      <c r="AG8" s="88"/>
      <c r="AH8" s="145"/>
    </row>
    <row r="9" spans="2:34" s="83" customFormat="1" ht="14" hidden="1" customHeight="1" x14ac:dyDescent="0.2">
      <c r="B9" s="202" t="s">
        <v>4</v>
      </c>
      <c r="C9" s="201"/>
      <c r="D9" s="164">
        <f t="shared" ref="D9:O9" si="0">D8/D7</f>
        <v>103.33157894736843</v>
      </c>
      <c r="E9" s="164">
        <f t="shared" si="0"/>
        <v>103.33157894736843</v>
      </c>
      <c r="F9" s="164">
        <f t="shared" si="0"/>
        <v>103.33157894736843</v>
      </c>
      <c r="G9" s="164">
        <f t="shared" si="0"/>
        <v>103.33157894736843</v>
      </c>
      <c r="H9" s="164">
        <f t="shared" si="0"/>
        <v>103.33157894736843</v>
      </c>
      <c r="I9" s="164">
        <f t="shared" si="0"/>
        <v>103.33157894736843</v>
      </c>
      <c r="J9" s="164">
        <f t="shared" si="0"/>
        <v>103.33157894736843</v>
      </c>
      <c r="K9" s="164">
        <f t="shared" si="0"/>
        <v>103.33157894736843</v>
      </c>
      <c r="L9" s="164">
        <f t="shared" si="0"/>
        <v>103.33157894736843</v>
      </c>
      <c r="M9" s="164">
        <f t="shared" si="0"/>
        <v>103.33157894736843</v>
      </c>
      <c r="N9" s="164">
        <f t="shared" si="0"/>
        <v>103.33157894736843</v>
      </c>
      <c r="O9" s="164">
        <f t="shared" si="0"/>
        <v>103.33157894736843</v>
      </c>
      <c r="P9" s="1"/>
      <c r="Q9" s="1"/>
      <c r="R9" s="147"/>
      <c r="S9" s="1"/>
      <c r="T9" s="1"/>
      <c r="U9" s="1"/>
      <c r="V9" s="1"/>
      <c r="W9" s="1"/>
      <c r="X9" s="1"/>
      <c r="AC9" s="144"/>
      <c r="AD9" s="88"/>
      <c r="AE9" s="88"/>
      <c r="AF9" s="88"/>
      <c r="AG9" s="88"/>
      <c r="AH9" s="145"/>
    </row>
    <row r="10" spans="2:34" s="83" customFormat="1" ht="14" hidden="1" customHeight="1" x14ac:dyDescent="0.2">
      <c r="B10" s="202" t="s">
        <v>5</v>
      </c>
      <c r="C10" s="201"/>
      <c r="D10" s="164">
        <v>725</v>
      </c>
      <c r="E10" s="164">
        <f t="shared" ref="E10:O10" si="1">D10+D12</f>
        <v>709</v>
      </c>
      <c r="F10" s="164">
        <f t="shared" si="1"/>
        <v>702</v>
      </c>
      <c r="G10" s="164">
        <f t="shared" si="1"/>
        <v>696</v>
      </c>
      <c r="H10" s="164">
        <f t="shared" si="1"/>
        <v>691</v>
      </c>
      <c r="I10" s="164">
        <f t="shared" si="1"/>
        <v>688</v>
      </c>
      <c r="J10" s="164">
        <f t="shared" si="1"/>
        <v>692</v>
      </c>
      <c r="K10" s="164">
        <f t="shared" si="1"/>
        <v>716</v>
      </c>
      <c r="L10" s="164">
        <f t="shared" si="1"/>
        <v>722</v>
      </c>
      <c r="M10" s="164">
        <f t="shared" si="1"/>
        <v>735</v>
      </c>
      <c r="N10" s="164">
        <f t="shared" si="1"/>
        <v>756</v>
      </c>
      <c r="O10" s="164">
        <f t="shared" si="1"/>
        <v>745</v>
      </c>
      <c r="P10" s="1"/>
      <c r="Q10" s="1"/>
      <c r="R10" s="148"/>
      <c r="S10" s="1"/>
      <c r="T10" s="1"/>
      <c r="U10" s="1"/>
      <c r="V10" s="1"/>
      <c r="W10" s="1"/>
      <c r="X10" s="1"/>
      <c r="AC10" s="144"/>
      <c r="AD10" s="88"/>
      <c r="AE10" s="88"/>
      <c r="AF10" s="88"/>
      <c r="AG10" s="88"/>
      <c r="AH10" s="145"/>
    </row>
    <row r="11" spans="2:34" s="83" customFormat="1" ht="14" hidden="1" customHeight="1" x14ac:dyDescent="0.2">
      <c r="B11" s="162" t="s">
        <v>6</v>
      </c>
      <c r="C11" s="162"/>
      <c r="D11" s="165">
        <f t="shared" ref="D11:O11" si="2">D10*D9</f>
        <v>74915.394736842107</v>
      </c>
      <c r="E11" s="165">
        <f t="shared" si="2"/>
        <v>73262.089473684217</v>
      </c>
      <c r="F11" s="165">
        <f t="shared" si="2"/>
        <v>72538.768421052635</v>
      </c>
      <c r="G11" s="165">
        <f t="shared" si="2"/>
        <v>71918.778947368424</v>
      </c>
      <c r="H11" s="165">
        <f t="shared" si="2"/>
        <v>71402.121052631584</v>
      </c>
      <c r="I11" s="165">
        <f t="shared" si="2"/>
        <v>71092.126315789472</v>
      </c>
      <c r="J11" s="165">
        <f t="shared" si="2"/>
        <v>71505.452631578955</v>
      </c>
      <c r="K11" s="165">
        <f t="shared" si="2"/>
        <v>73985.410526315798</v>
      </c>
      <c r="L11" s="165">
        <f t="shared" si="2"/>
        <v>74605.400000000009</v>
      </c>
      <c r="M11" s="165">
        <f t="shared" si="2"/>
        <v>75948.710526315801</v>
      </c>
      <c r="N11" s="165">
        <f t="shared" si="2"/>
        <v>78118.673684210531</v>
      </c>
      <c r="O11" s="165">
        <f t="shared" si="2"/>
        <v>76982.026315789481</v>
      </c>
      <c r="P11" s="1"/>
      <c r="Q11" s="1"/>
      <c r="R11" s="148"/>
      <c r="S11" s="1"/>
      <c r="T11" s="1"/>
      <c r="U11" s="149"/>
      <c r="V11" s="1"/>
      <c r="W11" s="1"/>
      <c r="X11" s="1"/>
      <c r="AC11" s="144"/>
      <c r="AD11" s="88"/>
      <c r="AE11" s="88"/>
      <c r="AF11" s="88"/>
      <c r="AG11" s="88"/>
    </row>
    <row r="12" spans="2:34" s="83" customFormat="1" ht="14" hidden="1" customHeight="1" x14ac:dyDescent="0.2">
      <c r="B12" s="162" t="s">
        <v>7</v>
      </c>
      <c r="C12" s="162"/>
      <c r="D12" s="165">
        <v>-16</v>
      </c>
      <c r="E12" s="165">
        <v>-7</v>
      </c>
      <c r="F12" s="165">
        <v>-6</v>
      </c>
      <c r="G12" s="165">
        <v>-5</v>
      </c>
      <c r="H12" s="165">
        <v>-3</v>
      </c>
      <c r="I12" s="165">
        <v>4</v>
      </c>
      <c r="J12" s="165">
        <v>24</v>
      </c>
      <c r="K12" s="165">
        <v>6</v>
      </c>
      <c r="L12" s="165">
        <v>13</v>
      </c>
      <c r="M12" s="165">
        <v>21</v>
      </c>
      <c r="N12" s="165">
        <v>-11</v>
      </c>
      <c r="O12" s="165">
        <v>-9</v>
      </c>
      <c r="P12" s="1"/>
      <c r="Q12" s="1"/>
      <c r="R12" s="148"/>
      <c r="S12" s="1"/>
      <c r="T12" s="1"/>
      <c r="U12" s="149"/>
      <c r="V12" s="1"/>
      <c r="W12" s="1"/>
      <c r="X12" s="1"/>
      <c r="AC12" s="144"/>
      <c r="AD12" s="88"/>
      <c r="AE12" s="88"/>
      <c r="AF12" s="88"/>
      <c r="AG12" s="88"/>
    </row>
    <row r="13" spans="2:34" s="83" customFormat="1" ht="14" hidden="1" customHeight="1" x14ac:dyDescent="0.2">
      <c r="B13" s="202" t="s">
        <v>8</v>
      </c>
      <c r="C13" s="201"/>
      <c r="D13" s="166">
        <f t="shared" ref="D13:O13" si="3">D11/D8</f>
        <v>0.95394736842105265</v>
      </c>
      <c r="E13" s="166">
        <f t="shared" si="3"/>
        <v>0.93289473684210533</v>
      </c>
      <c r="F13" s="166">
        <f t="shared" si="3"/>
        <v>0.92368421052631589</v>
      </c>
      <c r="G13" s="166">
        <f t="shared" si="3"/>
        <v>0.9157894736842106</v>
      </c>
      <c r="H13" s="166">
        <f t="shared" si="3"/>
        <v>0.90921052631578958</v>
      </c>
      <c r="I13" s="166">
        <f t="shared" si="3"/>
        <v>0.90526315789473677</v>
      </c>
      <c r="J13" s="166">
        <f t="shared" si="3"/>
        <v>0.91052631578947374</v>
      </c>
      <c r="K13" s="166">
        <f t="shared" si="3"/>
        <v>0.94210526315789489</v>
      </c>
      <c r="L13" s="166">
        <f t="shared" si="3"/>
        <v>0.95000000000000007</v>
      </c>
      <c r="M13" s="166">
        <f t="shared" si="3"/>
        <v>0.96710526315789491</v>
      </c>
      <c r="N13" s="166">
        <f t="shared" si="3"/>
        <v>0.99473684210526325</v>
      </c>
      <c r="O13" s="166">
        <f t="shared" si="3"/>
        <v>0.98026315789473695</v>
      </c>
      <c r="P13" s="1"/>
      <c r="Q13" s="1"/>
      <c r="R13" s="148"/>
      <c r="S13" s="1"/>
      <c r="T13" s="1"/>
      <c r="U13" s="1"/>
      <c r="V13" s="1"/>
      <c r="W13" s="1"/>
      <c r="X13" s="1"/>
      <c r="AC13" s="144"/>
      <c r="AD13" s="88"/>
      <c r="AE13" s="88"/>
      <c r="AF13" s="88"/>
      <c r="AG13" s="88"/>
      <c r="AH13" s="150"/>
    </row>
    <row r="14" spans="2:34" s="83" customFormat="1" ht="14" hidden="1" customHeight="1" x14ac:dyDescent="0.2">
      <c r="B14" s="202" t="s">
        <v>9</v>
      </c>
      <c r="C14" s="201"/>
      <c r="D14" s="164">
        <v>75087</v>
      </c>
      <c r="E14" s="164">
        <v>75087</v>
      </c>
      <c r="F14" s="164">
        <v>75087</v>
      </c>
      <c r="G14" s="164">
        <v>75087</v>
      </c>
      <c r="H14" s="164">
        <v>75087</v>
      </c>
      <c r="I14" s="164">
        <v>75087</v>
      </c>
      <c r="J14" s="164">
        <v>75087</v>
      </c>
      <c r="K14" s="164">
        <v>75087</v>
      </c>
      <c r="L14" s="164">
        <v>75087</v>
      </c>
      <c r="M14" s="164">
        <v>75087</v>
      </c>
      <c r="N14" s="164">
        <v>75087</v>
      </c>
      <c r="O14" s="164">
        <v>75087</v>
      </c>
      <c r="P14" s="146"/>
      <c r="Q14" s="1"/>
      <c r="R14" s="1"/>
      <c r="S14" s="1"/>
      <c r="T14" s="1"/>
      <c r="U14" s="142"/>
      <c r="V14" s="1"/>
      <c r="W14" s="151" t="s">
        <v>10</v>
      </c>
      <c r="X14" s="151"/>
      <c r="Y14" s="151"/>
      <c r="AC14" s="144"/>
      <c r="AD14" s="88"/>
      <c r="AE14" s="88"/>
      <c r="AF14" s="88"/>
      <c r="AG14" s="88"/>
    </row>
    <row r="15" spans="2:34" s="83" customFormat="1" ht="14" hidden="1" customHeight="1" thickBot="1" x14ac:dyDescent="0.25">
      <c r="B15" s="202" t="s">
        <v>11</v>
      </c>
      <c r="C15" s="201"/>
      <c r="D15" s="165">
        <v>3193</v>
      </c>
      <c r="E15" s="165">
        <v>3193</v>
      </c>
      <c r="F15" s="165">
        <v>3193</v>
      </c>
      <c r="G15" s="165">
        <v>3193</v>
      </c>
      <c r="H15" s="165">
        <v>3193</v>
      </c>
      <c r="I15" s="165">
        <v>3193</v>
      </c>
      <c r="J15" s="165">
        <v>3193</v>
      </c>
      <c r="K15" s="165">
        <v>3193</v>
      </c>
      <c r="L15" s="165">
        <v>3193</v>
      </c>
      <c r="M15" s="165">
        <v>3193</v>
      </c>
      <c r="N15" s="165">
        <v>3193</v>
      </c>
      <c r="O15" s="165">
        <v>3193</v>
      </c>
      <c r="P15" s="1"/>
      <c r="Q15" s="1"/>
      <c r="R15" s="1"/>
      <c r="S15" s="1"/>
      <c r="T15" s="1"/>
      <c r="U15" s="142"/>
      <c r="V15" s="1"/>
      <c r="W15" s="151"/>
      <c r="X15" s="151"/>
      <c r="Y15" s="151"/>
      <c r="AC15" s="144"/>
      <c r="AD15" s="88"/>
      <c r="AE15" s="88"/>
      <c r="AF15" s="88"/>
      <c r="AG15" s="88"/>
    </row>
    <row r="16" spans="2:34" ht="2.5" customHeight="1" x14ac:dyDescent="0.3">
      <c r="B16" s="77"/>
      <c r="Q16" s="177"/>
      <c r="R16" s="178"/>
      <c r="S16" s="179"/>
      <c r="X16" s="155" t="s">
        <v>10</v>
      </c>
      <c r="Y16" s="156"/>
      <c r="Z16" s="157"/>
      <c r="AA16" s="76"/>
      <c r="AB16" s="76"/>
    </row>
    <row r="17" spans="2:31" ht="18" customHeight="1" thickBot="1" x14ac:dyDescent="0.3">
      <c r="B17" s="78"/>
      <c r="C17" s="78"/>
      <c r="E17" s="79"/>
      <c r="F17" s="79"/>
      <c r="G17" s="80"/>
      <c r="H17" s="81"/>
      <c r="I17" s="81"/>
      <c r="J17" s="81"/>
      <c r="K17" s="82"/>
      <c r="L17" s="81"/>
      <c r="M17" s="81"/>
      <c r="N17" s="82"/>
      <c r="O17" s="80"/>
      <c r="P17" s="81"/>
      <c r="Q17" s="180"/>
      <c r="R17" s="206"/>
      <c r="S17" s="181"/>
      <c r="T17" s="83"/>
      <c r="U17" s="83"/>
      <c r="V17" s="204" t="s">
        <v>12</v>
      </c>
      <c r="W17" s="84"/>
      <c r="X17" s="158"/>
      <c r="Y17" s="188" t="s">
        <v>13</v>
      </c>
      <c r="Z17" s="159"/>
      <c r="AA17" s="85"/>
      <c r="AB17" s="85"/>
    </row>
    <row r="18" spans="2:31" s="89" customFormat="1" ht="23.5" customHeight="1" thickBot="1" x14ac:dyDescent="0.3">
      <c r="B18" s="83"/>
      <c r="C18" s="83"/>
      <c r="D18" s="86">
        <v>45961</v>
      </c>
      <c r="E18" s="86">
        <v>45991</v>
      </c>
      <c r="F18" s="86">
        <v>46022</v>
      </c>
      <c r="G18" s="86">
        <v>46053</v>
      </c>
      <c r="H18" s="86">
        <v>46081</v>
      </c>
      <c r="I18" s="86">
        <v>46112</v>
      </c>
      <c r="J18" s="86">
        <v>46142</v>
      </c>
      <c r="K18" s="86">
        <v>46173</v>
      </c>
      <c r="L18" s="86">
        <v>46203</v>
      </c>
      <c r="M18" s="86">
        <v>46234</v>
      </c>
      <c r="N18" s="86">
        <v>46265</v>
      </c>
      <c r="O18" s="86">
        <v>46295</v>
      </c>
      <c r="P18" s="86">
        <v>46388</v>
      </c>
      <c r="Q18" s="182"/>
      <c r="R18" s="189"/>
      <c r="S18" s="183"/>
      <c r="T18" s="87"/>
      <c r="U18" s="87"/>
      <c r="V18" s="205"/>
      <c r="W18" s="84"/>
      <c r="X18" s="160"/>
      <c r="Y18" s="189"/>
      <c r="Z18" s="161"/>
      <c r="AA18" s="85"/>
      <c r="AB18" s="85"/>
      <c r="AC18" s="88"/>
      <c r="AD18" s="88"/>
      <c r="AE18" s="88"/>
    </row>
    <row r="19" spans="2:31" s="83" customFormat="1" ht="6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S19" s="1"/>
      <c r="T19" s="1"/>
      <c r="U19" s="1"/>
      <c r="V19" s="1"/>
      <c r="W19" s="1"/>
      <c r="X19" s="1"/>
      <c r="Y19" s="1"/>
      <c r="AC19" s="88"/>
      <c r="AD19" s="88"/>
      <c r="AE19" s="88"/>
    </row>
    <row r="20" spans="2:31" ht="22" customHeight="1" x14ac:dyDescent="0.2">
      <c r="B20" s="90" t="s">
        <v>14</v>
      </c>
      <c r="C20" s="91"/>
      <c r="D20" s="92"/>
      <c r="E20" s="93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43"/>
      <c r="R20" s="44"/>
      <c r="S20" s="45"/>
      <c r="T20" s="92"/>
      <c r="U20" s="92"/>
      <c r="V20" s="92"/>
      <c r="W20" s="92"/>
      <c r="X20" s="55"/>
      <c r="Y20" s="56"/>
      <c r="Z20" s="57"/>
      <c r="AA20" s="95"/>
    </row>
    <row r="21" spans="2:31" s="91" customFormat="1" ht="18" customHeight="1" x14ac:dyDescent="0.2">
      <c r="B21" s="96" t="s">
        <v>15</v>
      </c>
      <c r="C21" s="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46"/>
      <c r="R21" s="25">
        <f>SUM(D21:O21)</f>
        <v>0</v>
      </c>
      <c r="S21" s="47"/>
      <c r="T21" s="26"/>
      <c r="U21" s="26"/>
      <c r="V21" s="97">
        <f>R21</f>
        <v>0</v>
      </c>
      <c r="W21" s="98"/>
      <c r="X21" s="58"/>
      <c r="Y21" s="99"/>
      <c r="Z21" s="59"/>
      <c r="AA21" s="14"/>
      <c r="AC21" s="100"/>
    </row>
    <row r="22" spans="2:31" s="91" customFormat="1" ht="18" customHeight="1" x14ac:dyDescent="0.2">
      <c r="B22" s="101" t="s">
        <v>16</v>
      </c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4"/>
      <c r="Q22" s="48"/>
      <c r="R22" s="105">
        <f>SUM(D22:O22)</f>
        <v>0</v>
      </c>
      <c r="S22" s="47"/>
      <c r="T22" s="26"/>
      <c r="U22" s="26"/>
      <c r="V22" s="98">
        <v>0</v>
      </c>
      <c r="W22" s="98"/>
      <c r="X22" s="194">
        <f>R22-V22</f>
        <v>0</v>
      </c>
      <c r="Y22" s="195"/>
      <c r="Z22" s="196"/>
    </row>
    <row r="23" spans="2:31" s="108" customFormat="1" ht="18" customHeight="1" x14ac:dyDescent="0.2">
      <c r="B23" s="96" t="s">
        <v>17</v>
      </c>
      <c r="C23" s="8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46"/>
      <c r="R23" s="27">
        <f>SUM(D23:O23)</f>
        <v>0</v>
      </c>
      <c r="S23" s="47"/>
      <c r="T23" s="26"/>
      <c r="U23" s="26"/>
      <c r="V23" s="99">
        <f>R23</f>
        <v>0</v>
      </c>
      <c r="W23" s="99"/>
      <c r="X23" s="60"/>
      <c r="Y23" s="106"/>
      <c r="Z23" s="61"/>
      <c r="AA23" s="107"/>
    </row>
    <row r="24" spans="2:31" s="91" customFormat="1" ht="18" customHeight="1" x14ac:dyDescent="0.2">
      <c r="B24" s="109" t="s">
        <v>18</v>
      </c>
      <c r="C24" s="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49"/>
      <c r="R24" s="29">
        <f>SUM(D24:O24)</f>
        <v>0</v>
      </c>
      <c r="S24" s="50"/>
      <c r="T24" s="28"/>
      <c r="U24" s="28"/>
      <c r="V24" s="110">
        <f>R24</f>
        <v>0</v>
      </c>
      <c r="W24" s="99"/>
      <c r="X24" s="60"/>
      <c r="Y24" s="99"/>
      <c r="Z24" s="59"/>
      <c r="AA24" s="8"/>
    </row>
    <row r="25" spans="2:31" s="3" customFormat="1" ht="3" customHeight="1" x14ac:dyDescent="0.2">
      <c r="B25" s="96"/>
      <c r="C25" s="8"/>
      <c r="D25" s="12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46"/>
      <c r="R25" s="25"/>
      <c r="S25" s="47"/>
      <c r="T25" s="26"/>
      <c r="U25" s="26"/>
      <c r="V25" s="99"/>
      <c r="W25" s="99"/>
      <c r="X25" s="60"/>
      <c r="Y25" s="99"/>
      <c r="Z25" s="62"/>
      <c r="AA25" s="111"/>
    </row>
    <row r="26" spans="2:31" s="3" customFormat="1" ht="18" customHeight="1" x14ac:dyDescent="0.2">
      <c r="B26" s="112" t="s">
        <v>19</v>
      </c>
      <c r="C26" s="113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34"/>
      <c r="Q26" s="51"/>
      <c r="R26" s="35">
        <f>SUM(D26:O26)</f>
        <v>0</v>
      </c>
      <c r="S26" s="47"/>
      <c r="T26" s="26"/>
      <c r="U26" s="26"/>
      <c r="V26" s="97">
        <f>SUM(V21:W24)</f>
        <v>0</v>
      </c>
      <c r="W26" s="98"/>
      <c r="X26" s="58"/>
      <c r="Y26" s="115"/>
      <c r="Z26" s="62"/>
      <c r="AA26" s="111"/>
    </row>
    <row r="27" spans="2:31" ht="3" customHeight="1" x14ac:dyDescent="0.2">
      <c r="B27" s="116"/>
      <c r="C27" s="11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2"/>
      <c r="R27" s="25"/>
      <c r="S27" s="47"/>
      <c r="T27" s="26"/>
      <c r="U27" s="26"/>
      <c r="V27" s="98"/>
      <c r="W27" s="98"/>
      <c r="X27" s="58"/>
      <c r="Y27" s="118"/>
      <c r="Z27" s="63"/>
      <c r="AA27" s="111"/>
    </row>
    <row r="28" spans="2:31" ht="18" hidden="1" customHeight="1" x14ac:dyDescent="0.2">
      <c r="B28" s="167" t="s">
        <v>20</v>
      </c>
      <c r="C28" s="168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2"/>
      <c r="Q28" s="52"/>
      <c r="R28" s="25"/>
      <c r="S28" s="47"/>
      <c r="T28" s="26"/>
      <c r="U28" s="26"/>
      <c r="V28" s="98"/>
      <c r="W28" s="98"/>
      <c r="X28" s="58"/>
      <c r="Y28" s="118"/>
      <c r="Z28" s="63"/>
      <c r="AA28" s="111"/>
    </row>
    <row r="29" spans="2:31" s="91" customFormat="1" ht="18" customHeight="1" x14ac:dyDescent="0.2">
      <c r="B29" s="96" t="s">
        <v>21</v>
      </c>
      <c r="C29" s="8"/>
      <c r="D29" s="26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26"/>
      <c r="Q29" s="46"/>
      <c r="R29" s="27">
        <f>SUM(D29:O29)</f>
        <v>0</v>
      </c>
      <c r="S29" s="47"/>
      <c r="T29" s="26"/>
      <c r="U29" s="26"/>
      <c r="V29" s="99">
        <f>R29</f>
        <v>0</v>
      </c>
      <c r="W29" s="99"/>
      <c r="X29" s="60"/>
      <c r="Y29" s="118"/>
      <c r="Z29" s="59"/>
      <c r="AA29" s="111"/>
    </row>
    <row r="30" spans="2:31" s="91" customFormat="1" ht="18" customHeight="1" x14ac:dyDescent="0.2">
      <c r="B30" s="96" t="s">
        <v>22</v>
      </c>
      <c r="C30" s="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46"/>
      <c r="R30" s="27">
        <f>SUM(D30:O30)</f>
        <v>0</v>
      </c>
      <c r="S30" s="47"/>
      <c r="T30" s="26"/>
      <c r="U30" s="26"/>
      <c r="V30" s="99">
        <f>R30</f>
        <v>0</v>
      </c>
      <c r="W30" s="99"/>
      <c r="X30" s="60"/>
      <c r="Y30" s="118"/>
      <c r="Z30" s="59"/>
      <c r="AA30" s="111"/>
    </row>
    <row r="31" spans="2:31" s="91" customFormat="1" ht="18" customHeight="1" x14ac:dyDescent="0.2">
      <c r="B31" s="119" t="s">
        <v>23</v>
      </c>
      <c r="C31" s="120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26"/>
      <c r="Q31" s="46"/>
      <c r="R31" s="27"/>
      <c r="S31" s="47"/>
      <c r="T31" s="26"/>
      <c r="U31" s="26"/>
      <c r="V31" s="122">
        <v>0</v>
      </c>
      <c r="W31" s="99"/>
      <c r="X31" s="60"/>
      <c r="Y31" s="118"/>
      <c r="Z31" s="59"/>
      <c r="AA31" s="111"/>
    </row>
    <row r="32" spans="2:31" s="91" customFormat="1" ht="18" customHeight="1" x14ac:dyDescent="0.2">
      <c r="B32" s="101" t="s">
        <v>24</v>
      </c>
      <c r="C32" s="102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4"/>
      <c r="Q32" s="53"/>
      <c r="R32" s="36">
        <f>SUM(D32:O32)</f>
        <v>0</v>
      </c>
      <c r="S32" s="47"/>
      <c r="T32" s="26"/>
      <c r="U32" s="26"/>
      <c r="V32" s="98">
        <v>0</v>
      </c>
      <c r="W32" s="98"/>
      <c r="X32" s="194">
        <f>R32-V32</f>
        <v>0</v>
      </c>
      <c r="Y32" s="195"/>
      <c r="Z32" s="196"/>
      <c r="AA32" s="111"/>
    </row>
    <row r="33" spans="2:31" s="91" customFormat="1" ht="18" customHeight="1" x14ac:dyDescent="0.2">
      <c r="B33" s="96" t="s">
        <v>25</v>
      </c>
      <c r="C33" s="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49"/>
      <c r="R33" s="29">
        <f>SUM(D33:O33)</f>
        <v>0</v>
      </c>
      <c r="S33" s="50"/>
      <c r="T33" s="28"/>
      <c r="U33" s="28"/>
      <c r="V33" s="110">
        <f>R33</f>
        <v>0</v>
      </c>
      <c r="W33" s="99"/>
      <c r="X33" s="60"/>
      <c r="Y33" s="118"/>
      <c r="Z33" s="59"/>
      <c r="AA33" s="125"/>
    </row>
    <row r="34" spans="2:31" ht="3" customHeight="1" x14ac:dyDescent="0.2">
      <c r="B34" s="96"/>
      <c r="C34" s="8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46"/>
      <c r="R34" s="25"/>
      <c r="S34" s="47"/>
      <c r="T34" s="26"/>
      <c r="U34" s="26"/>
      <c r="V34" s="99"/>
      <c r="W34" s="99"/>
      <c r="X34" s="60"/>
      <c r="Y34" s="118"/>
      <c r="Z34" s="63"/>
      <c r="AA34" s="111"/>
      <c r="AC34" s="100"/>
      <c r="AE34" s="126"/>
    </row>
    <row r="35" spans="2:31" s="91" customFormat="1" ht="18" customHeight="1" x14ac:dyDescent="0.2">
      <c r="B35" s="127" t="s">
        <v>25</v>
      </c>
      <c r="C35" s="8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46"/>
      <c r="R35" s="27">
        <f>SUM(R29:R33)</f>
        <v>0</v>
      </c>
      <c r="S35" s="47"/>
      <c r="T35" s="26"/>
      <c r="U35" s="26"/>
      <c r="V35" s="97">
        <f>SUM(V29:V33)</f>
        <v>0</v>
      </c>
      <c r="W35" s="98"/>
      <c r="X35" s="58"/>
      <c r="Y35" s="128"/>
      <c r="Z35" s="59"/>
      <c r="AA35" s="111"/>
    </row>
    <row r="36" spans="2:31" ht="3" customHeight="1" x14ac:dyDescent="0.2">
      <c r="B36" s="96"/>
      <c r="C36" s="8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46"/>
      <c r="R36" s="27"/>
      <c r="S36" s="47"/>
      <c r="T36" s="26"/>
      <c r="U36" s="26"/>
      <c r="V36" s="97"/>
      <c r="W36" s="99"/>
      <c r="X36" s="60"/>
      <c r="Y36" s="118"/>
      <c r="Z36" s="63"/>
    </row>
    <row r="37" spans="2:31" s="91" customFormat="1" ht="18" customHeight="1" x14ac:dyDescent="0.2">
      <c r="B37" s="127" t="s">
        <v>26</v>
      </c>
      <c r="C37" s="8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46"/>
      <c r="R37" s="27">
        <f>SUM(D37:O37)</f>
        <v>0</v>
      </c>
      <c r="S37" s="47"/>
      <c r="T37" s="26"/>
      <c r="U37" s="26"/>
      <c r="V37" s="97">
        <f>R37</f>
        <v>0</v>
      </c>
      <c r="W37" s="98"/>
      <c r="X37" s="58"/>
      <c r="Y37" s="118"/>
      <c r="Z37" s="59"/>
    </row>
    <row r="38" spans="2:31" ht="3" customHeight="1" x14ac:dyDescent="0.2">
      <c r="B38" s="116"/>
      <c r="C38" s="8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52"/>
      <c r="R38" s="25"/>
      <c r="S38" s="54"/>
      <c r="T38" s="12"/>
      <c r="U38" s="12"/>
      <c r="V38" s="98"/>
      <c r="W38" s="98"/>
      <c r="X38" s="58"/>
      <c r="Y38" s="118"/>
      <c r="Z38" s="63"/>
    </row>
    <row r="39" spans="2:31" ht="27" customHeight="1" x14ac:dyDescent="0.2">
      <c r="B39" s="169" t="s">
        <v>27</v>
      </c>
      <c r="C39" s="170"/>
      <c r="D39" s="171">
        <f t="shared" ref="D39:O39" si="4">D26+D29+D30+D32+D33+D37</f>
        <v>0</v>
      </c>
      <c r="E39" s="171">
        <f t="shared" si="4"/>
        <v>0</v>
      </c>
      <c r="F39" s="171">
        <f t="shared" si="4"/>
        <v>0</v>
      </c>
      <c r="G39" s="171">
        <f t="shared" si="4"/>
        <v>0</v>
      </c>
      <c r="H39" s="171">
        <f t="shared" si="4"/>
        <v>0</v>
      </c>
      <c r="I39" s="171">
        <f t="shared" si="4"/>
        <v>0</v>
      </c>
      <c r="J39" s="171">
        <f t="shared" si="4"/>
        <v>0</v>
      </c>
      <c r="K39" s="171">
        <f t="shared" si="4"/>
        <v>0</v>
      </c>
      <c r="L39" s="171">
        <f t="shared" si="4"/>
        <v>0</v>
      </c>
      <c r="M39" s="171">
        <f t="shared" si="4"/>
        <v>0</v>
      </c>
      <c r="N39" s="171">
        <f t="shared" si="4"/>
        <v>0</v>
      </c>
      <c r="O39" s="171">
        <f t="shared" si="4"/>
        <v>0</v>
      </c>
      <c r="P39" s="39"/>
      <c r="Q39" s="197">
        <f>SUM(D39:O39)</f>
        <v>0</v>
      </c>
      <c r="R39" s="198"/>
      <c r="S39" s="198"/>
      <c r="T39" s="12"/>
      <c r="U39" s="12"/>
      <c r="V39" s="34">
        <f>V26+V35+V37</f>
        <v>0</v>
      </c>
      <c r="W39" s="12"/>
      <c r="X39" s="199">
        <f>SUM(X22:Z32)</f>
        <v>0</v>
      </c>
      <c r="Y39" s="198"/>
      <c r="Z39" s="196"/>
      <c r="AB39" s="129"/>
    </row>
    <row r="40" spans="2:31" ht="3" customHeight="1" x14ac:dyDescent="0.2">
      <c r="B40" s="96"/>
      <c r="C40" s="8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12"/>
      <c r="S40" s="26"/>
      <c r="T40" s="26"/>
      <c r="U40" s="26"/>
      <c r="V40" s="99"/>
      <c r="W40" s="99"/>
      <c r="X40" s="99"/>
      <c r="Y40" s="99"/>
      <c r="Z40" s="94"/>
    </row>
    <row r="41" spans="2:31" ht="21.5" customHeight="1" x14ac:dyDescent="0.2">
      <c r="B41" s="90" t="s">
        <v>28</v>
      </c>
      <c r="C41" s="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12"/>
      <c r="S41" s="26"/>
      <c r="T41" s="26"/>
      <c r="U41" s="26"/>
      <c r="V41" s="99"/>
      <c r="W41" s="99"/>
      <c r="X41" s="99"/>
      <c r="Y41" s="99"/>
      <c r="Z41" s="94"/>
    </row>
    <row r="42" spans="2:31" s="91" customFormat="1" ht="18" customHeight="1" x14ac:dyDescent="0.2">
      <c r="B42" s="96" t="s">
        <v>29</v>
      </c>
      <c r="C42" s="8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64"/>
      <c r="R42" s="65">
        <f>SUM(D42:O42)</f>
        <v>0</v>
      </c>
      <c r="S42" s="66"/>
      <c r="T42" s="26"/>
      <c r="U42" s="26"/>
      <c r="V42" s="99">
        <f>R42</f>
        <v>0</v>
      </c>
      <c r="W42" s="99"/>
      <c r="X42" s="71"/>
      <c r="Y42" s="72"/>
      <c r="Z42" s="73"/>
    </row>
    <row r="43" spans="2:31" s="91" customFormat="1" ht="18" customHeight="1" x14ac:dyDescent="0.2">
      <c r="B43" s="130" t="s">
        <v>30</v>
      </c>
      <c r="C43" s="120"/>
      <c r="D43" s="121">
        <f t="shared" ref="D43:O43" si="5">(D21+D23+D24+D29+D30+D32+D33+D37)*0.0195</f>
        <v>0</v>
      </c>
      <c r="E43" s="121">
        <f t="shared" si="5"/>
        <v>0</v>
      </c>
      <c r="F43" s="121">
        <f t="shared" si="5"/>
        <v>0</v>
      </c>
      <c r="G43" s="121">
        <f t="shared" si="5"/>
        <v>0</v>
      </c>
      <c r="H43" s="121">
        <f t="shared" si="5"/>
        <v>0</v>
      </c>
      <c r="I43" s="121">
        <f t="shared" si="5"/>
        <v>0</v>
      </c>
      <c r="J43" s="121">
        <f t="shared" si="5"/>
        <v>0</v>
      </c>
      <c r="K43" s="121">
        <f t="shared" si="5"/>
        <v>0</v>
      </c>
      <c r="L43" s="121">
        <f t="shared" si="5"/>
        <v>0</v>
      </c>
      <c r="M43" s="121">
        <f t="shared" si="5"/>
        <v>0</v>
      </c>
      <c r="N43" s="121">
        <f t="shared" si="5"/>
        <v>0</v>
      </c>
      <c r="O43" s="121">
        <f t="shared" si="5"/>
        <v>0</v>
      </c>
      <c r="P43" s="26"/>
      <c r="Q43" s="46"/>
      <c r="R43" s="25"/>
      <c r="S43" s="47"/>
      <c r="T43" s="26"/>
      <c r="U43" s="26"/>
      <c r="V43" s="122">
        <f>SUM(C43:O43)</f>
        <v>0</v>
      </c>
      <c r="W43" s="99"/>
      <c r="X43" s="60"/>
      <c r="Y43" s="99"/>
      <c r="Z43" s="59"/>
      <c r="AA43" s="15"/>
    </row>
    <row r="44" spans="2:31" s="91" customFormat="1" ht="18" customHeight="1" x14ac:dyDescent="0.2">
      <c r="B44" s="131" t="s">
        <v>31</v>
      </c>
      <c r="C44" s="132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26"/>
      <c r="Q44" s="46"/>
      <c r="R44" s="37">
        <f>SUM(D44:O44)</f>
        <v>0</v>
      </c>
      <c r="S44" s="47"/>
      <c r="T44" s="26"/>
      <c r="U44" s="26"/>
      <c r="V44" s="99"/>
      <c r="W44" s="99"/>
      <c r="X44" s="74"/>
      <c r="Y44" s="172">
        <f>V43-R44</f>
        <v>0</v>
      </c>
      <c r="Z44" s="75"/>
      <c r="AA44" s="15"/>
    </row>
    <row r="45" spans="2:31" s="91" customFormat="1" ht="18" customHeight="1" x14ac:dyDescent="0.2">
      <c r="B45" s="96" t="s">
        <v>32</v>
      </c>
      <c r="C45" s="8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46"/>
      <c r="R45" s="25">
        <f>SUM(D45:O45)</f>
        <v>0</v>
      </c>
      <c r="S45" s="47"/>
      <c r="T45" s="26"/>
      <c r="U45" s="26"/>
      <c r="V45" s="99">
        <f>R45</f>
        <v>0</v>
      </c>
      <c r="W45" s="99"/>
      <c r="X45" s="60"/>
      <c r="Y45" s="99"/>
      <c r="Z45" s="59"/>
      <c r="AA45" s="15"/>
    </row>
    <row r="46" spans="2:31" s="91" customFormat="1" ht="18" customHeight="1" x14ac:dyDescent="0.2">
      <c r="B46" s="96" t="s">
        <v>33</v>
      </c>
      <c r="C46" s="8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46"/>
      <c r="R46" s="25">
        <f>SUM(D46:O46)</f>
        <v>0</v>
      </c>
      <c r="S46" s="67"/>
      <c r="T46" s="99"/>
      <c r="U46" s="99"/>
      <c r="V46" s="99">
        <f>R46</f>
        <v>0</v>
      </c>
      <c r="W46" s="99"/>
      <c r="X46" s="60"/>
      <c r="Y46" s="99"/>
      <c r="Z46" s="59"/>
    </row>
    <row r="47" spans="2:31" s="91" customFormat="1" ht="18" customHeight="1" x14ac:dyDescent="0.2">
      <c r="B47" s="134" t="s">
        <v>34</v>
      </c>
      <c r="C47" s="135"/>
      <c r="D47" s="121">
        <f t="shared" ref="D47:O47" si="6">D39*0.0525</f>
        <v>0</v>
      </c>
      <c r="E47" s="121">
        <f t="shared" si="6"/>
        <v>0</v>
      </c>
      <c r="F47" s="121">
        <f t="shared" si="6"/>
        <v>0</v>
      </c>
      <c r="G47" s="121">
        <f t="shared" si="6"/>
        <v>0</v>
      </c>
      <c r="H47" s="121">
        <f t="shared" si="6"/>
        <v>0</v>
      </c>
      <c r="I47" s="121">
        <f t="shared" si="6"/>
        <v>0</v>
      </c>
      <c r="J47" s="121">
        <f t="shared" si="6"/>
        <v>0</v>
      </c>
      <c r="K47" s="121">
        <f t="shared" si="6"/>
        <v>0</v>
      </c>
      <c r="L47" s="121">
        <f t="shared" si="6"/>
        <v>0</v>
      </c>
      <c r="M47" s="121">
        <f t="shared" si="6"/>
        <v>0</v>
      </c>
      <c r="N47" s="121">
        <f t="shared" si="6"/>
        <v>0</v>
      </c>
      <c r="O47" s="121">
        <f t="shared" si="6"/>
        <v>0</v>
      </c>
      <c r="P47" s="136"/>
      <c r="Q47" s="68"/>
      <c r="R47" s="31"/>
      <c r="S47" s="47"/>
      <c r="T47" s="26"/>
      <c r="U47" s="26"/>
      <c r="V47" s="38">
        <f>SUM(D47:O47)</f>
        <v>0</v>
      </c>
      <c r="W47" s="99"/>
      <c r="X47" s="60"/>
      <c r="Y47" s="99"/>
      <c r="Z47" s="59"/>
    </row>
    <row r="48" spans="2:31" s="91" customFormat="1" ht="18" customHeight="1" x14ac:dyDescent="0.2">
      <c r="B48" s="131" t="s">
        <v>35</v>
      </c>
      <c r="C48" s="132"/>
      <c r="D48" s="133">
        <f t="shared" ref="D48:O48" si="7">D39*0.04</f>
        <v>0</v>
      </c>
      <c r="E48" s="133">
        <f t="shared" si="7"/>
        <v>0</v>
      </c>
      <c r="F48" s="133">
        <f t="shared" si="7"/>
        <v>0</v>
      </c>
      <c r="G48" s="133">
        <f t="shared" si="7"/>
        <v>0</v>
      </c>
      <c r="H48" s="133">
        <f t="shared" si="7"/>
        <v>0</v>
      </c>
      <c r="I48" s="133">
        <f t="shared" si="7"/>
        <v>0</v>
      </c>
      <c r="J48" s="133">
        <f t="shared" si="7"/>
        <v>0</v>
      </c>
      <c r="K48" s="133">
        <f t="shared" si="7"/>
        <v>0</v>
      </c>
      <c r="L48" s="133">
        <f t="shared" si="7"/>
        <v>0</v>
      </c>
      <c r="M48" s="133">
        <f t="shared" si="7"/>
        <v>0</v>
      </c>
      <c r="N48" s="133">
        <f t="shared" si="7"/>
        <v>0</v>
      </c>
      <c r="O48" s="133">
        <f t="shared" si="7"/>
        <v>0</v>
      </c>
      <c r="P48" s="137"/>
      <c r="Q48" s="69"/>
      <c r="R48" s="36">
        <f t="shared" ref="R48:R60" si="8">SUM(D48:O48)</f>
        <v>0</v>
      </c>
      <c r="S48" s="70"/>
      <c r="T48" s="32"/>
      <c r="U48" s="32"/>
      <c r="V48" s="33"/>
      <c r="W48" s="99"/>
      <c r="X48" s="194">
        <f>V47-R48</f>
        <v>0</v>
      </c>
      <c r="Y48" s="195"/>
      <c r="Z48" s="196"/>
    </row>
    <row r="49" spans="2:26" s="91" customFormat="1" ht="18" customHeight="1" x14ac:dyDescent="0.2">
      <c r="B49" s="96" t="s">
        <v>36</v>
      </c>
      <c r="C49" s="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26"/>
      <c r="Q49" s="46"/>
      <c r="R49" s="25">
        <f t="shared" si="8"/>
        <v>0</v>
      </c>
      <c r="S49" s="47"/>
      <c r="T49" s="26"/>
      <c r="U49" s="26"/>
      <c r="V49" s="99">
        <f t="shared" ref="V49:V60" si="9">R49</f>
        <v>0</v>
      </c>
      <c r="W49" s="99"/>
      <c r="X49" s="60"/>
      <c r="Y49" s="99"/>
      <c r="Z49" s="59"/>
    </row>
    <row r="50" spans="2:26" s="91" customFormat="1" ht="18" customHeight="1" x14ac:dyDescent="0.2">
      <c r="B50" s="96" t="s">
        <v>37</v>
      </c>
      <c r="C50" s="8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46"/>
      <c r="R50" s="25">
        <f t="shared" si="8"/>
        <v>0</v>
      </c>
      <c r="S50" s="47"/>
      <c r="T50" s="26"/>
      <c r="U50" s="26"/>
      <c r="V50" s="99">
        <f t="shared" si="9"/>
        <v>0</v>
      </c>
      <c r="W50" s="99"/>
      <c r="X50" s="60"/>
      <c r="Y50" s="99"/>
      <c r="Z50" s="59"/>
    </row>
    <row r="51" spans="2:26" s="91" customFormat="1" ht="18" customHeight="1" x14ac:dyDescent="0.2">
      <c r="B51" s="96" t="s">
        <v>38</v>
      </c>
      <c r="C51" s="8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46"/>
      <c r="R51" s="25">
        <f t="shared" si="8"/>
        <v>0</v>
      </c>
      <c r="S51" s="47"/>
      <c r="T51" s="26"/>
      <c r="U51" s="26"/>
      <c r="V51" s="99">
        <f t="shared" si="9"/>
        <v>0</v>
      </c>
      <c r="W51" s="99"/>
      <c r="X51" s="60"/>
      <c r="Y51" s="99"/>
      <c r="Z51" s="59"/>
    </row>
    <row r="52" spans="2:26" s="91" customFormat="1" ht="18" customHeight="1" x14ac:dyDescent="0.2">
      <c r="B52" s="96" t="s">
        <v>39</v>
      </c>
      <c r="C52" s="8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46"/>
      <c r="R52" s="25">
        <f t="shared" si="8"/>
        <v>0</v>
      </c>
      <c r="S52" s="47"/>
      <c r="T52" s="26"/>
      <c r="U52" s="26"/>
      <c r="V52" s="99">
        <f t="shared" si="9"/>
        <v>0</v>
      </c>
      <c r="W52" s="99"/>
      <c r="X52" s="60"/>
      <c r="Y52" s="99"/>
      <c r="Z52" s="59"/>
    </row>
    <row r="53" spans="2:26" s="91" customFormat="1" ht="18" customHeight="1" x14ac:dyDescent="0.2">
      <c r="B53" s="96" t="s">
        <v>40</v>
      </c>
      <c r="C53" s="8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46"/>
      <c r="R53" s="25">
        <f t="shared" si="8"/>
        <v>0</v>
      </c>
      <c r="S53" s="47"/>
      <c r="T53" s="26"/>
      <c r="U53" s="26"/>
      <c r="V53" s="99">
        <f t="shared" si="9"/>
        <v>0</v>
      </c>
      <c r="W53" s="99"/>
      <c r="X53" s="60"/>
      <c r="Y53" s="99"/>
      <c r="Z53" s="59"/>
    </row>
    <row r="54" spans="2:26" s="91" customFormat="1" ht="18" customHeight="1" x14ac:dyDescent="0.2">
      <c r="B54" s="96" t="s">
        <v>41</v>
      </c>
      <c r="C54" s="8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46"/>
      <c r="R54" s="25">
        <f t="shared" si="8"/>
        <v>0</v>
      </c>
      <c r="S54" s="47"/>
      <c r="T54" s="26"/>
      <c r="U54" s="26"/>
      <c r="V54" s="99">
        <f t="shared" si="9"/>
        <v>0</v>
      </c>
      <c r="W54" s="99"/>
      <c r="X54" s="60"/>
      <c r="Y54" s="99"/>
      <c r="Z54" s="59"/>
    </row>
    <row r="55" spans="2:26" s="91" customFormat="1" ht="18" customHeight="1" x14ac:dyDescent="0.2">
      <c r="B55" s="96" t="s">
        <v>42</v>
      </c>
      <c r="C55" s="8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46"/>
      <c r="R55" s="25">
        <f t="shared" si="8"/>
        <v>0</v>
      </c>
      <c r="S55" s="47"/>
      <c r="T55" s="26"/>
      <c r="U55" s="26"/>
      <c r="V55" s="99">
        <f t="shared" si="9"/>
        <v>0</v>
      </c>
      <c r="W55" s="99"/>
      <c r="X55" s="60"/>
      <c r="Y55" s="99"/>
      <c r="Z55" s="59"/>
    </row>
    <row r="56" spans="2:26" s="91" customFormat="1" ht="18" customHeight="1" x14ac:dyDescent="0.2">
      <c r="B56" s="96" t="s">
        <v>43</v>
      </c>
      <c r="C56" s="8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46"/>
      <c r="R56" s="25">
        <f t="shared" si="8"/>
        <v>0</v>
      </c>
      <c r="S56" s="47"/>
      <c r="T56" s="26"/>
      <c r="U56" s="26"/>
      <c r="V56" s="99">
        <f t="shared" si="9"/>
        <v>0</v>
      </c>
      <c r="W56" s="99"/>
      <c r="X56" s="60"/>
      <c r="Y56" s="99"/>
      <c r="Z56" s="59"/>
    </row>
    <row r="57" spans="2:26" s="91" customFormat="1" ht="18" customHeight="1" x14ac:dyDescent="0.2">
      <c r="B57" s="96" t="s">
        <v>44</v>
      </c>
      <c r="C57" s="8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46"/>
      <c r="R57" s="25">
        <f t="shared" si="8"/>
        <v>0</v>
      </c>
      <c r="S57" s="47"/>
      <c r="T57" s="26"/>
      <c r="U57" s="26"/>
      <c r="V57" s="99">
        <f t="shared" si="9"/>
        <v>0</v>
      </c>
      <c r="W57" s="99"/>
      <c r="X57" s="60"/>
      <c r="Y57" s="99"/>
      <c r="Z57" s="59"/>
    </row>
    <row r="58" spans="2:26" s="91" customFormat="1" ht="18" customHeight="1" x14ac:dyDescent="0.2">
      <c r="B58" s="96" t="s">
        <v>45</v>
      </c>
      <c r="C58" s="8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46"/>
      <c r="R58" s="25">
        <f t="shared" si="8"/>
        <v>0</v>
      </c>
      <c r="S58" s="47"/>
      <c r="T58" s="26"/>
      <c r="U58" s="26"/>
      <c r="V58" s="99">
        <f t="shared" si="9"/>
        <v>0</v>
      </c>
      <c r="W58" s="99"/>
      <c r="X58" s="60"/>
      <c r="Y58" s="99"/>
      <c r="Z58" s="59"/>
    </row>
    <row r="59" spans="2:26" s="91" customFormat="1" ht="18" customHeight="1" x14ac:dyDescent="0.2">
      <c r="B59" s="96" t="s">
        <v>46</v>
      </c>
      <c r="C59" s="8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46"/>
      <c r="R59" s="25">
        <f t="shared" si="8"/>
        <v>0</v>
      </c>
      <c r="S59" s="47"/>
      <c r="T59" s="26"/>
      <c r="U59" s="26"/>
      <c r="V59" s="99">
        <f t="shared" si="9"/>
        <v>0</v>
      </c>
      <c r="W59" s="99"/>
      <c r="X59" s="60"/>
      <c r="Y59" s="99"/>
      <c r="Z59" s="59"/>
    </row>
    <row r="60" spans="2:26" s="91" customFormat="1" ht="18" customHeight="1" x14ac:dyDescent="0.2">
      <c r="B60" s="96" t="s">
        <v>47</v>
      </c>
      <c r="C60" s="8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46"/>
      <c r="R60" s="25">
        <f t="shared" si="8"/>
        <v>0</v>
      </c>
      <c r="S60" s="47"/>
      <c r="T60" s="26"/>
      <c r="U60" s="26"/>
      <c r="V60" s="99">
        <f t="shared" si="9"/>
        <v>0</v>
      </c>
      <c r="W60" s="99"/>
      <c r="X60" s="60"/>
      <c r="Y60" s="99"/>
      <c r="Z60" s="59"/>
    </row>
    <row r="61" spans="2:26" ht="3" customHeight="1" x14ac:dyDescent="0.2">
      <c r="B61" s="11"/>
      <c r="C61" s="8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46"/>
      <c r="R61" s="25"/>
      <c r="S61" s="47"/>
      <c r="T61" s="26"/>
      <c r="U61" s="26"/>
      <c r="V61" s="99"/>
      <c r="W61" s="99"/>
      <c r="X61" s="60"/>
      <c r="Y61" s="99"/>
      <c r="Z61" s="63"/>
    </row>
    <row r="62" spans="2:26" ht="3" customHeight="1" x14ac:dyDescent="0.2">
      <c r="B62" s="11"/>
      <c r="C62" s="8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46"/>
      <c r="R62" s="25"/>
      <c r="S62" s="47"/>
      <c r="T62" s="26"/>
      <c r="U62" s="26"/>
      <c r="V62" s="99"/>
      <c r="W62" s="99"/>
      <c r="X62" s="60"/>
      <c r="Y62" s="99"/>
      <c r="Z62" s="63"/>
    </row>
    <row r="63" spans="2:26" ht="25.75" customHeight="1" x14ac:dyDescent="0.2">
      <c r="B63" s="169" t="s">
        <v>48</v>
      </c>
      <c r="C63" s="170"/>
      <c r="D63" s="171">
        <f t="shared" ref="D63:O63" si="10">D42+D44+D45+D46+D48+D49+D50+D51+D52+D53+D54+D55+D56+D57+D58+D59+D60</f>
        <v>0</v>
      </c>
      <c r="E63" s="171">
        <f t="shared" si="10"/>
        <v>0</v>
      </c>
      <c r="F63" s="171">
        <f t="shared" si="10"/>
        <v>0</v>
      </c>
      <c r="G63" s="171">
        <f t="shared" si="10"/>
        <v>0</v>
      </c>
      <c r="H63" s="171">
        <f t="shared" si="10"/>
        <v>0</v>
      </c>
      <c r="I63" s="171">
        <f t="shared" si="10"/>
        <v>0</v>
      </c>
      <c r="J63" s="171">
        <f t="shared" si="10"/>
        <v>0</v>
      </c>
      <c r="K63" s="171">
        <f t="shared" si="10"/>
        <v>0</v>
      </c>
      <c r="L63" s="171">
        <f t="shared" si="10"/>
        <v>0</v>
      </c>
      <c r="M63" s="171">
        <f t="shared" si="10"/>
        <v>0</v>
      </c>
      <c r="N63" s="171">
        <f t="shared" si="10"/>
        <v>0</v>
      </c>
      <c r="O63" s="171">
        <f t="shared" si="10"/>
        <v>0</v>
      </c>
      <c r="P63" s="39"/>
      <c r="Q63" s="197">
        <f>SUM(D63:O63)</f>
        <v>0</v>
      </c>
      <c r="R63" s="198"/>
      <c r="S63" s="198"/>
      <c r="T63" s="26"/>
      <c r="U63" s="26"/>
      <c r="V63" s="34">
        <f>SUM(V42:V60)</f>
        <v>0</v>
      </c>
      <c r="W63" s="99"/>
      <c r="X63" s="199">
        <f>SUM(X42:Y61)</f>
        <v>0</v>
      </c>
      <c r="Y63" s="198"/>
      <c r="Z63" s="196"/>
    </row>
    <row r="64" spans="2:26" ht="6" customHeight="1" thickBot="1" x14ac:dyDescent="0.25">
      <c r="B64" s="11"/>
      <c r="C64" s="139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  <c r="S64" s="41"/>
      <c r="T64" s="12"/>
      <c r="U64" s="12"/>
      <c r="V64" s="99"/>
      <c r="W64" s="99"/>
      <c r="X64" s="99"/>
      <c r="Y64" s="99"/>
      <c r="Z64" s="94"/>
    </row>
    <row r="65" spans="2:26" s="91" customFormat="1" ht="32.5" customHeight="1" thickBot="1" x14ac:dyDescent="0.25">
      <c r="B65" s="173" t="s">
        <v>49</v>
      </c>
      <c r="C65" s="174"/>
      <c r="D65" s="175">
        <f t="shared" ref="D65:O65" si="11">D39-D63</f>
        <v>0</v>
      </c>
      <c r="E65" s="175">
        <f t="shared" si="11"/>
        <v>0</v>
      </c>
      <c r="F65" s="175">
        <f t="shared" si="11"/>
        <v>0</v>
      </c>
      <c r="G65" s="175">
        <f t="shared" si="11"/>
        <v>0</v>
      </c>
      <c r="H65" s="175">
        <f t="shared" si="11"/>
        <v>0</v>
      </c>
      <c r="I65" s="175">
        <f t="shared" si="11"/>
        <v>0</v>
      </c>
      <c r="J65" s="175">
        <f t="shared" si="11"/>
        <v>0</v>
      </c>
      <c r="K65" s="175">
        <f t="shared" si="11"/>
        <v>0</v>
      </c>
      <c r="L65" s="175">
        <f t="shared" si="11"/>
        <v>0</v>
      </c>
      <c r="M65" s="175">
        <f t="shared" si="11"/>
        <v>0</v>
      </c>
      <c r="N65" s="175">
        <f t="shared" si="11"/>
        <v>0</v>
      </c>
      <c r="O65" s="176">
        <f t="shared" si="11"/>
        <v>0</v>
      </c>
      <c r="P65" s="42"/>
      <c r="Q65" s="190">
        <f>Q39-Q63</f>
        <v>0</v>
      </c>
      <c r="R65" s="191"/>
      <c r="S65" s="192"/>
      <c r="T65" s="26"/>
      <c r="U65" s="26"/>
      <c r="V65" s="114">
        <f>V39-V63</f>
        <v>0</v>
      </c>
      <c r="W65" s="99"/>
      <c r="X65" s="193">
        <f>X39+X63</f>
        <v>0</v>
      </c>
      <c r="Y65" s="191"/>
      <c r="Z65" s="192"/>
    </row>
    <row r="66" spans="2:26" x14ac:dyDescent="0.2">
      <c r="B66" s="95"/>
      <c r="E66" s="5"/>
      <c r="S66" s="6"/>
      <c r="T66" s="6"/>
      <c r="U66" s="6"/>
    </row>
    <row r="67" spans="2:26" x14ac:dyDescent="0.2">
      <c r="B67" s="95"/>
      <c r="E67" s="5"/>
      <c r="O67" s="140"/>
      <c r="R67" s="2"/>
      <c r="V67" s="2"/>
      <c r="Y67" s="2"/>
    </row>
    <row r="68" spans="2:26" ht="15.5" customHeight="1" x14ac:dyDescent="0.2">
      <c r="D68" s="21"/>
      <c r="E68" s="5"/>
      <c r="Y68" s="2"/>
    </row>
    <row r="69" spans="2:26" ht="15.5" customHeight="1" x14ac:dyDescent="0.2">
      <c r="B69" s="17"/>
      <c r="D69" s="21"/>
      <c r="E69" s="5"/>
      <c r="F69" s="2"/>
    </row>
    <row r="70" spans="2:26" ht="15.5" customHeight="1" x14ac:dyDescent="0.2">
      <c r="B70" s="18"/>
      <c r="D70" s="21"/>
      <c r="E70" s="5"/>
    </row>
    <row r="71" spans="2:26" ht="15.5" customHeight="1" x14ac:dyDescent="0.2">
      <c r="B71" s="17"/>
      <c r="D71" s="21"/>
      <c r="E71" s="5"/>
    </row>
    <row r="72" spans="2:26" ht="15.5" customHeight="1" x14ac:dyDescent="0.2">
      <c r="B72" s="17"/>
      <c r="D72" s="21"/>
      <c r="E72" s="5"/>
    </row>
    <row r="73" spans="2:26" ht="15.5" customHeight="1" x14ac:dyDescent="0.2">
      <c r="B73" s="17"/>
      <c r="D73" s="21"/>
      <c r="E73" s="5"/>
    </row>
    <row r="74" spans="2:26" x14ac:dyDescent="0.2">
      <c r="E74" s="5"/>
    </row>
    <row r="75" spans="2:26" ht="15.5" customHeight="1" x14ac:dyDescent="0.2">
      <c r="B75" s="18"/>
      <c r="D75" s="21"/>
      <c r="E75" s="5"/>
    </row>
    <row r="76" spans="2:26" x14ac:dyDescent="0.2">
      <c r="E76" s="5"/>
    </row>
    <row r="77" spans="2:26" x14ac:dyDescent="0.2">
      <c r="E77" s="6"/>
    </row>
    <row r="78" spans="2:26" x14ac:dyDescent="0.2">
      <c r="E78" s="22"/>
    </row>
    <row r="79" spans="2:26" x14ac:dyDescent="0.2">
      <c r="E79" s="22"/>
    </row>
    <row r="80" spans="2:26" x14ac:dyDescent="0.2">
      <c r="E80" s="5"/>
    </row>
    <row r="81" spans="4:26" x14ac:dyDescent="0.2">
      <c r="E81" s="2"/>
    </row>
    <row r="82" spans="4:26" x14ac:dyDescent="0.2"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3"/>
      <c r="T82" s="3"/>
      <c r="U82" s="3"/>
      <c r="V82" s="3"/>
      <c r="W82" s="3"/>
      <c r="X82" s="3"/>
      <c r="Y82" s="3"/>
      <c r="Z82" s="3"/>
    </row>
    <row r="92" spans="4:26" ht="15.5" customHeight="1" x14ac:dyDescent="0.2">
      <c r="D92" s="21"/>
    </row>
    <row r="93" spans="4:26" ht="15.5" customHeight="1" x14ac:dyDescent="0.2">
      <c r="D93" s="21"/>
    </row>
    <row r="94" spans="4:26" ht="15.5" customHeight="1" x14ac:dyDescent="0.2">
      <c r="D94" s="21"/>
    </row>
    <row r="95" spans="4:26" ht="15.5" customHeight="1" x14ac:dyDescent="0.2">
      <c r="D95" s="21"/>
    </row>
    <row r="96" spans="4:26" ht="15.5" customHeight="1" x14ac:dyDescent="0.2">
      <c r="D96" s="21"/>
    </row>
    <row r="97" spans="2:4" ht="15" customHeight="1" x14ac:dyDescent="0.2">
      <c r="B97" s="19"/>
      <c r="C97" s="23"/>
      <c r="D97" s="24"/>
    </row>
    <row r="98" spans="2:4" ht="14.5" customHeight="1" x14ac:dyDescent="0.2">
      <c r="B98" s="20"/>
      <c r="C98" s="8"/>
      <c r="D98" s="13"/>
    </row>
    <row r="99" spans="2:4" ht="15.5" customHeight="1" x14ac:dyDescent="0.2">
      <c r="D99" s="21"/>
    </row>
    <row r="100" spans="2:4" ht="15.5" customHeight="1" x14ac:dyDescent="0.2">
      <c r="D100" s="21"/>
    </row>
    <row r="101" spans="2:4" ht="15.5" customHeight="1" x14ac:dyDescent="0.2">
      <c r="D101" s="21"/>
    </row>
    <row r="102" spans="2:4" ht="15.5" customHeight="1" x14ac:dyDescent="0.2">
      <c r="D102" s="21"/>
    </row>
    <row r="103" spans="2:4" ht="15.5" customHeight="1" x14ac:dyDescent="0.2">
      <c r="D103" s="21"/>
    </row>
    <row r="104" spans="2:4" ht="15.5" customHeight="1" x14ac:dyDescent="0.2">
      <c r="D104" s="21"/>
    </row>
    <row r="105" spans="2:4" ht="15" customHeight="1" x14ac:dyDescent="0.2">
      <c r="C105" s="3"/>
      <c r="D105" s="21"/>
    </row>
    <row r="106" spans="2:4" ht="14.5" customHeight="1" x14ac:dyDescent="0.2">
      <c r="B106" s="11"/>
      <c r="C106" s="8"/>
      <c r="D106" s="9"/>
    </row>
    <row r="107" spans="2:4" x14ac:dyDescent="0.2">
      <c r="B107" s="11"/>
    </row>
    <row r="108" spans="2:4" ht="14.5" customHeight="1" x14ac:dyDescent="0.2">
      <c r="B108" s="11"/>
      <c r="C108" s="8"/>
      <c r="D108" s="9"/>
    </row>
    <row r="109" spans="2:4" ht="15.5" customHeight="1" x14ac:dyDescent="0.2">
      <c r="D109" s="21"/>
    </row>
    <row r="110" spans="2:4" ht="15.5" customHeight="1" x14ac:dyDescent="0.2">
      <c r="D110" s="21"/>
    </row>
    <row r="111" spans="2:4" ht="15.5" customHeight="1" x14ac:dyDescent="0.2">
      <c r="D111" s="21"/>
    </row>
    <row r="112" spans="2:4" ht="15.5" customHeight="1" x14ac:dyDescent="0.2">
      <c r="D112" s="21"/>
    </row>
    <row r="113" spans="4:4" ht="15.5" customHeight="1" x14ac:dyDescent="0.2">
      <c r="D113" s="21"/>
    </row>
  </sheetData>
  <mergeCells count="23">
    <mergeCell ref="AH5:AH6"/>
    <mergeCell ref="B7:C7"/>
    <mergeCell ref="AA3:AB3"/>
    <mergeCell ref="V17:V18"/>
    <mergeCell ref="R17:R18"/>
    <mergeCell ref="B14:C14"/>
    <mergeCell ref="B15:C15"/>
    <mergeCell ref="B13:C13"/>
    <mergeCell ref="B8:C8"/>
    <mergeCell ref="B9:C9"/>
    <mergeCell ref="B10:C10"/>
    <mergeCell ref="B2:P2"/>
    <mergeCell ref="B3:P3"/>
    <mergeCell ref="Y17:Y18"/>
    <mergeCell ref="Q65:S65"/>
    <mergeCell ref="X65:Z65"/>
    <mergeCell ref="X32:Z32"/>
    <mergeCell ref="Q39:S39"/>
    <mergeCell ref="X39:Z39"/>
    <mergeCell ref="X48:Z48"/>
    <mergeCell ref="Q63:S63"/>
    <mergeCell ref="X63:Z63"/>
    <mergeCell ref="X22:Z22"/>
  </mergeCells>
  <pageMargins left="0.25" right="0.25" top="0.75" bottom="0.75" header="0.3" footer="0.3"/>
  <pageSetup scale="44" orientation="landscape" horizontalDpi="4294967293"/>
  <headerFooter>
    <oddFooter>&amp;L&amp;D&amp;C&amp;F&amp;R&amp;A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25' - 26' Proforma</vt:lpstr>
      <vt:lpstr>'25'' - 26'' Proforma'!Print_Area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Gautier</dc:creator>
  <cp:lastModifiedBy>Burke,Alex Michael</cp:lastModifiedBy>
  <cp:lastPrinted>2025-09-18T23:31:36Z</cp:lastPrinted>
  <dcterms:created xsi:type="dcterms:W3CDTF">2024-08-12T17:04:45Z</dcterms:created>
  <dcterms:modified xsi:type="dcterms:W3CDTF">2025-09-28T02:48:34Z</dcterms:modified>
</cp:coreProperties>
</file>