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Equities\"/>
    </mc:Choice>
  </mc:AlternateContent>
  <bookViews>
    <workbookView xWindow="0" yWindow="110" windowWidth="18020" windowHeight="10170" tabRatio="37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O3" i="1" l="1"/>
  <c r="O2" i="1"/>
  <c r="N3" i="1"/>
  <c r="N2" i="1"/>
  <c r="K3" i="1"/>
  <c r="L3" i="1"/>
  <c r="K4" i="1"/>
  <c r="L4" i="1"/>
  <c r="M4" i="1" s="1"/>
  <c r="K5" i="1"/>
  <c r="L5" i="1"/>
  <c r="K6" i="1"/>
  <c r="L6" i="1"/>
  <c r="K7" i="1"/>
  <c r="L7" i="1"/>
  <c r="M7" i="1" s="1"/>
  <c r="K8" i="1"/>
  <c r="L8" i="1"/>
  <c r="M8" i="1" s="1"/>
  <c r="K9" i="1"/>
  <c r="L9" i="1"/>
  <c r="K10" i="1"/>
  <c r="L10" i="1"/>
  <c r="K11" i="1"/>
  <c r="L11" i="1"/>
  <c r="M11" i="1" s="1"/>
  <c r="K12" i="1"/>
  <c r="L12" i="1"/>
  <c r="L2" i="1"/>
  <c r="M2" i="1" s="1"/>
  <c r="K2" i="1"/>
  <c r="C2" i="1"/>
  <c r="M6" i="1" s="1"/>
  <c r="D26" i="1"/>
  <c r="D28" i="1"/>
  <c r="D30" i="1"/>
  <c r="D32" i="1"/>
  <c r="D34" i="1"/>
  <c r="D36" i="1"/>
  <c r="D38" i="1"/>
  <c r="D40" i="1"/>
  <c r="D42" i="1"/>
  <c r="D44" i="1"/>
  <c r="E27" i="1"/>
  <c r="E33" i="1"/>
  <c r="E41" i="1"/>
  <c r="E45" i="1"/>
  <c r="E22" i="1"/>
  <c r="E24" i="1"/>
  <c r="E26" i="1"/>
  <c r="E28" i="1"/>
  <c r="E30" i="1"/>
  <c r="E32" i="1"/>
  <c r="E34" i="1"/>
  <c r="E36" i="1"/>
  <c r="E38" i="1"/>
  <c r="E40" i="1"/>
  <c r="E42" i="1"/>
  <c r="E44" i="1"/>
  <c r="D45" i="1"/>
  <c r="E23" i="1"/>
  <c r="E29" i="1"/>
  <c r="E31" i="1"/>
  <c r="E37" i="1"/>
  <c r="E43" i="1"/>
  <c r="D27" i="1"/>
  <c r="D29" i="1"/>
  <c r="D31" i="1"/>
  <c r="D33" i="1"/>
  <c r="D35" i="1"/>
  <c r="D37" i="1"/>
  <c r="D39" i="1"/>
  <c r="D41" i="1"/>
  <c r="D43" i="1"/>
  <c r="E25" i="1"/>
  <c r="E35" i="1"/>
  <c r="E39" i="1"/>
  <c r="B13" i="1"/>
  <c r="C17" i="1"/>
  <c r="E21" i="1"/>
  <c r="E20" i="1"/>
  <c r="E19" i="1"/>
  <c r="E18" i="1"/>
  <c r="E17" i="1"/>
  <c r="D22" i="1"/>
  <c r="D25" i="1"/>
  <c r="D24" i="1"/>
  <c r="D23" i="1"/>
  <c r="D21" i="1"/>
  <c r="D20" i="1"/>
  <c r="D19" i="1"/>
  <c r="D18" i="1"/>
  <c r="D17" i="1"/>
  <c r="J37" i="1" l="1"/>
  <c r="J38" i="1"/>
  <c r="J39" i="1"/>
  <c r="J25" i="1"/>
  <c r="J26" i="1"/>
  <c r="J27" i="1"/>
  <c r="J28" i="1"/>
  <c r="J21" i="1"/>
  <c r="J22" i="1"/>
  <c r="J32" i="1"/>
  <c r="J42" i="1"/>
  <c r="J44" i="1"/>
  <c r="J29" i="1"/>
  <c r="J30" i="1"/>
  <c r="J31" i="1"/>
  <c r="J40" i="1"/>
  <c r="J45" i="1"/>
  <c r="J17" i="1"/>
  <c r="J24" i="1"/>
  <c r="J33" i="1"/>
  <c r="J34" i="1"/>
  <c r="J35" i="1"/>
  <c r="J36" i="1"/>
  <c r="B14" i="1"/>
  <c r="J23" i="1"/>
  <c r="J41" i="1"/>
  <c r="J43" i="1"/>
  <c r="J18" i="1"/>
  <c r="J20" i="1"/>
  <c r="J19" i="1"/>
  <c r="M10" i="1"/>
  <c r="M3" i="1"/>
  <c r="C13" i="1" s="1"/>
  <c r="M9" i="1"/>
  <c r="M5" i="1"/>
  <c r="K20" i="1" l="1"/>
  <c r="M20" i="1" s="1"/>
  <c r="L20" i="1"/>
  <c r="K34" i="1"/>
  <c r="M34" i="1" s="1"/>
  <c r="L34" i="1"/>
  <c r="K45" i="1"/>
  <c r="M45" i="1" s="1"/>
  <c r="L45" i="1"/>
  <c r="L29" i="1"/>
  <c r="K29" i="1"/>
  <c r="M29" i="1" s="1"/>
  <c r="K22" i="1"/>
  <c r="M22" i="1" s="1"/>
  <c r="F22" i="1" s="1"/>
  <c r="L22" i="1"/>
  <c r="L26" i="1"/>
  <c r="K26" i="1"/>
  <c r="M26" i="1" s="1"/>
  <c r="L18" i="1"/>
  <c r="F18" i="1" s="1"/>
  <c r="K18" i="1"/>
  <c r="M18" i="1" s="1"/>
  <c r="K33" i="1"/>
  <c r="M33" i="1" s="1"/>
  <c r="F33" i="1" s="1"/>
  <c r="L33" i="1"/>
  <c r="L44" i="1"/>
  <c r="F44" i="1" s="1"/>
  <c r="K44" i="1"/>
  <c r="M44" i="1" s="1"/>
  <c r="L25" i="1"/>
  <c r="K25" i="1"/>
  <c r="M25" i="1" s="1"/>
  <c r="L43" i="1"/>
  <c r="F43" i="1" s="1"/>
  <c r="K43" i="1"/>
  <c r="M43" i="1" s="1"/>
  <c r="L36" i="1"/>
  <c r="K36" i="1"/>
  <c r="M36" i="1" s="1"/>
  <c r="L24" i="1"/>
  <c r="F24" i="1" s="1"/>
  <c r="K24" i="1"/>
  <c r="M24" i="1" s="1"/>
  <c r="L31" i="1"/>
  <c r="K31" i="1"/>
  <c r="M31" i="1" s="1"/>
  <c r="L42" i="1"/>
  <c r="F42" i="1" s="1"/>
  <c r="K42" i="1"/>
  <c r="M42" i="1" s="1"/>
  <c r="L28" i="1"/>
  <c r="K28" i="1"/>
  <c r="M28" i="1" s="1"/>
  <c r="L39" i="1"/>
  <c r="F39" i="1" s="1"/>
  <c r="K39" i="1"/>
  <c r="M39" i="1" s="1"/>
  <c r="F20" i="1"/>
  <c r="F25" i="1"/>
  <c r="F45" i="1"/>
  <c r="L40" i="1"/>
  <c r="K40" i="1"/>
  <c r="M40" i="1" s="1"/>
  <c r="K21" i="1"/>
  <c r="M21" i="1" s="1"/>
  <c r="L21" i="1"/>
  <c r="L19" i="1"/>
  <c r="K19" i="1"/>
  <c r="M19" i="1" s="1"/>
  <c r="L41" i="1"/>
  <c r="K41" i="1"/>
  <c r="M41" i="1" s="1"/>
  <c r="L35" i="1"/>
  <c r="K35" i="1"/>
  <c r="M35" i="1" s="1"/>
  <c r="L17" i="1"/>
  <c r="K17" i="1"/>
  <c r="M17" i="1" s="1"/>
  <c r="K30" i="1"/>
  <c r="M30" i="1" s="1"/>
  <c r="L30" i="1"/>
  <c r="L32" i="1"/>
  <c r="K32" i="1"/>
  <c r="M32" i="1" s="1"/>
  <c r="L27" i="1"/>
  <c r="K27" i="1"/>
  <c r="M27" i="1" s="1"/>
  <c r="L38" i="1"/>
  <c r="K38" i="1"/>
  <c r="M38" i="1" s="1"/>
  <c r="K23" i="1"/>
  <c r="M23" i="1" s="1"/>
  <c r="L23" i="1"/>
  <c r="L37" i="1"/>
  <c r="K37" i="1"/>
  <c r="M37" i="1" s="1"/>
  <c r="F23" i="1" l="1"/>
  <c r="F30" i="1"/>
  <c r="F21" i="1"/>
  <c r="F32" i="1"/>
  <c r="F17" i="1"/>
  <c r="F28" i="1"/>
  <c r="F31" i="1"/>
  <c r="F36" i="1"/>
  <c r="F26" i="1"/>
  <c r="F29" i="1"/>
  <c r="F37" i="1"/>
  <c r="F38" i="1"/>
  <c r="F34" i="1"/>
  <c r="F27" i="1"/>
  <c r="F35" i="1"/>
  <c r="F19" i="1"/>
  <c r="F40" i="1"/>
  <c r="F41" i="1"/>
</calcChain>
</file>

<file path=xl/sharedStrings.xml><?xml version="1.0" encoding="utf-8"?>
<sst xmlns="http://schemas.openxmlformats.org/spreadsheetml/2006/main" count="23" uniqueCount="23">
  <si>
    <t>DIVS</t>
  </si>
  <si>
    <t>zero</t>
  </si>
  <si>
    <t>today</t>
  </si>
  <si>
    <t>spot</t>
  </si>
  <si>
    <t>strike</t>
  </si>
  <si>
    <t>sig</t>
  </si>
  <si>
    <t>expDate</t>
  </si>
  <si>
    <t>sPay</t>
  </si>
  <si>
    <t>C</t>
  </si>
  <si>
    <t>sStyle</t>
  </si>
  <si>
    <t>E</t>
  </si>
  <si>
    <t>nGrid</t>
  </si>
  <si>
    <t>tStep</t>
  </si>
  <si>
    <t>CN</t>
  </si>
  <si>
    <t>BN</t>
  </si>
  <si>
    <t>fwd</t>
  </si>
  <si>
    <t>black scholes</t>
  </si>
  <si>
    <t>q</t>
  </si>
  <si>
    <t>d1</t>
  </si>
  <si>
    <t>d2</t>
  </si>
  <si>
    <t>n1</t>
  </si>
  <si>
    <t>n2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</si>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</sst>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workbookViewId="0">
      <selection activeCell="Q15" sqref="Q15"/>
    </sheetView>
  </sheetViews>
  <sheetFormatPr defaultRowHeight="14.5" x14ac:dyDescent="0.35"/>
  <cols>
    <col min="2" max="2" width="10.453125" customWidth="1"/>
    <col min="3" max="3" width="12" bestFit="1" customWidth="1"/>
  </cols>
  <sheetData>
    <row r="1" spans="1:15" x14ac:dyDescent="0.35">
      <c r="E1" t="s">
        <v>0</v>
      </c>
      <c r="H1" t="s">
        <v>1</v>
      </c>
    </row>
    <row r="2" spans="1:15" x14ac:dyDescent="0.35">
      <c r="A2" t="s">
        <v>2</v>
      </c>
      <c r="B2" s="1">
        <v>39916</v>
      </c>
      <c r="C2">
        <f>(B6-B2)/365</f>
        <v>10.005479452054795</v>
      </c>
      <c r="E2" s="1">
        <v>40007</v>
      </c>
      <c r="F2">
        <v>6</v>
      </c>
      <c r="H2" s="1">
        <v>39990</v>
      </c>
      <c r="I2">
        <v>0</v>
      </c>
      <c r="K2">
        <f>(E2-$B$2)/365</f>
        <v>0.24931506849315069</v>
      </c>
      <c r="L2">
        <f>F2</f>
        <v>6</v>
      </c>
      <c r="M2">
        <f>L2*EXP(-$I$2*$C$2)</f>
        <v>6</v>
      </c>
      <c r="N2">
        <f>(H2-$B$2)/365</f>
        <v>0.20273972602739726</v>
      </c>
      <c r="O2">
        <f>I2</f>
        <v>0</v>
      </c>
    </row>
    <row r="3" spans="1:15" x14ac:dyDescent="0.35">
      <c r="A3" t="s">
        <v>3</v>
      </c>
      <c r="B3">
        <v>100</v>
      </c>
      <c r="E3" s="1">
        <v>40372</v>
      </c>
      <c r="F3">
        <v>6</v>
      </c>
      <c r="H3" s="1">
        <v>40355</v>
      </c>
      <c r="I3">
        <v>0</v>
      </c>
      <c r="K3">
        <f t="shared" ref="K3:K12" si="0">(E3-$B$2)/365</f>
        <v>1.2493150684931507</v>
      </c>
      <c r="L3">
        <f t="shared" ref="L3:L12" si="1">F3</f>
        <v>6</v>
      </c>
      <c r="M3">
        <f t="shared" ref="M3:M11" si="2">L3*EXP(-$I$2*$C$2)</f>
        <v>6</v>
      </c>
      <c r="N3">
        <f>(H3-$B$2)/365</f>
        <v>1.2027397260273973</v>
      </c>
      <c r="O3">
        <f>I3</f>
        <v>0</v>
      </c>
    </row>
    <row r="4" spans="1:15" x14ac:dyDescent="0.35">
      <c r="A4" t="s">
        <v>4</v>
      </c>
      <c r="B4">
        <v>100</v>
      </c>
      <c r="E4" s="1">
        <v>40737</v>
      </c>
      <c r="F4">
        <v>6</v>
      </c>
      <c r="K4">
        <f t="shared" si="0"/>
        <v>2.2493150684931509</v>
      </c>
      <c r="L4">
        <f t="shared" si="1"/>
        <v>6</v>
      </c>
      <c r="M4">
        <f t="shared" si="2"/>
        <v>6</v>
      </c>
    </row>
    <row r="5" spans="1:15" x14ac:dyDescent="0.35">
      <c r="A5" t="s">
        <v>5</v>
      </c>
      <c r="B5">
        <v>0.25</v>
      </c>
      <c r="E5" s="1">
        <v>41103</v>
      </c>
      <c r="F5">
        <v>6</v>
      </c>
      <c r="K5">
        <f t="shared" si="0"/>
        <v>3.2520547945205478</v>
      </c>
      <c r="L5">
        <f t="shared" si="1"/>
        <v>6</v>
      </c>
      <c r="M5">
        <f t="shared" si="2"/>
        <v>6</v>
      </c>
    </row>
    <row r="6" spans="1:15" x14ac:dyDescent="0.35">
      <c r="A6" t="s">
        <v>6</v>
      </c>
      <c r="B6" s="1">
        <v>43568</v>
      </c>
      <c r="E6" s="1">
        <v>41468</v>
      </c>
      <c r="F6">
        <v>6</v>
      </c>
      <c r="K6">
        <f t="shared" si="0"/>
        <v>4.2520547945205482</v>
      </c>
      <c r="L6">
        <f t="shared" si="1"/>
        <v>6</v>
      </c>
      <c r="M6">
        <f t="shared" si="2"/>
        <v>6</v>
      </c>
    </row>
    <row r="7" spans="1:15" x14ac:dyDescent="0.35">
      <c r="A7" t="s">
        <v>7</v>
      </c>
      <c r="B7" t="s">
        <v>8</v>
      </c>
      <c r="E7" s="1">
        <v>41833</v>
      </c>
      <c r="F7">
        <v>6</v>
      </c>
      <c r="K7">
        <f t="shared" si="0"/>
        <v>5.2520547945205482</v>
      </c>
      <c r="L7">
        <f t="shared" si="1"/>
        <v>6</v>
      </c>
      <c r="M7">
        <f t="shared" si="2"/>
        <v>6</v>
      </c>
    </row>
    <row r="8" spans="1:15" x14ac:dyDescent="0.35">
      <c r="A8" t="s">
        <v>9</v>
      </c>
      <c r="B8" t="s">
        <v>10</v>
      </c>
      <c r="E8" s="1">
        <v>42198</v>
      </c>
      <c r="F8">
        <v>6</v>
      </c>
      <c r="K8">
        <f t="shared" si="0"/>
        <v>6.2520547945205482</v>
      </c>
      <c r="L8">
        <f t="shared" si="1"/>
        <v>6</v>
      </c>
      <c r="M8">
        <f t="shared" si="2"/>
        <v>6</v>
      </c>
    </row>
    <row r="9" spans="1:15" x14ac:dyDescent="0.35">
      <c r="A9" t="s">
        <v>11</v>
      </c>
      <c r="B9">
        <v>120</v>
      </c>
      <c r="E9" s="1">
        <v>42564</v>
      </c>
      <c r="F9">
        <v>6</v>
      </c>
      <c r="K9">
        <f t="shared" si="0"/>
        <v>7.2547945205479456</v>
      </c>
      <c r="L9">
        <f t="shared" si="1"/>
        <v>6</v>
      </c>
      <c r="M9">
        <f t="shared" si="2"/>
        <v>6</v>
      </c>
    </row>
    <row r="10" spans="1:15" x14ac:dyDescent="0.35">
      <c r="A10" t="s">
        <v>12</v>
      </c>
      <c r="B10">
        <v>2.5000000000000001E-2</v>
      </c>
      <c r="E10" s="1">
        <v>42929</v>
      </c>
      <c r="F10">
        <v>6</v>
      </c>
      <c r="K10">
        <f t="shared" si="0"/>
        <v>8.2547945205479447</v>
      </c>
      <c r="L10">
        <f t="shared" si="1"/>
        <v>6</v>
      </c>
      <c r="M10">
        <f t="shared" si="2"/>
        <v>6</v>
      </c>
    </row>
    <row r="11" spans="1:15" x14ac:dyDescent="0.35">
      <c r="E11" s="1">
        <v>43294</v>
      </c>
      <c r="F11">
        <v>6</v>
      </c>
      <c r="K11">
        <f t="shared" si="0"/>
        <v>9.2547945205479447</v>
      </c>
      <c r="L11">
        <f t="shared" si="1"/>
        <v>6</v>
      </c>
      <c r="M11">
        <f t="shared" si="2"/>
        <v>6</v>
      </c>
    </row>
    <row r="12" spans="1:15" x14ac:dyDescent="0.35">
      <c r="E12" s="1">
        <v>43659</v>
      </c>
      <c r="F12">
        <v>6</v>
      </c>
      <c r="K12">
        <f t="shared" si="0"/>
        <v>10.254794520547945</v>
      </c>
      <c r="L12">
        <f t="shared" si="1"/>
        <v>6</v>
      </c>
    </row>
    <row r="13" spans="1:15" x14ac:dyDescent="0.35">
      <c r="A13" t="s">
        <v>15</v>
      </c>
      <c r="B13" t="e">
        <f>_xll.HLV5r3.Analytics.Equity.GetForward(N2:O3, K2:L12, B3, C2)</f>
        <v>#VALUE!</v>
      </c>
      <c r="C13">
        <f>EXP(0*C2)*(B3-SUM(M2:M11))</f>
        <v>40</v>
      </c>
    </row>
    <row r="14" spans="1:15" x14ac:dyDescent="0.35">
      <c r="A14" t="s">
        <v>17</v>
      </c>
      <c r="B14" t="e">
        <f>O2+LN(B3/B13)/C2</f>
        <v>#VALUE!</v>
      </c>
    </row>
    <row r="16" spans="1:15" x14ac:dyDescent="0.35">
      <c r="C16" t="s">
        <v>13</v>
      </c>
      <c r="D16" t="s">
        <v>14</v>
      </c>
      <c r="E16" t="s">
        <v>16</v>
      </c>
      <c r="F16" t="s">
        <v>22</v>
      </c>
      <c r="J16" t="s">
        <v>18</v>
      </c>
      <c r="K16" t="s">
        <v>19</v>
      </c>
      <c r="L16" t="s">
        <v>20</v>
      </c>
      <c r="M16" t="s">
        <v>21</v>
      </c>
    </row>
    <row r="17" spans="2:13" x14ac:dyDescent="0.35">
      <c r="B17">
        <v>1</v>
      </c>
      <c r="C17">
        <f>_xll.HLV5r3.Analytics.Equity.GetEquityPrice($B$2, $B$3, B17, $B$5, $B$6, "C", "E", $B$9, $B$10, $F$2:$F$12,$E$2:$E$12, $I$2:$I$3, $H$2:$H$3)</f>
        <v>99.111828336378636</v>
      </c>
      <c r="D17">
        <f>_xll.HLV5r3.Analytics.Equity.BinomialPricer( "E", $B$3, B17, $B$5, $B$2,$B$6, $B$7,$H$2:$H$3, $I$2:$I$3,$E$2:$E$12,$F$2:$F$12, 120, "N", TRUE)</f>
        <v>39.000001035849209</v>
      </c>
      <c r="E17">
        <f>_xll.HLV5r3.Analytics.Equity.BlackScholesPricer($B$3, $B$3, B17, $B$5, $B$2,$B$6,$H$2:$H$3, $I$2:$I$3,$E$2:$E$12,$F$2:$F$12)</f>
        <v>33.006600453965042</v>
      </c>
      <c r="F17" t="e">
        <f>$B$3*EXP(-$B$14*$C$2)*L17-B17*EXP(-0.02*$C$2)*M17</f>
        <v>#VALUE!</v>
      </c>
      <c r="J17" t="e">
        <f>LN($B$13/B17)/$B$5/SQRT($C$2)+0.5*$B$5*SQRT($C$2)</f>
        <v>#VALUE!</v>
      </c>
      <c r="K17" t="e">
        <f>J17-$B$5*SQRT($C$2)</f>
        <v>#VALUE!</v>
      </c>
      <c r="L17" t="e">
        <f>NORMSDIST(J17)</f>
        <v>#VALUE!</v>
      </c>
      <c r="M17" t="e">
        <f>NORMSDIST(K17)</f>
        <v>#VALUE!</v>
      </c>
    </row>
    <row r="18" spans="2:13" x14ac:dyDescent="0.35">
      <c r="B18">
        <v>32</v>
      </c>
      <c r="D18">
        <f>_xll.HLV5r3.Analytics.Equity.BinomialPricer( "E", $B$3, B18, $B$5, $B$2,$B$6, $B$7,$H$2:$H$3, $I$2:$I$3,$E$2:$E$12,$F$2:$F$12, 120, "N", TRUE)</f>
        <v>15.51129254933165</v>
      </c>
      <c r="E18">
        <f>_xll.HLV5r3.Analytics.Equity.BlackScholesPricer($B$3, $B$3, B18, $B$5, $B$2,$B$6,$H$2:$H$3, $I$2:$I$3,$E$2:$E$12,$F$2:$F$12)</f>
        <v>40</v>
      </c>
      <c r="F18" t="e">
        <f t="shared" ref="F18:F45" si="3">$B$3*EXP(-$B$14*$C$2)*L18-B18*EXP(-0.02*$C$2)*M18</f>
        <v>#VALUE!</v>
      </c>
      <c r="J18" t="e">
        <f t="shared" ref="J18:J45" si="4">LN($B$13/B18)/$B$5/SQRT($C$2)+0.5*$B$5*SQRT($C$2)</f>
        <v>#VALUE!</v>
      </c>
      <c r="K18" t="e">
        <f t="shared" ref="K18:K45" si="5">J18-$B$5*SQRT($C$2)</f>
        <v>#VALUE!</v>
      </c>
      <c r="L18" t="e">
        <f t="shared" ref="L18:L45" si="6">NORMSDIST(J18)</f>
        <v>#VALUE!</v>
      </c>
      <c r="M18" t="e">
        <f t="shared" ref="M18:M45" si="7">NORMSDIST(K18)</f>
        <v>#VALUE!</v>
      </c>
    </row>
    <row r="19" spans="2:13" x14ac:dyDescent="0.35">
      <c r="B19">
        <v>34</v>
      </c>
      <c r="D19">
        <f>_xll.HLV5r3.Analytics.Equity.BinomialPricer( "E", $B$3, B19, $B$5, $B$2,$B$6, $B$7,$H$2:$H$3, $I$2:$I$3,$E$2:$E$12,$F$2:$F$12, 120, "N", TRUE)</f>
        <v>14.609083789696644</v>
      </c>
      <c r="E19">
        <f>_xll.HLV5r3.Analytics.Equity.BlackScholesPricer($B$3, $B$3, B19, $B$5, $B$2,$B$6,$H$2:$H$3, $I$2:$I$3,$E$2:$E$12,$F$2:$F$12)</f>
        <v>40</v>
      </c>
      <c r="F19" t="e">
        <f t="shared" si="3"/>
        <v>#VALUE!</v>
      </c>
      <c r="J19" t="e">
        <f t="shared" si="4"/>
        <v>#VALUE!</v>
      </c>
      <c r="K19" t="e">
        <f t="shared" si="5"/>
        <v>#VALUE!</v>
      </c>
      <c r="L19" t="e">
        <f t="shared" si="6"/>
        <v>#VALUE!</v>
      </c>
      <c r="M19" t="e">
        <f t="shared" si="7"/>
        <v>#VALUE!</v>
      </c>
    </row>
    <row r="20" spans="2:13" x14ac:dyDescent="0.35">
      <c r="B20">
        <v>36</v>
      </c>
      <c r="D20">
        <f>_xll.HLV5r3.Analytics.Equity.BinomialPricer( "E", $B$3, B20, $B$5, $B$2,$B$6, $B$7,$H$2:$H$3, $I$2:$I$3,$E$2:$E$12,$F$2:$F$12, 120, "N", TRUE)</f>
        <v>13.805152171732839</v>
      </c>
      <c r="E20">
        <f>_xll.HLV5r3.Analytics.Equity.BlackScholesPricer($B$3, $B$3, B20, $B$5, $B$2,$B$6,$H$2:$H$3, $I$2:$I$3,$E$2:$E$12,$F$2:$F$12)</f>
        <v>40</v>
      </c>
      <c r="F20" t="e">
        <f t="shared" si="3"/>
        <v>#VALUE!</v>
      </c>
      <c r="J20" t="e">
        <f t="shared" si="4"/>
        <v>#VALUE!</v>
      </c>
      <c r="K20" t="e">
        <f t="shared" si="5"/>
        <v>#VALUE!</v>
      </c>
      <c r="L20" t="e">
        <f t="shared" si="6"/>
        <v>#VALUE!</v>
      </c>
      <c r="M20" t="e">
        <f t="shared" si="7"/>
        <v>#VALUE!</v>
      </c>
    </row>
    <row r="21" spans="2:13" x14ac:dyDescent="0.35">
      <c r="B21">
        <v>38</v>
      </c>
      <c r="D21">
        <f>_xll.HLV5r3.Analytics.Equity.BinomialPricer( "E", $B$3, B21, $B$5, $B$2,$B$6, $B$7,$H$2:$H$3, $I$2:$I$3,$E$2:$E$12,$F$2:$F$12, 120, "N", TRUE)</f>
        <v>13.04506726828019</v>
      </c>
      <c r="E21">
        <f>_xll.HLV5r3.Analytics.Equity.BlackScholesPricer($B$3, $B$3, B21, $B$5, $B$2,$B$6,$H$2:$H$3, $I$2:$I$3,$E$2:$E$12,$F$2:$F$12)</f>
        <v>40</v>
      </c>
      <c r="F21" t="e">
        <f t="shared" si="3"/>
        <v>#VALUE!</v>
      </c>
      <c r="J21" t="e">
        <f t="shared" si="4"/>
        <v>#VALUE!</v>
      </c>
      <c r="K21" t="e">
        <f t="shared" si="5"/>
        <v>#VALUE!</v>
      </c>
      <c r="L21" t="e">
        <f t="shared" si="6"/>
        <v>#VALUE!</v>
      </c>
      <c r="M21" t="e">
        <f t="shared" si="7"/>
        <v>#VALUE!</v>
      </c>
    </row>
    <row r="22" spans="2:13" x14ac:dyDescent="0.35">
      <c r="B22">
        <v>40</v>
      </c>
      <c r="D22">
        <f>_xll.HLV5r3.Analytics.Equity.BinomialPricer( "E", $B$3, B22, $B$5, $B$2,$B$6, $B$7,$H$2:$H$3, $I$2:$I$3,$E$2:$E$12,$F$2:$F$12, 120, "N", TRUE)</f>
        <v>12.284982364827544</v>
      </c>
      <c r="E22" t="e">
        <f>_xll.HLV5r3.Analytics.Equity.BlackScholesPricer($B$3, $B$3, B22, $B$5, $B$2,$B$6,$H$2:$H$3, $I$2:$I$3,$E$2:$E$12,$F$2:$F$12)</f>
        <v>#VALUE!</v>
      </c>
      <c r="F22" t="e">
        <f t="shared" si="3"/>
        <v>#VALUE!</v>
      </c>
      <c r="J22" t="e">
        <f t="shared" si="4"/>
        <v>#VALUE!</v>
      </c>
      <c r="K22" t="e">
        <f t="shared" si="5"/>
        <v>#VALUE!</v>
      </c>
      <c r="L22" t="e">
        <f t="shared" si="6"/>
        <v>#VALUE!</v>
      </c>
      <c r="M22" t="e">
        <f t="shared" si="7"/>
        <v>#VALUE!</v>
      </c>
    </row>
    <row r="23" spans="2:13" x14ac:dyDescent="0.35">
      <c r="B23">
        <v>42</v>
      </c>
      <c r="D23">
        <f>_xll.HLV5r3.Analytics.Equity.BinomialPricer( "E", $B$3, B23, $B$5, $B$2,$B$6, $B$7,$H$2:$H$3, $I$2:$I$3,$E$2:$E$12,$F$2:$F$12, 120, "N", TRUE)</f>
        <v>11.659316386521573</v>
      </c>
      <c r="E23" t="e">
        <f>_xll.HLV5r3.Analytics.Equity.BlackScholesPricer($B$3, $B$3, B23, $B$5, $B$2,$B$6,$H$2:$H$3, $I$2:$I$3,$E$2:$E$12,$F$2:$F$12)</f>
        <v>#VALUE!</v>
      </c>
      <c r="F23" t="e">
        <f t="shared" si="3"/>
        <v>#VALUE!</v>
      </c>
      <c r="J23" t="e">
        <f t="shared" si="4"/>
        <v>#VALUE!</v>
      </c>
      <c r="K23" t="e">
        <f t="shared" si="5"/>
        <v>#VALUE!</v>
      </c>
      <c r="L23" t="e">
        <f t="shared" si="6"/>
        <v>#VALUE!</v>
      </c>
      <c r="M23" t="e">
        <f t="shared" si="7"/>
        <v>#VALUE!</v>
      </c>
    </row>
    <row r="24" spans="2:13" x14ac:dyDescent="0.35">
      <c r="B24">
        <v>44</v>
      </c>
      <c r="D24">
        <f>_xll.HLV5r3.Analytics.Equity.BinomialPricer( "E", $B$3, B24, $B$5, $B$2,$B$6, $B$7,$H$2:$H$3, $I$2:$I$3,$E$2:$E$12,$F$2:$F$12, 120, "N", TRUE)</f>
        <v>11.0336504082156</v>
      </c>
      <c r="E24" t="e">
        <f>_xll.HLV5r3.Analytics.Equity.BlackScholesPricer($B$3, $B$3, B24, $B$5, $B$2,$B$6,$H$2:$H$3, $I$2:$I$3,$E$2:$E$12,$F$2:$F$12)</f>
        <v>#VALUE!</v>
      </c>
      <c r="F24" t="e">
        <f t="shared" si="3"/>
        <v>#VALUE!</v>
      </c>
      <c r="J24" t="e">
        <f t="shared" si="4"/>
        <v>#VALUE!</v>
      </c>
      <c r="K24" t="e">
        <f t="shared" si="5"/>
        <v>#VALUE!</v>
      </c>
      <c r="L24" t="e">
        <f t="shared" si="6"/>
        <v>#VALUE!</v>
      </c>
      <c r="M24" t="e">
        <f t="shared" si="7"/>
        <v>#VALUE!</v>
      </c>
    </row>
    <row r="25" spans="2:13" x14ac:dyDescent="0.35">
      <c r="B25">
        <v>46</v>
      </c>
      <c r="D25">
        <f>_xll.HLV5r3.Analytics.Equity.BinomialPricer( "E", $B$3, B25, $B$5, $B$2,$B$6, $B$7,$H$2:$H$3, $I$2:$I$3,$E$2:$E$12,$F$2:$F$12, 120, "N", TRUE)</f>
        <v>10.407984429909632</v>
      </c>
      <c r="E25" t="e">
        <f>_xll.HLV5r3.Analytics.Equity.BlackScholesPricer($B$3, $B$3, B25, $B$5, $B$2,$B$6,$H$2:$H$3, $I$2:$I$3,$E$2:$E$12,$F$2:$F$12)</f>
        <v>#VALUE!</v>
      </c>
      <c r="F25" t="e">
        <f t="shared" si="3"/>
        <v>#VALUE!</v>
      </c>
      <c r="J25" t="e">
        <f t="shared" si="4"/>
        <v>#VALUE!</v>
      </c>
      <c r="K25" t="e">
        <f t="shared" si="5"/>
        <v>#VALUE!</v>
      </c>
      <c r="L25" t="e">
        <f t="shared" si="6"/>
        <v>#VALUE!</v>
      </c>
      <c r="M25" t="e">
        <f t="shared" si="7"/>
        <v>#VALUE!</v>
      </c>
    </row>
    <row r="26" spans="2:13" x14ac:dyDescent="0.35">
      <c r="B26">
        <v>48</v>
      </c>
      <c r="D26" t="e">
        <f>_xll.HLV5r3.Analytics.Equity.BinomialPricer( "E", $B$3, B26, $B$5, $B$2,$B$6, $B$7,$H$2:$H$3, $I$2:$I$3,$E$2:$E$12,$F$2:$F$12, 120, "N", TRUE)</f>
        <v>#VALUE!</v>
      </c>
      <c r="E26" t="e">
        <f>_xll.HLV5r3.Analytics.Equity.BlackScholesPricer($B$3, $B$3, B26, $B$5, $B$2,$B$6,$H$2:$H$3, $I$2:$I$3,$E$2:$E$12,$F$2:$F$12)</f>
        <v>#VALUE!</v>
      </c>
      <c r="F26" t="e">
        <f t="shared" si="3"/>
        <v>#VALUE!</v>
      </c>
      <c r="J26" t="e">
        <f t="shared" si="4"/>
        <v>#VALUE!</v>
      </c>
      <c r="K26" t="e">
        <f t="shared" si="5"/>
        <v>#VALUE!</v>
      </c>
      <c r="L26" t="e">
        <f t="shared" si="6"/>
        <v>#VALUE!</v>
      </c>
      <c r="M26" t="e">
        <f t="shared" si="7"/>
        <v>#VALUE!</v>
      </c>
    </row>
    <row r="27" spans="2:13" x14ac:dyDescent="0.35">
      <c r="B27">
        <v>50</v>
      </c>
      <c r="D27" t="e">
        <f>_xll.HLV5r3.Analytics.Equity.BinomialPricer( "E", $B$3, B27, $B$5, $B$2,$B$6, $B$7,$H$2:$H$3, $I$2:$I$3,$E$2:$E$12,$F$2:$F$12, 120, "N", TRUE)</f>
        <v>#VALUE!</v>
      </c>
      <c r="E27" t="e">
        <f>_xll.HLV5r3.Analytics.Equity.BlackScholesPricer($B$3, $B$3, B27, $B$5, $B$2,$B$6,$H$2:$H$3, $I$2:$I$3,$E$2:$E$12,$F$2:$F$12)</f>
        <v>#VALUE!</v>
      </c>
      <c r="F27" t="e">
        <f t="shared" si="3"/>
        <v>#VALUE!</v>
      </c>
      <c r="J27" t="e">
        <f t="shared" si="4"/>
        <v>#VALUE!</v>
      </c>
      <c r="K27" t="e">
        <f t="shared" si="5"/>
        <v>#VALUE!</v>
      </c>
      <c r="L27" t="e">
        <f t="shared" si="6"/>
        <v>#VALUE!</v>
      </c>
      <c r="M27" t="e">
        <f t="shared" si="7"/>
        <v>#VALUE!</v>
      </c>
    </row>
    <row r="28" spans="2:13" x14ac:dyDescent="0.35">
      <c r="B28">
        <v>52</v>
      </c>
      <c r="D28" t="e">
        <f>_xll.HLV5r3.Analytics.Equity.BinomialPricer( "E", $B$3, B28, $B$5, $B$2,$B$6, $B$7,$H$2:$H$3, $I$2:$I$3,$E$2:$E$12,$F$2:$F$12, 120, "N", TRUE)</f>
        <v>#VALUE!</v>
      </c>
      <c r="E28" t="e">
        <f>_xll.HLV5r3.Analytics.Equity.BlackScholesPricer($B$3, $B$3, B28, $B$5, $B$2,$B$6,$H$2:$H$3, $I$2:$I$3,$E$2:$E$12,$F$2:$F$12)</f>
        <v>#VALUE!</v>
      </c>
      <c r="F28" t="e">
        <f t="shared" si="3"/>
        <v>#VALUE!</v>
      </c>
      <c r="J28" t="e">
        <f t="shared" si="4"/>
        <v>#VALUE!</v>
      </c>
      <c r="K28" t="e">
        <f t="shared" si="5"/>
        <v>#VALUE!</v>
      </c>
      <c r="L28" t="e">
        <f t="shared" si="6"/>
        <v>#VALUE!</v>
      </c>
      <c r="M28" t="e">
        <f t="shared" si="7"/>
        <v>#VALUE!</v>
      </c>
    </row>
    <row r="29" spans="2:13" x14ac:dyDescent="0.35">
      <c r="B29">
        <v>54</v>
      </c>
      <c r="D29" t="e">
        <f>_xll.HLV5r3.Analytics.Equity.BinomialPricer( "E", $B$3, B29, $B$5, $B$2,$B$6, $B$7,$H$2:$H$3, $I$2:$I$3,$E$2:$E$12,$F$2:$F$12, 120, "N", TRUE)</f>
        <v>#VALUE!</v>
      </c>
      <c r="E29" t="e">
        <f>_xll.HLV5r3.Analytics.Equity.BlackScholesPricer($B$3, $B$3, B29, $B$5, $B$2,$B$6,$H$2:$H$3, $I$2:$I$3,$E$2:$E$12,$F$2:$F$12)</f>
        <v>#VALUE!</v>
      </c>
      <c r="F29" t="e">
        <f t="shared" si="3"/>
        <v>#VALUE!</v>
      </c>
      <c r="J29" t="e">
        <f t="shared" si="4"/>
        <v>#VALUE!</v>
      </c>
      <c r="K29" t="e">
        <f t="shared" si="5"/>
        <v>#VALUE!</v>
      </c>
      <c r="L29" t="e">
        <f t="shared" si="6"/>
        <v>#VALUE!</v>
      </c>
      <c r="M29" t="e">
        <f t="shared" si="7"/>
        <v>#VALUE!</v>
      </c>
    </row>
    <row r="30" spans="2:13" x14ac:dyDescent="0.35">
      <c r="B30">
        <v>56</v>
      </c>
      <c r="D30" t="e">
        <f>_xll.HLV5r3.Analytics.Equity.BinomialPricer( "E", $B$3, B30, $B$5, $B$2,$B$6, $B$7,$H$2:$H$3, $I$2:$I$3,$E$2:$E$12,$F$2:$F$12, 120, "N", TRUE)</f>
        <v>#VALUE!</v>
      </c>
      <c r="E30" t="e">
        <f>_xll.HLV5r3.Analytics.Equity.BlackScholesPricer($B$3, $B$3, B30, $B$5, $B$2,$B$6,$H$2:$H$3, $I$2:$I$3,$E$2:$E$12,$F$2:$F$12)</f>
        <v>#VALUE!</v>
      </c>
      <c r="F30" t="e">
        <f t="shared" si="3"/>
        <v>#VALUE!</v>
      </c>
      <c r="J30" t="e">
        <f t="shared" si="4"/>
        <v>#VALUE!</v>
      </c>
      <c r="K30" t="e">
        <f t="shared" si="5"/>
        <v>#VALUE!</v>
      </c>
      <c r="L30" t="e">
        <f t="shared" si="6"/>
        <v>#VALUE!</v>
      </c>
      <c r="M30" t="e">
        <f t="shared" si="7"/>
        <v>#VALUE!</v>
      </c>
    </row>
    <row r="31" spans="2:13" x14ac:dyDescent="0.35">
      <c r="B31">
        <v>58</v>
      </c>
      <c r="D31" t="e">
        <f>_xll.HLV5r3.Analytics.Equity.BinomialPricer( "E", $B$3, B31, $B$5, $B$2,$B$6, $B$7,$H$2:$H$3, $I$2:$I$3,$E$2:$E$12,$F$2:$F$12, 120, "N", TRUE)</f>
        <v>#VALUE!</v>
      </c>
      <c r="E31" t="e">
        <f>_xll.HLV5r3.Analytics.Equity.BlackScholesPricer($B$3, $B$3, B31, $B$5, $B$2,$B$6,$H$2:$H$3, $I$2:$I$3,$E$2:$E$12,$F$2:$F$12)</f>
        <v>#VALUE!</v>
      </c>
      <c r="F31" t="e">
        <f t="shared" si="3"/>
        <v>#VALUE!</v>
      </c>
      <c r="J31" t="e">
        <f t="shared" si="4"/>
        <v>#VALUE!</v>
      </c>
      <c r="K31" t="e">
        <f t="shared" si="5"/>
        <v>#VALUE!</v>
      </c>
      <c r="L31" t="e">
        <f t="shared" si="6"/>
        <v>#VALUE!</v>
      </c>
      <c r="M31" t="e">
        <f t="shared" si="7"/>
        <v>#VALUE!</v>
      </c>
    </row>
    <row r="32" spans="2:13" x14ac:dyDescent="0.35">
      <c r="B32">
        <v>60</v>
      </c>
      <c r="D32" t="e">
        <f>_xll.HLV5r3.Analytics.Equity.BinomialPricer( "E", $B$3, B32, $B$5, $B$2,$B$6, $B$7,$H$2:$H$3, $I$2:$I$3,$E$2:$E$12,$F$2:$F$12, 120, "N", TRUE)</f>
        <v>#VALUE!</v>
      </c>
      <c r="E32" t="e">
        <f>_xll.HLV5r3.Analytics.Equity.BlackScholesPricer($B$3, $B$3, B32, $B$5, $B$2,$B$6,$H$2:$H$3, $I$2:$I$3,$E$2:$E$12,$F$2:$F$12)</f>
        <v>#VALUE!</v>
      </c>
      <c r="F32" t="e">
        <f t="shared" si="3"/>
        <v>#VALUE!</v>
      </c>
      <c r="J32" t="e">
        <f t="shared" si="4"/>
        <v>#VALUE!</v>
      </c>
      <c r="K32" t="e">
        <f t="shared" si="5"/>
        <v>#VALUE!</v>
      </c>
      <c r="L32" t="e">
        <f t="shared" si="6"/>
        <v>#VALUE!</v>
      </c>
      <c r="M32" t="e">
        <f t="shared" si="7"/>
        <v>#VALUE!</v>
      </c>
    </row>
    <row r="33" spans="2:13" x14ac:dyDescent="0.35">
      <c r="B33">
        <v>62</v>
      </c>
      <c r="D33" t="e">
        <f>_xll.HLV5r3.Analytics.Equity.BinomialPricer( "E", $B$3, B33, $B$5, $B$2,$B$6, $B$7,$H$2:$H$3, $I$2:$I$3,$E$2:$E$12,$F$2:$F$12, 120, "N", TRUE)</f>
        <v>#VALUE!</v>
      </c>
      <c r="E33" t="e">
        <f>_xll.HLV5r3.Analytics.Equity.BlackScholesPricer($B$3, $B$3, B33, $B$5, $B$2,$B$6,$H$2:$H$3, $I$2:$I$3,$E$2:$E$12,$F$2:$F$12)</f>
        <v>#VALUE!</v>
      </c>
      <c r="F33" t="e">
        <f t="shared" si="3"/>
        <v>#VALUE!</v>
      </c>
      <c r="J33" t="e">
        <f t="shared" si="4"/>
        <v>#VALUE!</v>
      </c>
      <c r="K33" t="e">
        <f t="shared" si="5"/>
        <v>#VALUE!</v>
      </c>
      <c r="L33" t="e">
        <f t="shared" si="6"/>
        <v>#VALUE!</v>
      </c>
      <c r="M33" t="e">
        <f t="shared" si="7"/>
        <v>#VALUE!</v>
      </c>
    </row>
    <row r="34" spans="2:13" x14ac:dyDescent="0.35">
      <c r="B34">
        <v>64</v>
      </c>
      <c r="D34" t="e">
        <f>_xll.HLV5r3.Analytics.Equity.BinomialPricer( "E", $B$3, B34, $B$5, $B$2,$B$6, $B$7,$H$2:$H$3, $I$2:$I$3,$E$2:$E$12,$F$2:$F$12, 120, "N", TRUE)</f>
        <v>#VALUE!</v>
      </c>
      <c r="E34" t="e">
        <f>_xll.HLV5r3.Analytics.Equity.BlackScholesPricer($B$3, $B$3, B34, $B$5, $B$2,$B$6,$H$2:$H$3, $I$2:$I$3,$E$2:$E$12,$F$2:$F$12)</f>
        <v>#VALUE!</v>
      </c>
      <c r="F34" t="e">
        <f t="shared" si="3"/>
        <v>#VALUE!</v>
      </c>
      <c r="J34" t="e">
        <f t="shared" si="4"/>
        <v>#VALUE!</v>
      </c>
      <c r="K34" t="e">
        <f t="shared" si="5"/>
        <v>#VALUE!</v>
      </c>
      <c r="L34" t="e">
        <f t="shared" si="6"/>
        <v>#VALUE!</v>
      </c>
      <c r="M34" t="e">
        <f t="shared" si="7"/>
        <v>#VALUE!</v>
      </c>
    </row>
    <row r="35" spans="2:13" x14ac:dyDescent="0.35">
      <c r="B35">
        <v>66</v>
      </c>
      <c r="D35" t="e">
        <f>_xll.HLV5r3.Analytics.Equity.BinomialPricer( "E", $B$3, B35, $B$5, $B$2,$B$6, $B$7,$H$2:$H$3, $I$2:$I$3,$E$2:$E$12,$F$2:$F$12, 120, "N", TRUE)</f>
        <v>#VALUE!</v>
      </c>
      <c r="E35" t="e">
        <f>_xll.HLV5r3.Analytics.Equity.BlackScholesPricer($B$3, $B$3, B35, $B$5, $B$2,$B$6,$H$2:$H$3, $I$2:$I$3,$E$2:$E$12,$F$2:$F$12)</f>
        <v>#VALUE!</v>
      </c>
      <c r="F35" t="e">
        <f t="shared" si="3"/>
        <v>#VALUE!</v>
      </c>
      <c r="J35" t="e">
        <f t="shared" si="4"/>
        <v>#VALUE!</v>
      </c>
      <c r="K35" t="e">
        <f t="shared" si="5"/>
        <v>#VALUE!</v>
      </c>
      <c r="L35" t="e">
        <f t="shared" si="6"/>
        <v>#VALUE!</v>
      </c>
      <c r="M35" t="e">
        <f t="shared" si="7"/>
        <v>#VALUE!</v>
      </c>
    </row>
    <row r="36" spans="2:13" x14ac:dyDescent="0.35">
      <c r="B36">
        <v>68</v>
      </c>
      <c r="D36" t="e">
        <f>_xll.HLV5r3.Analytics.Equity.BinomialPricer( "E", $B$3, B36, $B$5, $B$2,$B$6, $B$7,$H$2:$H$3, $I$2:$I$3,$E$2:$E$12,$F$2:$F$12, 120, "N", TRUE)</f>
        <v>#VALUE!</v>
      </c>
      <c r="E36" t="e">
        <f>_xll.HLV5r3.Analytics.Equity.BlackScholesPricer($B$3, $B$3, B36, $B$5, $B$2,$B$6,$H$2:$H$3, $I$2:$I$3,$E$2:$E$12,$F$2:$F$12)</f>
        <v>#VALUE!</v>
      </c>
      <c r="F36" t="e">
        <f t="shared" si="3"/>
        <v>#VALUE!</v>
      </c>
      <c r="J36" t="e">
        <f t="shared" si="4"/>
        <v>#VALUE!</v>
      </c>
      <c r="K36" t="e">
        <f t="shared" si="5"/>
        <v>#VALUE!</v>
      </c>
      <c r="L36" t="e">
        <f t="shared" si="6"/>
        <v>#VALUE!</v>
      </c>
      <c r="M36" t="e">
        <f t="shared" si="7"/>
        <v>#VALUE!</v>
      </c>
    </row>
    <row r="37" spans="2:13" x14ac:dyDescent="0.35">
      <c r="B37">
        <v>70</v>
      </c>
      <c r="D37" t="e">
        <f>_xll.HLV5r3.Analytics.Equity.BinomialPricer( "E", $B$3, B37, $B$5, $B$2,$B$6, $B$7,$H$2:$H$3, $I$2:$I$3,$E$2:$E$12,$F$2:$F$12, 120, "N", TRUE)</f>
        <v>#VALUE!</v>
      </c>
      <c r="E37" t="e">
        <f>_xll.HLV5r3.Analytics.Equity.BlackScholesPricer($B$3, $B$3, B37, $B$5, $B$2,$B$6,$H$2:$H$3, $I$2:$I$3,$E$2:$E$12,$F$2:$F$12)</f>
        <v>#VALUE!</v>
      </c>
      <c r="F37" t="e">
        <f t="shared" si="3"/>
        <v>#VALUE!</v>
      </c>
      <c r="J37" t="e">
        <f t="shared" si="4"/>
        <v>#VALUE!</v>
      </c>
      <c r="K37" t="e">
        <f t="shared" si="5"/>
        <v>#VALUE!</v>
      </c>
      <c r="L37" t="e">
        <f t="shared" si="6"/>
        <v>#VALUE!</v>
      </c>
      <c r="M37" t="e">
        <f t="shared" si="7"/>
        <v>#VALUE!</v>
      </c>
    </row>
    <row r="38" spans="2:13" x14ac:dyDescent="0.35">
      <c r="B38">
        <v>72</v>
      </c>
      <c r="D38" t="e">
        <f>_xll.HLV5r3.Analytics.Equity.BinomialPricer( "E", $B$3, B38, $B$5, $B$2,$B$6, $B$7,$H$2:$H$3, $I$2:$I$3,$E$2:$E$12,$F$2:$F$12, 120, "N", TRUE)</f>
        <v>#VALUE!</v>
      </c>
      <c r="E38" t="e">
        <f>_xll.HLV5r3.Analytics.Equity.BlackScholesPricer($B$3, $B$3, B38, $B$5, $B$2,$B$6,$H$2:$H$3, $I$2:$I$3,$E$2:$E$12,$F$2:$F$12)</f>
        <v>#VALUE!</v>
      </c>
      <c r="F38" t="e">
        <f t="shared" si="3"/>
        <v>#VALUE!</v>
      </c>
      <c r="J38" t="e">
        <f t="shared" si="4"/>
        <v>#VALUE!</v>
      </c>
      <c r="K38" t="e">
        <f t="shared" si="5"/>
        <v>#VALUE!</v>
      </c>
      <c r="L38" t="e">
        <f t="shared" si="6"/>
        <v>#VALUE!</v>
      </c>
      <c r="M38" t="e">
        <f t="shared" si="7"/>
        <v>#VALUE!</v>
      </c>
    </row>
    <row r="39" spans="2:13" x14ac:dyDescent="0.35">
      <c r="B39">
        <v>74</v>
      </c>
      <c r="D39" t="e">
        <f>_xll.HLV5r3.Analytics.Equity.BinomialPricer( "E", $B$3, B39, $B$5, $B$2,$B$6, $B$7,$H$2:$H$3, $I$2:$I$3,$E$2:$E$12,$F$2:$F$12, 120, "N", TRUE)</f>
        <v>#VALUE!</v>
      </c>
      <c r="E39" t="e">
        <f>_xll.HLV5r3.Analytics.Equity.BlackScholesPricer($B$3, $B$3, B39, $B$5, $B$2,$B$6,$H$2:$H$3, $I$2:$I$3,$E$2:$E$12,$F$2:$F$12)</f>
        <v>#VALUE!</v>
      </c>
      <c r="F39" t="e">
        <f t="shared" si="3"/>
        <v>#VALUE!</v>
      </c>
      <c r="J39" t="e">
        <f t="shared" si="4"/>
        <v>#VALUE!</v>
      </c>
      <c r="K39" t="e">
        <f t="shared" si="5"/>
        <v>#VALUE!</v>
      </c>
      <c r="L39" t="e">
        <f t="shared" si="6"/>
        <v>#VALUE!</v>
      </c>
      <c r="M39" t="e">
        <f t="shared" si="7"/>
        <v>#VALUE!</v>
      </c>
    </row>
    <row r="40" spans="2:13" x14ac:dyDescent="0.35">
      <c r="B40">
        <v>76</v>
      </c>
      <c r="D40" t="e">
        <f>_xll.HLV5r3.Analytics.Equity.BinomialPricer( "E", $B$3, B40, $B$5, $B$2,$B$6, $B$7,$H$2:$H$3, $I$2:$I$3,$E$2:$E$12,$F$2:$F$12, 120, "N", TRUE)</f>
        <v>#VALUE!</v>
      </c>
      <c r="E40" t="e">
        <f>_xll.HLV5r3.Analytics.Equity.BlackScholesPricer($B$3, $B$3, B40, $B$5, $B$2,$B$6,$H$2:$H$3, $I$2:$I$3,$E$2:$E$12,$F$2:$F$12)</f>
        <v>#VALUE!</v>
      </c>
      <c r="F40" t="e">
        <f t="shared" si="3"/>
        <v>#VALUE!</v>
      </c>
      <c r="J40" t="e">
        <f t="shared" si="4"/>
        <v>#VALUE!</v>
      </c>
      <c r="K40" t="e">
        <f t="shared" si="5"/>
        <v>#VALUE!</v>
      </c>
      <c r="L40" t="e">
        <f t="shared" si="6"/>
        <v>#VALUE!</v>
      </c>
      <c r="M40" t="e">
        <f t="shared" si="7"/>
        <v>#VALUE!</v>
      </c>
    </row>
    <row r="41" spans="2:13" x14ac:dyDescent="0.35">
      <c r="B41">
        <v>78</v>
      </c>
      <c r="D41" t="e">
        <f>_xll.HLV5r3.Analytics.Equity.BinomialPricer( "E", $B$3, B41, $B$5, $B$2,$B$6, $B$7,$H$2:$H$3, $I$2:$I$3,$E$2:$E$12,$F$2:$F$12, 120, "N", TRUE)</f>
        <v>#VALUE!</v>
      </c>
      <c r="E41" t="e">
        <f>_xll.HLV5r3.Analytics.Equity.BlackScholesPricer($B$3, $B$3, B41, $B$5, $B$2,$B$6,$H$2:$H$3, $I$2:$I$3,$E$2:$E$12,$F$2:$F$12)</f>
        <v>#VALUE!</v>
      </c>
      <c r="F41" t="e">
        <f t="shared" si="3"/>
        <v>#VALUE!</v>
      </c>
      <c r="J41" t="e">
        <f t="shared" si="4"/>
        <v>#VALUE!</v>
      </c>
      <c r="K41" t="e">
        <f t="shared" si="5"/>
        <v>#VALUE!</v>
      </c>
      <c r="L41" t="e">
        <f t="shared" si="6"/>
        <v>#VALUE!</v>
      </c>
      <c r="M41" t="e">
        <f t="shared" si="7"/>
        <v>#VALUE!</v>
      </c>
    </row>
    <row r="42" spans="2:13" x14ac:dyDescent="0.35">
      <c r="B42">
        <v>80</v>
      </c>
      <c r="D42" t="e">
        <f>_xll.HLV5r3.Analytics.Equity.BinomialPricer( "E", $B$3, B42, $B$5, $B$2,$B$6, $B$7,$H$2:$H$3, $I$2:$I$3,$E$2:$E$12,$F$2:$F$12, 120, "N", TRUE)</f>
        <v>#VALUE!</v>
      </c>
      <c r="E42" t="e">
        <f>_xll.HLV5r3.Analytics.Equity.BlackScholesPricer($B$3, $B$3, B42, $B$5, $B$2,$B$6,$H$2:$H$3, $I$2:$I$3,$E$2:$E$12,$F$2:$F$12)</f>
        <v>#VALUE!</v>
      </c>
      <c r="F42" t="e">
        <f t="shared" si="3"/>
        <v>#VALUE!</v>
      </c>
      <c r="J42" t="e">
        <f t="shared" si="4"/>
        <v>#VALUE!</v>
      </c>
      <c r="K42" t="e">
        <f t="shared" si="5"/>
        <v>#VALUE!</v>
      </c>
      <c r="L42" t="e">
        <f t="shared" si="6"/>
        <v>#VALUE!</v>
      </c>
      <c r="M42" t="e">
        <f t="shared" si="7"/>
        <v>#VALUE!</v>
      </c>
    </row>
    <row r="43" spans="2:13" x14ac:dyDescent="0.35">
      <c r="B43">
        <v>82</v>
      </c>
      <c r="D43" t="e">
        <f>_xll.HLV5r3.Analytics.Equity.BinomialPricer( "E", $B$3, B43, $B$5, $B$2,$B$6, $B$7,$H$2:$H$3, $I$2:$I$3,$E$2:$E$12,$F$2:$F$12, 120, "N", TRUE)</f>
        <v>#VALUE!</v>
      </c>
      <c r="E43" t="e">
        <f>_xll.HLV5r3.Analytics.Equity.BlackScholesPricer($B$3, $B$3, B43, $B$5, $B$2,$B$6,$H$2:$H$3, $I$2:$I$3,$E$2:$E$12,$F$2:$F$12)</f>
        <v>#VALUE!</v>
      </c>
      <c r="F43" t="e">
        <f t="shared" si="3"/>
        <v>#VALUE!</v>
      </c>
      <c r="J43" t="e">
        <f t="shared" si="4"/>
        <v>#VALUE!</v>
      </c>
      <c r="K43" t="e">
        <f t="shared" si="5"/>
        <v>#VALUE!</v>
      </c>
      <c r="L43" t="e">
        <f t="shared" si="6"/>
        <v>#VALUE!</v>
      </c>
      <c r="M43" t="e">
        <f t="shared" si="7"/>
        <v>#VALUE!</v>
      </c>
    </row>
    <row r="44" spans="2:13" x14ac:dyDescent="0.35">
      <c r="B44">
        <v>84</v>
      </c>
      <c r="D44" t="e">
        <f>_xll.HLV5r3.Analytics.Equity.BinomialPricer( "E", $B$3, B44, $B$5, $B$2,$B$6, $B$7,$H$2:$H$3, $I$2:$I$3,$E$2:$E$12,$F$2:$F$12, 120, "N", TRUE)</f>
        <v>#VALUE!</v>
      </c>
      <c r="E44" t="e">
        <f>_xll.HLV5r3.Analytics.Equity.BlackScholesPricer($B$3, $B$3, B44, $B$5, $B$2,$B$6,$H$2:$H$3, $I$2:$I$3,$E$2:$E$12,$F$2:$F$12)</f>
        <v>#VALUE!</v>
      </c>
      <c r="F44" t="e">
        <f t="shared" si="3"/>
        <v>#VALUE!</v>
      </c>
      <c r="J44" t="e">
        <f t="shared" si="4"/>
        <v>#VALUE!</v>
      </c>
      <c r="K44" t="e">
        <f t="shared" si="5"/>
        <v>#VALUE!</v>
      </c>
      <c r="L44" t="e">
        <f t="shared" si="6"/>
        <v>#VALUE!</v>
      </c>
      <c r="M44" t="e">
        <f t="shared" si="7"/>
        <v>#VALUE!</v>
      </c>
    </row>
    <row r="45" spans="2:13" x14ac:dyDescent="0.35">
      <c r="B45">
        <v>86</v>
      </c>
      <c r="D45" t="e">
        <f>_xll.HLV5r3.Analytics.Equity.BinomialPricer( "E", $B$3, B45, $B$5, $B$2,$B$6, $B$7,$H$2:$H$3, $I$2:$I$3,$E$2:$E$12,$F$2:$F$12, 120, "N", TRUE)</f>
        <v>#VALUE!</v>
      </c>
      <c r="E45" t="e">
        <f>_xll.HLV5r3.Analytics.Equity.BlackScholesPricer($B$3, $B$3, B45, $B$5, $B$2,$B$6,$H$2:$H$3, $I$2:$I$3,$E$2:$E$12,$F$2:$F$12)</f>
        <v>#VALUE!</v>
      </c>
      <c r="F45" t="e">
        <f t="shared" si="3"/>
        <v>#VALUE!</v>
      </c>
      <c r="J45" t="e">
        <f t="shared" si="4"/>
        <v>#VALUE!</v>
      </c>
      <c r="K45" t="e">
        <f t="shared" si="5"/>
        <v>#VALUE!</v>
      </c>
      <c r="L45" t="e">
        <f t="shared" si="6"/>
        <v>#VALUE!</v>
      </c>
      <c r="M45" t="e">
        <f t="shared" si="7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nabCapital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 Stump</dc:creator>
  <cp:lastModifiedBy>alex watt</cp:lastModifiedBy>
  <dcterms:created xsi:type="dcterms:W3CDTF">2009-06-25T05:15:31Z</dcterms:created>
  <dcterms:modified xsi:type="dcterms:W3CDTF">2018-01-12T23:23:55Z</dcterms:modified>
</cp:coreProperties>
</file>