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Financial\"/>
    </mc:Choice>
  </mc:AlternateContent>
  <xr:revisionPtr revIDLastSave="0" documentId="13_ncr:1_{5C481835-AA90-4672-8454-04BAE0ADFD30}" xr6:coauthVersionLast="28" xr6:coauthVersionMax="28" xr10:uidLastSave="{00000000-0000-0000-0000-000000000000}"/>
  <bookViews>
    <workbookView xWindow="480" yWindow="90" windowWidth="12315" windowHeight="13035" tabRatio="497" xr2:uid="{00000000-000D-0000-FFFF-FFFF00000000}"/>
  </bookViews>
  <sheets>
    <sheet name="Table of Contents" sheetId="5" r:id="rId1"/>
    <sheet name="Bonds" sheetId="6" r:id="rId2"/>
    <sheet name="DateGen" sheetId="8" r:id="rId3"/>
    <sheet name="Holidays" sheetId="7" r:id="rId4"/>
  </sheets>
  <externalReferences>
    <externalReference r:id="rId5"/>
  </externalReferences>
  <definedNames>
    <definedName name="Holidays">Holidays!$A$2:$A$558</definedName>
    <definedName name="solver_cvg" hidden="1">0.0001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'[1]Rates &amp; Dates'!#REF!</definedName>
    <definedName name="solver_pre" hidden="1">0.0000000000000001</definedName>
    <definedName name="solver_scl" hidden="1">0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0</definedName>
  </definedNames>
  <calcPr calcId="171027" calcOnSave="0"/>
</workbook>
</file>

<file path=xl/calcChain.xml><?xml version="1.0" encoding="utf-8"?>
<calcChain xmlns="http://schemas.openxmlformats.org/spreadsheetml/2006/main">
  <c r="B2" i="8" l="1"/>
  <c r="D9" i="8" a="1"/>
  <c r="F4" i="8" a="1"/>
  <c r="I17" i="6"/>
  <c r="E20" i="6"/>
  <c r="E19" i="6"/>
  <c r="E18" i="6"/>
  <c r="E17" i="6"/>
  <c r="A15" i="8" a="1"/>
  <c r="A16" i="8" l="1"/>
  <c r="A24" i="8"/>
  <c r="A32" i="8"/>
  <c r="A40" i="8"/>
  <c r="A26" i="8"/>
  <c r="A34" i="8"/>
  <c r="A27" i="8"/>
  <c r="B27" i="8" s="1"/>
  <c r="A20" i="8"/>
  <c r="A28" i="8"/>
  <c r="A29" i="8"/>
  <c r="A37" i="8"/>
  <c r="A17" i="8"/>
  <c r="A25" i="8"/>
  <c r="A33" i="8"/>
  <c r="A18" i="8"/>
  <c r="A19" i="8"/>
  <c r="A35" i="8"/>
  <c r="A36" i="8"/>
  <c r="A21" i="8"/>
  <c r="B21" i="8" s="1"/>
  <c r="A22" i="8"/>
  <c r="A30" i="8"/>
  <c r="A38" i="8"/>
  <c r="A15" i="8"/>
  <c r="A23" i="8"/>
  <c r="A31" i="8"/>
  <c r="A39" i="8"/>
  <c r="D9" i="8"/>
  <c r="D13" i="8"/>
  <c r="D17" i="8"/>
  <c r="D21" i="8"/>
  <c r="D25" i="8"/>
  <c r="D29" i="8"/>
  <c r="D33" i="8"/>
  <c r="D37" i="8"/>
  <c r="D41" i="8"/>
  <c r="D45" i="8"/>
  <c r="D49" i="8"/>
  <c r="D53" i="8"/>
  <c r="D57" i="8"/>
  <c r="D61" i="8"/>
  <c r="D38" i="8"/>
  <c r="D50" i="8"/>
  <c r="D58" i="8"/>
  <c r="D11" i="8"/>
  <c r="D15" i="8"/>
  <c r="D23" i="8"/>
  <c r="D27" i="8"/>
  <c r="D35" i="8"/>
  <c r="D47" i="8"/>
  <c r="D55" i="8"/>
  <c r="D12" i="8"/>
  <c r="D20" i="8"/>
  <c r="D28" i="8"/>
  <c r="D40" i="8"/>
  <c r="D44" i="8"/>
  <c r="D56" i="8"/>
  <c r="D10" i="8"/>
  <c r="D14" i="8"/>
  <c r="D18" i="8"/>
  <c r="D22" i="8"/>
  <c r="D26" i="8"/>
  <c r="D30" i="8"/>
  <c r="D34" i="8"/>
  <c r="D42" i="8"/>
  <c r="D46" i="8"/>
  <c r="D54" i="8"/>
  <c r="D19" i="8"/>
  <c r="D31" i="8"/>
  <c r="D43" i="8"/>
  <c r="D51" i="8"/>
  <c r="D59" i="8"/>
  <c r="D16" i="8"/>
  <c r="D24" i="8"/>
  <c r="D36" i="8"/>
  <c r="D48" i="8"/>
  <c r="D60" i="8"/>
  <c r="D39" i="8"/>
  <c r="D32" i="8"/>
  <c r="D52" i="8"/>
  <c r="F4" i="8"/>
  <c r="G5" i="8"/>
  <c r="H6" i="8"/>
  <c r="F8" i="8"/>
  <c r="G9" i="8"/>
  <c r="H10" i="8"/>
  <c r="F12" i="8"/>
  <c r="G13" i="8"/>
  <c r="H14" i="8"/>
  <c r="F16" i="8"/>
  <c r="G17" i="8"/>
  <c r="H18" i="8"/>
  <c r="F20" i="8"/>
  <c r="G21" i="8"/>
  <c r="H17" i="8"/>
  <c r="G20" i="8"/>
  <c r="G19" i="8"/>
  <c r="F5" i="8"/>
  <c r="F9" i="8"/>
  <c r="G14" i="8"/>
  <c r="F17" i="8"/>
  <c r="F21" i="8"/>
  <c r="G4" i="8"/>
  <c r="H5" i="8"/>
  <c r="F7" i="8"/>
  <c r="G8" i="8"/>
  <c r="H9" i="8"/>
  <c r="F11" i="8"/>
  <c r="G12" i="8"/>
  <c r="H13" i="8"/>
  <c r="F15" i="8"/>
  <c r="G16" i="8"/>
  <c r="F19" i="8"/>
  <c r="H21" i="8"/>
  <c r="H20" i="8"/>
  <c r="G6" i="8"/>
  <c r="G10" i="8"/>
  <c r="F13" i="8"/>
  <c r="G18" i="8"/>
  <c r="H4" i="8"/>
  <c r="F6" i="8"/>
  <c r="G7" i="8"/>
  <c r="H8" i="8"/>
  <c r="F10" i="8"/>
  <c r="G11" i="8"/>
  <c r="H12" i="8"/>
  <c r="F14" i="8"/>
  <c r="G15" i="8"/>
  <c r="H16" i="8"/>
  <c r="F18" i="8"/>
  <c r="H7" i="8"/>
  <c r="H11" i="8"/>
  <c r="H15" i="8"/>
  <c r="H19" i="8"/>
  <c r="B51" i="5"/>
  <c r="B22" i="8" l="1"/>
  <c r="B26" i="8"/>
  <c r="B17" i="8"/>
  <c r="B20" i="8"/>
  <c r="B25" i="8"/>
  <c r="B24" i="8"/>
  <c r="B16" i="8"/>
  <c r="B19" i="8"/>
  <c r="B23" i="8"/>
  <c r="B18" i="8"/>
</calcChain>
</file>

<file path=xl/sharedStrings.xml><?xml version="1.0" encoding="utf-8"?>
<sst xmlns="http://schemas.openxmlformats.org/spreadsheetml/2006/main" count="96" uniqueCount="51">
  <si>
    <t>This spreadsheet shows examples of creating and using interest rate curves.</t>
  </si>
  <si>
    <t>Select on the link below for examples of individual examples.</t>
  </si>
  <si>
    <t>Change Log</t>
  </si>
  <si>
    <t>New create asset interface. Not backward compatible</t>
  </si>
  <si>
    <t>This text was added by using code</t>
  </si>
  <si>
    <t>Using BarraFunc</t>
  </si>
  <si>
    <t>Page 1. Bond and Futures Pricing</t>
  </si>
  <si>
    <t>Business Calendar</t>
  </si>
  <si>
    <t>UPDATE WORKBOOK COMMAND: CTRL+ALT+F9</t>
  </si>
  <si>
    <t>Function Name:</t>
  </si>
  <si>
    <t>Arguments</t>
  </si>
  <si>
    <t>Example Inputs</t>
  </si>
  <si>
    <t>Location</t>
  </si>
  <si>
    <t>Date</t>
  </si>
  <si>
    <t>Output</t>
  </si>
  <si>
    <t>DayCounter</t>
  </si>
  <si>
    <t>ACT/365.FIXED</t>
  </si>
  <si>
    <t>Settlement</t>
  </si>
  <si>
    <t>Maturity</t>
  </si>
  <si>
    <t>Coupon Rate</t>
  </si>
  <si>
    <t>Yield</t>
  </si>
  <si>
    <t>Frequency</t>
  </si>
  <si>
    <t>Bond Price</t>
  </si>
  <si>
    <t>RBA Bond Price</t>
  </si>
  <si>
    <t>Next Coupon Date</t>
  </si>
  <si>
    <t>Last Coupon Date</t>
  </si>
  <si>
    <t>BondPrice(settlement date, maturity date, coupon rate, frequency, isExDiv)</t>
  </si>
  <si>
    <t>BizDayRoll</t>
  </si>
  <si>
    <t>Number of Days</t>
  </si>
  <si>
    <t>Holidays</t>
  </si>
  <si>
    <t>BizDayRoll(start date, number of days, [optional calendar])</t>
  </si>
  <si>
    <t>IR Curve Toolkit</t>
  </si>
  <si>
    <t>ShortFinal</t>
  </si>
  <si>
    <t>ShortInitial</t>
  </si>
  <si>
    <t>LongFinal</t>
  </si>
  <si>
    <t>LongInitial</t>
  </si>
  <si>
    <t>FinalStubPeriod</t>
  </si>
  <si>
    <t>AllProducts</t>
  </si>
  <si>
    <t>InitialStubPeriod</t>
  </si>
  <si>
    <t>MODFOLLOWING</t>
  </si>
  <si>
    <t>BusinessDayConvention</t>
  </si>
  <si>
    <t>AUSY</t>
  </si>
  <si>
    <t>Calendar</t>
  </si>
  <si>
    <t>90d</t>
  </si>
  <si>
    <t>Period</t>
  </si>
  <si>
    <t>EOM</t>
  </si>
  <si>
    <t>RollConvention</t>
  </si>
  <si>
    <t>AUD-IRSwap-3Y</t>
  </si>
  <si>
    <t>First Roll Date</t>
  </si>
  <si>
    <t>End Date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</si>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</sst>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\ ;\(&quot;$&quot;#,##0\)"/>
    <numFmt numFmtId="165" formatCode="0.00_)"/>
    <numFmt numFmtId="166" formatCode="0.000%"/>
    <numFmt numFmtId="167" formatCode="#,##0.0;#,##0.0"/>
    <numFmt numFmtId="168" formatCode="\+#,##0.00;\-#,##0.00"/>
    <numFmt numFmtId="169" formatCode="0.0000_ ;[Red]\-0.0000\ "/>
    <numFmt numFmtId="170" formatCode="#,##0.0_);[Red]\(#,##0.0\)"/>
    <numFmt numFmtId="171" formatCode="#,##0.0_);\(#,##0.0\)"/>
    <numFmt numFmtId="172" formatCode="#,##0.000_);\(#,##0.000\)"/>
    <numFmt numFmtId="173" formatCode="0.0%"/>
    <numFmt numFmtId="174" formatCode="mmm\-yy_)"/>
    <numFmt numFmtId="175" formatCode="0.0%;\(0.0%\)"/>
    <numFmt numFmtId="176" formatCode="0.0%;[Red]\-0.0%"/>
    <numFmt numFmtId="177" formatCode="###0_)"/>
  </numFmts>
  <fonts count="6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10"/>
      <name val="Times New Roman"/>
      <family val="1"/>
    </font>
    <font>
      <sz val="10"/>
      <name val="Arial"/>
      <family val="2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i/>
      <sz val="8"/>
      <color indexed="23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u/>
      <sz val="10"/>
      <color indexed="12"/>
      <name val="Arial"/>
      <family val="2"/>
    </font>
    <font>
      <u/>
      <sz val="10"/>
      <color indexed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10"/>
      <color indexed="9"/>
      <name val="Times New Roman"/>
      <family val="1"/>
    </font>
    <font>
      <b/>
      <sz val="18"/>
      <color indexed="9"/>
      <name val="Verdana"/>
      <family val="2"/>
    </font>
    <font>
      <b/>
      <sz val="10"/>
      <name val="Times New Roman"/>
      <family val="1"/>
    </font>
    <font>
      <b/>
      <sz val="9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Times New Roman"/>
      <family val="1"/>
    </font>
    <font>
      <sz val="8"/>
      <color indexed="10"/>
      <name val="Arial"/>
      <family val="2"/>
    </font>
    <font>
      <sz val="10"/>
      <color indexed="12"/>
      <name val="Times New Roman"/>
      <family val="1"/>
    </font>
    <font>
      <b/>
      <sz val="11"/>
      <name val="Arial"/>
      <family val="2"/>
    </font>
    <font>
      <sz val="8"/>
      <name val="CG Times (E1)"/>
    </font>
    <font>
      <sz val="10"/>
      <name val="Helv"/>
    </font>
    <font>
      <shadow/>
      <sz val="8"/>
      <color indexed="12"/>
      <name val="Times New Roman"/>
      <family val="1"/>
    </font>
    <font>
      <sz val="10"/>
      <name val="Univers (WN)"/>
    </font>
    <font>
      <sz val="10"/>
      <name val="Univers (E1)"/>
    </font>
    <font>
      <b/>
      <sz val="12"/>
      <name val="Univers (WN)"/>
    </font>
    <font>
      <b/>
      <sz val="10"/>
      <name val="Univers (WN)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</fills>
  <borders count="3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>
      <alignment horizontal="left" wrapText="1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20" borderId="0" applyAlignment="0"/>
    <xf numFmtId="0" fontId="8" fillId="3" borderId="0" applyNumberFormat="0" applyBorder="0" applyAlignment="0" applyProtection="0"/>
    <xf numFmtId="0" fontId="9" fillId="21" borderId="1" applyNumberFormat="0" applyAlignment="0" applyProtection="0"/>
    <xf numFmtId="0" fontId="10" fillId="22" borderId="2" applyNumberFormat="0" applyAlignment="0" applyProtection="0"/>
    <xf numFmtId="3" fontId="2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16" fillId="23" borderId="0" applyNumberFormat="0" applyBorder="0">
      <alignment horizontal="right" vertical="center"/>
    </xf>
    <xf numFmtId="19" fontId="16" fillId="23" borderId="6" applyNumberFormat="0" applyBorder="0">
      <alignment horizontal="left" vertical="center"/>
    </xf>
    <xf numFmtId="2" fontId="17" fillId="24" borderId="0">
      <alignment horizontal="center" vertical="center"/>
    </xf>
    <xf numFmtId="2" fontId="17" fillId="24" borderId="7" applyBorder="0">
      <alignment horizontal="left" vertical="center"/>
    </xf>
    <xf numFmtId="0" fontId="16" fillId="23" borderId="0">
      <alignment horizontal="right" vertical="center"/>
    </xf>
    <xf numFmtId="19" fontId="18" fillId="23" borderId="8" applyNumberFormat="0" applyBorder="0">
      <alignment horizontal="left" vertical="center" indent="1"/>
    </xf>
    <xf numFmtId="2" fontId="19" fillId="24" borderId="9" applyBorder="0">
      <alignment horizontal="left" vertical="center" indent="1"/>
    </xf>
    <xf numFmtId="2" fontId="19" fillId="24" borderId="10" applyBorder="0">
      <alignment horizontal="center" vertical="center"/>
    </xf>
    <xf numFmtId="0" fontId="20" fillId="7" borderId="1" applyNumberFormat="0" applyAlignment="0" applyProtection="0"/>
    <xf numFmtId="2" fontId="21" fillId="25" borderId="11" applyBorder="0">
      <alignment horizontal="left" vertical="center" indent="1"/>
    </xf>
    <xf numFmtId="0" fontId="21" fillId="25" borderId="0">
      <alignment horizontal="right" vertical="center"/>
    </xf>
    <xf numFmtId="2" fontId="21" fillId="25" borderId="6" applyNumberFormat="0" applyBorder="0">
      <alignment horizontal="right" vertical="center"/>
    </xf>
    <xf numFmtId="2" fontId="22" fillId="26" borderId="8" applyBorder="0">
      <alignment horizontal="left" vertical="center" indent="1"/>
    </xf>
    <xf numFmtId="2" fontId="22" fillId="26" borderId="0">
      <alignment horizontal="right" vertical="center"/>
    </xf>
    <xf numFmtId="2" fontId="22" fillId="26" borderId="7" applyBorder="0">
      <alignment horizontal="left" vertical="center"/>
    </xf>
    <xf numFmtId="2" fontId="22" fillId="26" borderId="12" applyBorder="0">
      <alignment horizontal="center" vertical="center"/>
    </xf>
    <xf numFmtId="19" fontId="18" fillId="27" borderId="13" applyNumberFormat="0" applyBorder="0">
      <alignment horizontal="left" vertical="center"/>
    </xf>
    <xf numFmtId="15" fontId="18" fillId="27" borderId="10" applyNumberFormat="0" applyBorder="0">
      <alignment horizontal="right" vertical="center"/>
    </xf>
    <xf numFmtId="19" fontId="18" fillId="27" borderId="14" applyNumberFormat="0" applyBorder="0">
      <alignment horizontal="right" vertical="center"/>
    </xf>
    <xf numFmtId="2" fontId="19" fillId="28" borderId="15" applyBorder="0">
      <alignment horizontal="left" vertical="center" indent="1"/>
    </xf>
    <xf numFmtId="2" fontId="19" fillId="28" borderId="7" applyNumberFormat="0">
      <alignment horizontal="center" vertical="center"/>
    </xf>
    <xf numFmtId="2" fontId="19" fillId="28" borderId="7" applyNumberFormat="0" applyBorder="0">
      <alignment horizontal="left" vertical="center"/>
    </xf>
    <xf numFmtId="2" fontId="21" fillId="29" borderId="14" applyNumberFormat="0" applyBorder="0">
      <alignment horizontal="right" vertical="center"/>
    </xf>
    <xf numFmtId="0" fontId="23" fillId="0" borderId="16" applyNumberFormat="0" applyFill="0" applyAlignment="0" applyProtection="0"/>
    <xf numFmtId="0" fontId="24" fillId="30" borderId="0" applyNumberFormat="0" applyBorder="0" applyAlignment="0" applyProtection="0"/>
    <xf numFmtId="0" fontId="2" fillId="0" borderId="0" applyNumberFormat="0" applyFont="0" applyFill="0" applyBorder="0" applyAlignment="0"/>
    <xf numFmtId="165" fontId="25" fillId="0" borderId="0"/>
    <xf numFmtId="0" fontId="40" fillId="31" borderId="0"/>
    <xf numFmtId="0" fontId="40" fillId="32" borderId="0"/>
    <xf numFmtId="0" fontId="40" fillId="0" borderId="0"/>
    <xf numFmtId="0" fontId="40" fillId="31" borderId="0"/>
    <xf numFmtId="0" fontId="2" fillId="33" borderId="17" applyNumberFormat="0" applyFont="0" applyAlignment="0" applyProtection="0"/>
    <xf numFmtId="0" fontId="26" fillId="34" borderId="18" applyNumberFormat="0" applyBorder="0">
      <alignment horizontal="left" vertical="center"/>
    </xf>
    <xf numFmtId="2" fontId="26" fillId="34" borderId="7" applyNumberFormat="0" applyBorder="0">
      <alignment horizontal="left" vertical="center"/>
    </xf>
    <xf numFmtId="2" fontId="22" fillId="26" borderId="19" applyNumberFormat="0" applyBorder="0">
      <alignment horizontal="left" vertical="center"/>
    </xf>
    <xf numFmtId="2" fontId="22" fillId="26" borderId="7" applyNumberFormat="0" applyBorder="0">
      <alignment horizontal="left" vertical="center"/>
    </xf>
    <xf numFmtId="0" fontId="27" fillId="21" borderId="20" applyNumberFormat="0" applyAlignment="0" applyProtection="0"/>
    <xf numFmtId="19" fontId="21" fillId="35" borderId="21" applyNumberFormat="0" applyBorder="0">
      <alignment horizontal="left" vertical="center" indent="1"/>
    </xf>
    <xf numFmtId="0" fontId="21" fillId="35" borderId="0">
      <alignment horizontal="right" vertical="center"/>
    </xf>
    <xf numFmtId="19" fontId="21" fillId="35" borderId="14" applyNumberFormat="0" applyBorder="0">
      <alignment horizontal="right" vertical="center"/>
    </xf>
    <xf numFmtId="2" fontId="28" fillId="36" borderId="9" applyBorder="0">
      <alignment horizontal="left" vertical="center" indent="1"/>
    </xf>
    <xf numFmtId="2" fontId="28" fillId="36" borderId="0">
      <alignment horizontal="center" vertical="center"/>
    </xf>
    <xf numFmtId="2" fontId="28" fillId="36" borderId="22">
      <alignment horizontal="left" vertical="center"/>
    </xf>
    <xf numFmtId="0" fontId="29" fillId="37" borderId="12">
      <alignment horizontal="center"/>
    </xf>
    <xf numFmtId="9" fontId="21" fillId="0" borderId="0" applyFont="0" applyFill="0" applyBorder="0" applyAlignment="0" applyProtection="0"/>
    <xf numFmtId="166" fontId="30" fillId="38" borderId="0" applyNumberFormat="0" applyBorder="0">
      <alignment horizontal="right" vertical="center"/>
    </xf>
    <xf numFmtId="166" fontId="30" fillId="38" borderId="0" applyNumberFormat="0" applyBorder="0">
      <alignment horizontal="right" vertical="center"/>
    </xf>
    <xf numFmtId="0" fontId="31" fillId="39" borderId="12" applyNumberFormat="0">
      <alignment horizontal="center" vertical="center"/>
    </xf>
    <xf numFmtId="0" fontId="31" fillId="39" borderId="0" applyNumberFormat="0" applyBorder="0">
      <alignment horizontal="left" vertical="center" indent="1"/>
    </xf>
    <xf numFmtId="167" fontId="32" fillId="40" borderId="0">
      <alignment horizontal="center" vertical="center"/>
    </xf>
    <xf numFmtId="168" fontId="33" fillId="41" borderId="0">
      <alignment horizontal="center" vertical="center"/>
      <protection locked="0"/>
    </xf>
    <xf numFmtId="0" fontId="2" fillId="0" borderId="0">
      <alignment horizontal="left" wrapText="1"/>
    </xf>
    <xf numFmtId="2" fontId="34" fillId="42" borderId="18" applyNumberFormat="0" applyFill="0" applyBorder="0" applyAlignment="0">
      <alignment horizontal="center"/>
      <protection locked="0"/>
    </xf>
    <xf numFmtId="2" fontId="21" fillId="43" borderId="7" applyNumberFormat="0" applyBorder="0">
      <alignment horizontal="right" vertical="center"/>
    </xf>
    <xf numFmtId="2" fontId="21" fillId="43" borderId="0">
      <alignment horizontal="right" vertical="center"/>
    </xf>
    <xf numFmtId="2" fontId="22" fillId="44" borderId="12">
      <alignment horizontal="center" vertical="center"/>
    </xf>
    <xf numFmtId="2" fontId="22" fillId="44" borderId="0" applyNumberFormat="0" applyBorder="0">
      <alignment horizontal="left" vertical="center"/>
    </xf>
    <xf numFmtId="2" fontId="22" fillId="44" borderId="12">
      <alignment horizontal="center" vertical="center"/>
    </xf>
    <xf numFmtId="0" fontId="35" fillId="0" borderId="0" applyNumberFormat="0" applyFill="0" applyBorder="0" applyAlignment="0" applyProtection="0"/>
    <xf numFmtId="0" fontId="36" fillId="0" borderId="23" applyNumberFormat="0" applyFill="0" applyAlignment="0" applyProtection="0"/>
    <xf numFmtId="0" fontId="37" fillId="0" borderId="0" applyNumberFormat="0" applyFill="0" applyBorder="0" applyAlignment="0" applyProtection="0"/>
    <xf numFmtId="38" fontId="38" fillId="0" borderId="0" applyFont="0" applyFill="0" applyBorder="0" applyAlignment="0" applyProtection="0"/>
    <xf numFmtId="0" fontId="38" fillId="0" borderId="0"/>
    <xf numFmtId="0" fontId="40" fillId="31" borderId="0"/>
    <xf numFmtId="9" fontId="4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51" fillId="46" borderId="26">
      <alignment wrapText="1"/>
    </xf>
    <xf numFmtId="0" fontId="50" fillId="32" borderId="0"/>
    <xf numFmtId="0" fontId="50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50" fillId="0" borderId="0"/>
    <xf numFmtId="0" fontId="2" fillId="0" borderId="0"/>
    <xf numFmtId="170" fontId="61" fillId="0" borderId="0" applyNumberFormat="0" applyFill="0" applyBorder="0" applyAlignment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62" fillId="0" borderId="0" applyFont="0" applyFill="0" applyBorder="0" applyAlignment="0" applyProtection="0">
      <protection locked="0"/>
    </xf>
    <xf numFmtId="39" fontId="63" fillId="0" borderId="0" applyFont="0" applyFill="0" applyBorder="0" applyAlignment="0" applyProtection="0"/>
    <xf numFmtId="172" fontId="49" fillId="0" borderId="0" applyFont="0" applyFill="0" applyBorder="0" applyAlignment="0"/>
    <xf numFmtId="173" fontId="64" fillId="0" borderId="9" applyFill="0" applyBorder="0" applyAlignment="0">
      <alignment horizontal="center"/>
      <protection locked="0"/>
    </xf>
    <xf numFmtId="171" fontId="64" fillId="0" borderId="0" applyFill="0" applyBorder="0" applyAlignment="0">
      <protection locked="0"/>
    </xf>
    <xf numFmtId="172" fontId="64" fillId="0" borderId="0" applyFill="0" applyBorder="0" applyAlignment="0" applyProtection="0">
      <protection locked="0"/>
    </xf>
    <xf numFmtId="174" fontId="6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47" borderId="32" applyNumberFormat="0" applyFont="0" applyAlignment="0" applyProtection="0"/>
    <xf numFmtId="175" fontId="49" fillId="0" borderId="33" applyFont="0" applyFill="0" applyBorder="0" applyAlignment="0" applyProtection="0">
      <alignment horizontal="right"/>
    </xf>
    <xf numFmtId="175" fontId="49" fillId="0" borderId="33" applyFont="0" applyFill="0" applyBorder="0" applyAlignment="0" applyProtection="0">
      <alignment horizontal="right"/>
    </xf>
    <xf numFmtId="175" fontId="49" fillId="0" borderId="33" applyFont="0" applyFill="0" applyBorder="0" applyAlignment="0" applyProtection="0">
      <alignment horizontal="right"/>
    </xf>
    <xf numFmtId="175" fontId="49" fillId="0" borderId="33" applyFont="0" applyFill="0" applyBorder="0" applyAlignment="0" applyProtection="0">
      <alignment horizontal="right"/>
    </xf>
    <xf numFmtId="176" fontId="6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38" fontId="67" fillId="0" borderId="0" applyFill="0" applyBorder="0" applyAlignment="0" applyProtection="0"/>
    <xf numFmtId="176" fontId="68" fillId="0" borderId="0" applyFill="0" applyBorder="0" applyAlignment="0" applyProtection="0"/>
    <xf numFmtId="18" fontId="62" fillId="0" borderId="0" applyFont="0" applyFill="0" applyBorder="0" applyAlignment="0" applyProtection="0">
      <alignment horizontal="left"/>
    </xf>
    <xf numFmtId="10" fontId="66" fillId="0" borderId="34" applyNumberFormat="0" applyFont="0" applyFill="0" applyAlignment="0" applyProtection="0"/>
    <xf numFmtId="177" fontId="26" fillId="0" borderId="35" applyFont="0" applyFill="0" applyBorder="0" applyAlignment="0" applyProtection="0"/>
    <xf numFmtId="177" fontId="26" fillId="0" borderId="35" applyFont="0" applyFill="0" applyBorder="0" applyAlignment="0" applyProtection="0"/>
    <xf numFmtId="177" fontId="26" fillId="0" borderId="35" applyFont="0" applyFill="0" applyBorder="0" applyAlignment="0" applyProtection="0"/>
    <xf numFmtId="177" fontId="26" fillId="0" borderId="35" applyFont="0" applyFill="0" applyBorder="0" applyAlignment="0" applyProtection="0"/>
  </cellStyleXfs>
  <cellXfs count="89">
    <xf numFmtId="0" fontId="0" fillId="0" borderId="0" xfId="0"/>
    <xf numFmtId="0" fontId="39" fillId="32" borderId="0" xfId="73" applyFont="1" applyFill="1"/>
    <xf numFmtId="0" fontId="41" fillId="45" borderId="24" xfId="71" applyFont="1" applyFill="1" applyBorder="1"/>
    <xf numFmtId="0" fontId="42" fillId="45" borderId="4" xfId="72" applyFont="1" applyFill="1" applyBorder="1" applyAlignment="1">
      <alignment vertical="center"/>
    </xf>
    <xf numFmtId="0" fontId="39" fillId="43" borderId="0" xfId="73" applyFont="1" applyFill="1"/>
    <xf numFmtId="0" fontId="39" fillId="0" borderId="25" xfId="73" applyFont="1" applyFill="1" applyBorder="1"/>
    <xf numFmtId="0" fontId="43" fillId="0" borderId="25" xfId="70" applyFont="1" applyFill="1" applyBorder="1" applyAlignment="1">
      <alignment horizontal="right"/>
    </xf>
    <xf numFmtId="0" fontId="39" fillId="0" borderId="0" xfId="73" applyFont="1" applyFill="1" applyBorder="1"/>
    <xf numFmtId="0" fontId="44" fillId="0" borderId="0" xfId="73" applyFont="1" applyFill="1" applyBorder="1"/>
    <xf numFmtId="0" fontId="45" fillId="0" borderId="0" xfId="73" applyFont="1" applyFill="1" applyBorder="1"/>
    <xf numFmtId="0" fontId="47" fillId="0" borderId="0" xfId="42" applyFont="1" applyFill="1" applyBorder="1" applyAlignment="1" applyProtection="1"/>
    <xf numFmtId="0" fontId="4" fillId="0" borderId="0" xfId="41" applyFill="1" applyBorder="1" applyAlignment="1" applyProtection="1"/>
    <xf numFmtId="0" fontId="46" fillId="0" borderId="0" xfId="42" applyFill="1" applyBorder="1" applyAlignment="1" applyProtection="1"/>
    <xf numFmtId="0" fontId="48" fillId="0" borderId="0" xfId="42" applyFont="1" applyFill="1" applyBorder="1" applyAlignment="1" applyProtection="1"/>
    <xf numFmtId="0" fontId="49" fillId="0" borderId="0" xfId="73" applyFont="1" applyFill="1" applyBorder="1"/>
    <xf numFmtId="0" fontId="49" fillId="0" borderId="0" xfId="73" applyFont="1" applyFill="1" applyBorder="1" applyAlignment="1">
      <alignment horizontal="right"/>
    </xf>
    <xf numFmtId="14" fontId="39" fillId="0" borderId="0" xfId="73" applyNumberFormat="1" applyFont="1" applyFill="1" applyBorder="1"/>
    <xf numFmtId="0" fontId="39" fillId="32" borderId="26" xfId="109" applyFont="1" applyFill="1">
      <alignment wrapText="1"/>
    </xf>
    <xf numFmtId="0" fontId="39" fillId="32" borderId="26" xfId="109" applyFont="1" applyFill="1" applyAlignment="1">
      <alignment horizontal="center" wrapText="1"/>
    </xf>
    <xf numFmtId="0" fontId="41" fillId="45" borderId="24" xfId="110" applyFont="1" applyFill="1" applyBorder="1"/>
    <xf numFmtId="0" fontId="41" fillId="45" borderId="24" xfId="110" applyFont="1" applyFill="1" applyBorder="1" applyAlignment="1">
      <alignment horizontal="center"/>
    </xf>
    <xf numFmtId="0" fontId="42" fillId="45" borderId="4" xfId="111" applyFont="1" applyFill="1" applyBorder="1" applyAlignment="1">
      <alignment vertical="center"/>
    </xf>
    <xf numFmtId="14" fontId="52" fillId="45" borderId="4" xfId="111" applyNumberFormat="1" applyFont="1" applyFill="1" applyBorder="1" applyAlignment="1">
      <alignment vertical="center"/>
    </xf>
    <xf numFmtId="0" fontId="53" fillId="45" borderId="4" xfId="111" applyFont="1" applyFill="1" applyBorder="1" applyAlignment="1">
      <alignment horizontal="center" vertical="center"/>
    </xf>
    <xf numFmtId="0" fontId="42" fillId="45" borderId="4" xfId="111" applyFont="1" applyFill="1" applyBorder="1" applyAlignment="1">
      <alignment horizontal="center" vertical="center"/>
    </xf>
    <xf numFmtId="0" fontId="39" fillId="43" borderId="26" xfId="109" applyFont="1" applyFill="1">
      <alignment wrapText="1"/>
    </xf>
    <xf numFmtId="0" fontId="39" fillId="0" borderId="25" xfId="109" applyFont="1" applyFill="1" applyBorder="1">
      <alignment wrapText="1"/>
    </xf>
    <xf numFmtId="2" fontId="39" fillId="0" borderId="25" xfId="109" applyNumberFormat="1" applyFont="1" applyFill="1" applyBorder="1">
      <alignment wrapText="1"/>
    </xf>
    <xf numFmtId="0" fontId="39" fillId="0" borderId="25" xfId="109" applyFont="1" applyFill="1" applyBorder="1" applyAlignment="1">
      <alignment horizontal="center" wrapText="1"/>
    </xf>
    <xf numFmtId="0" fontId="39" fillId="0" borderId="0" xfId="109" applyFont="1" applyFill="1" applyBorder="1" applyAlignment="1">
      <alignment horizontal="center" wrapText="1"/>
    </xf>
    <xf numFmtId="0" fontId="39" fillId="0" borderId="0" xfId="109" applyFont="1" applyFill="1" applyBorder="1">
      <alignment wrapText="1"/>
    </xf>
    <xf numFmtId="2" fontId="39" fillId="0" borderId="0" xfId="109" applyNumberFormat="1" applyFont="1" applyFill="1" applyBorder="1">
      <alignment wrapText="1"/>
    </xf>
    <xf numFmtId="0" fontId="54" fillId="0" borderId="12" xfId="109" applyFont="1" applyFill="1" applyBorder="1" applyAlignment="1">
      <alignment horizontal="center"/>
    </xf>
    <xf numFmtId="0" fontId="45" fillId="0" borderId="0" xfId="109" applyFont="1" applyFill="1" applyBorder="1">
      <alignment wrapText="1"/>
    </xf>
    <xf numFmtId="0" fontId="45" fillId="0" borderId="10" xfId="109" applyFont="1" applyFill="1" applyBorder="1">
      <alignment wrapText="1"/>
    </xf>
    <xf numFmtId="0" fontId="55" fillId="0" borderId="27" xfId="109" applyFont="1" applyFill="1" applyBorder="1">
      <alignment wrapText="1"/>
    </xf>
    <xf numFmtId="0" fontId="55" fillId="0" borderId="27" xfId="109" applyFont="1" applyFill="1" applyBorder="1" applyAlignment="1">
      <alignment horizontal="center"/>
    </xf>
    <xf numFmtId="0" fontId="39" fillId="0" borderId="6" xfId="109" applyFont="1" applyFill="1" applyBorder="1">
      <alignment wrapText="1"/>
    </xf>
    <xf numFmtId="0" fontId="47" fillId="0" borderId="10" xfId="112" applyFont="1" applyFill="1" applyBorder="1" applyAlignment="1" applyProtection="1"/>
    <xf numFmtId="0" fontId="39" fillId="0" borderId="18" xfId="109" applyFont="1" applyFill="1" applyBorder="1">
      <alignment wrapText="1"/>
    </xf>
    <xf numFmtId="0" fontId="39" fillId="0" borderId="14" xfId="109" applyFont="1" applyFill="1" applyBorder="1">
      <alignment wrapText="1"/>
    </xf>
    <xf numFmtId="0" fontId="47" fillId="0" borderId="18" xfId="112" applyFont="1" applyFill="1" applyBorder="1" applyAlignment="1" applyProtection="1"/>
    <xf numFmtId="0" fontId="57" fillId="0" borderId="0" xfId="113" applyFont="1" applyBorder="1" applyAlignment="1">
      <alignment horizontal="left"/>
    </xf>
    <xf numFmtId="0" fontId="57" fillId="0" borderId="0" xfId="113" applyFont="1" applyBorder="1" applyAlignment="1">
      <alignment horizontal="center"/>
    </xf>
    <xf numFmtId="0" fontId="51" fillId="46" borderId="26" xfId="113" applyFont="1" applyFill="1" applyBorder="1"/>
    <xf numFmtId="0" fontId="51" fillId="46" borderId="26" xfId="113" applyFont="1" applyFill="1" applyBorder="1" applyAlignment="1">
      <alignment horizontal="center"/>
    </xf>
    <xf numFmtId="0" fontId="3" fillId="46" borderId="26" xfId="113" applyFont="1" applyFill="1" applyBorder="1" applyAlignment="1">
      <alignment horizontal="right"/>
    </xf>
    <xf numFmtId="0" fontId="0" fillId="46" borderId="26" xfId="113" applyFont="1" applyFill="1" applyBorder="1"/>
    <xf numFmtId="14" fontId="51" fillId="46" borderId="26" xfId="113" applyNumberFormat="1" applyFont="1" applyFill="1" applyBorder="1" applyAlignment="1">
      <alignment horizontal="center"/>
    </xf>
    <xf numFmtId="0" fontId="39" fillId="0" borderId="14" xfId="109" quotePrefix="1" applyFont="1" applyFill="1" applyBorder="1">
      <alignment wrapText="1"/>
    </xf>
    <xf numFmtId="0" fontId="51" fillId="46" borderId="26" xfId="113" applyFont="1" applyFill="1" applyBorder="1" applyAlignment="1">
      <alignment horizontal="right"/>
    </xf>
    <xf numFmtId="14" fontId="51" fillId="46" borderId="26" xfId="113" applyNumberFormat="1" applyFont="1" applyFill="1" applyBorder="1" applyAlignment="1">
      <alignment horizontal="right"/>
    </xf>
    <xf numFmtId="0" fontId="47" fillId="0" borderId="14" xfId="112" applyFont="1" applyFill="1" applyBorder="1" applyAlignment="1" applyProtection="1"/>
    <xf numFmtId="0" fontId="51" fillId="46" borderId="26" xfId="109" applyBorder="1">
      <alignment wrapText="1"/>
    </xf>
    <xf numFmtId="0" fontId="51" fillId="46" borderId="26" xfId="109" applyBorder="1" applyAlignment="1">
      <alignment horizontal="center" wrapText="1"/>
    </xf>
    <xf numFmtId="14" fontId="51" fillId="46" borderId="26" xfId="113" applyNumberFormat="1" applyFont="1" applyFill="1" applyBorder="1"/>
    <xf numFmtId="14" fontId="58" fillId="46" borderId="26" xfId="109" applyNumberFormat="1" applyFont="1" applyFill="1" applyBorder="1" applyAlignment="1">
      <alignment horizontal="center"/>
    </xf>
    <xf numFmtId="0" fontId="47" fillId="0" borderId="28" xfId="112" applyFont="1" applyFill="1" applyBorder="1" applyAlignment="1" applyProtection="1"/>
    <xf numFmtId="0" fontId="47" fillId="0" borderId="29" xfId="112" applyFont="1" applyFill="1" applyBorder="1" applyAlignment="1" applyProtection="1"/>
    <xf numFmtId="0" fontId="47" fillId="0" borderId="29" xfId="112" applyFont="1" applyFill="1" applyBorder="1" applyAlignment="1" applyProtection="1">
      <alignment horizontal="center"/>
    </xf>
    <xf numFmtId="0" fontId="39" fillId="0" borderId="30" xfId="109" applyFont="1" applyFill="1" applyBorder="1">
      <alignment wrapText="1"/>
    </xf>
    <xf numFmtId="0" fontId="39" fillId="0" borderId="28" xfId="109" applyFont="1" applyFill="1" applyBorder="1">
      <alignment wrapText="1"/>
    </xf>
    <xf numFmtId="0" fontId="39" fillId="0" borderId="29" xfId="109" applyFont="1" applyFill="1" applyBorder="1">
      <alignment wrapText="1"/>
    </xf>
    <xf numFmtId="0" fontId="39" fillId="0" borderId="29" xfId="109" applyFont="1" applyFill="1" applyBorder="1" applyAlignment="1">
      <alignment horizontal="center" wrapText="1"/>
    </xf>
    <xf numFmtId="0" fontId="39" fillId="0" borderId="27" xfId="109" applyFont="1" applyFill="1" applyBorder="1">
      <alignment wrapText="1"/>
    </xf>
    <xf numFmtId="0" fontId="39" fillId="0" borderId="10" xfId="109" applyFont="1" applyFill="1" applyBorder="1">
      <alignment wrapText="1"/>
    </xf>
    <xf numFmtId="2" fontId="51" fillId="46" borderId="26" xfId="113" applyNumberFormat="1" applyFont="1" applyFill="1" applyBorder="1" applyAlignment="1">
      <alignment horizontal="center"/>
    </xf>
    <xf numFmtId="14" fontId="51" fillId="46" borderId="26" xfId="109" applyNumberFormat="1" applyBorder="1" applyAlignment="1">
      <alignment horizontal="center" wrapText="1"/>
    </xf>
    <xf numFmtId="0" fontId="47" fillId="0" borderId="0" xfId="112" applyFont="1" applyFill="1" applyBorder="1" applyAlignment="1" applyProtection="1"/>
    <xf numFmtId="2" fontId="59" fillId="46" borderId="26" xfId="108" applyNumberFormat="1" applyFont="1" applyFill="1" applyBorder="1" applyAlignment="1">
      <alignment horizontal="center"/>
    </xf>
    <xf numFmtId="169" fontId="59" fillId="46" borderId="26" xfId="108" applyNumberFormat="1" applyFont="1" applyFill="1" applyBorder="1" applyAlignment="1">
      <alignment horizontal="center"/>
    </xf>
    <xf numFmtId="0" fontId="60" fillId="0" borderId="0" xfId="109" applyFont="1" applyFill="1" applyBorder="1" applyAlignment="1">
      <alignment horizontal="center"/>
    </xf>
    <xf numFmtId="0" fontId="60" fillId="0" borderId="18" xfId="109" applyFont="1" applyFill="1" applyBorder="1" applyAlignment="1">
      <alignment horizontal="center"/>
    </xf>
    <xf numFmtId="0" fontId="49" fillId="0" borderId="0" xfId="109" applyFont="1" applyFill="1" applyBorder="1">
      <alignment wrapText="1"/>
    </xf>
    <xf numFmtId="0" fontId="39" fillId="43" borderId="31" xfId="109" applyFont="1" applyFill="1" applyBorder="1">
      <alignment wrapText="1"/>
    </xf>
    <xf numFmtId="0" fontId="54" fillId="32" borderId="0" xfId="109" applyFont="1" applyFill="1" applyBorder="1" applyAlignment="1">
      <alignment horizontal="center"/>
    </xf>
    <xf numFmtId="14" fontId="39" fillId="32" borderId="0" xfId="109" applyNumberFormat="1" applyFont="1" applyFill="1" applyBorder="1">
      <alignment wrapText="1"/>
    </xf>
    <xf numFmtId="0" fontId="39" fillId="32" borderId="0" xfId="109" applyFont="1" applyFill="1" applyBorder="1">
      <alignment wrapText="1"/>
    </xf>
    <xf numFmtId="9" fontId="51" fillId="46" borderId="26" xfId="113" applyNumberFormat="1" applyFont="1" applyFill="1" applyBorder="1" applyAlignment="1">
      <alignment horizontal="center"/>
    </xf>
    <xf numFmtId="0" fontId="55" fillId="0" borderId="27" xfId="109" applyFont="1" applyFill="1" applyBorder="1" applyAlignment="1">
      <alignment horizontal="center" wrapText="1"/>
    </xf>
    <xf numFmtId="1" fontId="51" fillId="46" borderId="26" xfId="113" applyNumberFormat="1" applyFont="1" applyFill="1" applyBorder="1" applyAlignment="1">
      <alignment horizontal="center"/>
    </xf>
    <xf numFmtId="0" fontId="26" fillId="0" borderId="0" xfId="114" applyFont="1" applyAlignment="1">
      <alignment horizontal="center"/>
    </xf>
    <xf numFmtId="0" fontId="2" fillId="0" borderId="0" xfId="114"/>
    <xf numFmtId="15" fontId="2" fillId="0" borderId="0" xfId="114" applyNumberFormat="1" applyAlignment="1">
      <alignment horizontal="center"/>
    </xf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26" fillId="0" borderId="0" xfId="0" applyFont="1"/>
    <xf numFmtId="0" fontId="2" fillId="46" borderId="0" xfId="0" applyFont="1" applyFill="1"/>
  </cellXfs>
  <cellStyles count="171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Bold 11" xfId="115" xr:uid="{00000000-0005-0000-0000-00001B000000}"/>
    <cellStyle name="Calculation" xfId="28" builtinId="22" customBuiltin="1"/>
    <cellStyle name="Check Cell" xfId="29" builtinId="23" customBuiltin="1"/>
    <cellStyle name="Comma 15" xfId="116" xr:uid="{00000000-0005-0000-0000-00001E000000}"/>
    <cellStyle name="Comma 2" xfId="117" xr:uid="{00000000-0005-0000-0000-00001F000000}"/>
    <cellStyle name="Comma 3" xfId="118" xr:uid="{00000000-0005-0000-0000-000020000000}"/>
    <cellStyle name="Comma 4" xfId="119" xr:uid="{00000000-0005-0000-0000-000021000000}"/>
    <cellStyle name="Comma 6" xfId="120" xr:uid="{00000000-0005-0000-0000-000022000000}"/>
    <cellStyle name="Comma0" xfId="30" xr:uid="{00000000-0005-0000-0000-000023000000}"/>
    <cellStyle name="Currency 2" xfId="31" xr:uid="{00000000-0005-0000-0000-000024000000}"/>
    <cellStyle name="Currency0" xfId="32" xr:uid="{00000000-0005-0000-0000-000025000000}"/>
    <cellStyle name="Date" xfId="33" xr:uid="{00000000-0005-0000-0000-000026000000}"/>
    <cellStyle name="Decimal 1" xfId="121" xr:uid="{00000000-0005-0000-0000-000027000000}"/>
    <cellStyle name="Decimal 2" xfId="122" xr:uid="{00000000-0005-0000-0000-000028000000}"/>
    <cellStyle name="Decimal 3" xfId="123" xr:uid="{00000000-0005-0000-0000-000029000000}"/>
    <cellStyle name="Explanatory Text" xfId="34" builtinId="53" customBuiltin="1"/>
    <cellStyle name="Fixed" xfId="35" xr:uid="{00000000-0005-0000-0000-00002B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/>
    <cellStyle name="Hyperlink 2" xfId="112" xr:uid="{00000000-0005-0000-0000-000032000000}"/>
    <cellStyle name="Hyperlink_nabCapital IR Curves Simple v2.5" xfId="42" xr:uid="{00000000-0005-0000-0000-000033000000}"/>
    <cellStyle name="InfoDataColumn" xfId="43" xr:uid="{00000000-0005-0000-0000-000034000000}"/>
    <cellStyle name="InfoDataRow" xfId="44" xr:uid="{00000000-0005-0000-0000-000035000000}"/>
    <cellStyle name="InfoLabelColumn" xfId="45" xr:uid="{00000000-0005-0000-0000-000036000000}"/>
    <cellStyle name="InfoLabelRow" xfId="46" xr:uid="{00000000-0005-0000-0000-000037000000}"/>
    <cellStyle name="InfolDataColumn" xfId="47" xr:uid="{00000000-0005-0000-0000-000038000000}"/>
    <cellStyle name="InformationalData" xfId="48" xr:uid="{00000000-0005-0000-0000-000039000000}"/>
    <cellStyle name="InformationalLabel" xfId="49" xr:uid="{00000000-0005-0000-0000-00003A000000}"/>
    <cellStyle name="InformationalLabelTop" xfId="50" xr:uid="{00000000-0005-0000-0000-00003B000000}"/>
    <cellStyle name="Input" xfId="51" builtinId="20" customBuiltin="1"/>
    <cellStyle name="Input %" xfId="124" xr:uid="{00000000-0005-0000-0000-00003D000000}"/>
    <cellStyle name="Input 1" xfId="125" xr:uid="{00000000-0005-0000-0000-00003E000000}"/>
    <cellStyle name="Input 3" xfId="126" xr:uid="{00000000-0005-0000-0000-00003F000000}"/>
    <cellStyle name="InputData" xfId="52" xr:uid="{00000000-0005-0000-0000-000040000000}"/>
    <cellStyle name="InputDataColumn" xfId="53" xr:uid="{00000000-0005-0000-0000-000041000000}"/>
    <cellStyle name="InputDataRow" xfId="54" xr:uid="{00000000-0005-0000-0000-000042000000}"/>
    <cellStyle name="InputLabel" xfId="55" xr:uid="{00000000-0005-0000-0000-000043000000}"/>
    <cellStyle name="InputLabelColumn" xfId="56" xr:uid="{00000000-0005-0000-0000-000044000000}"/>
    <cellStyle name="InputLabelRow" xfId="57" xr:uid="{00000000-0005-0000-0000-000045000000}"/>
    <cellStyle name="InputLabelTop" xfId="58" xr:uid="{00000000-0005-0000-0000-000046000000}"/>
    <cellStyle name="IntermediateData" xfId="59" xr:uid="{00000000-0005-0000-0000-000047000000}"/>
    <cellStyle name="IntermediateDataColumn" xfId="60" xr:uid="{00000000-0005-0000-0000-000048000000}"/>
    <cellStyle name="IntermediateDataRow" xfId="61" xr:uid="{00000000-0005-0000-0000-000049000000}"/>
    <cellStyle name="IntermediateLabel" xfId="62" xr:uid="{00000000-0005-0000-0000-00004A000000}"/>
    <cellStyle name="IntermediateLabelColumn" xfId="63" xr:uid="{00000000-0005-0000-0000-00004B000000}"/>
    <cellStyle name="IntermediateLabelRow" xfId="64" xr:uid="{00000000-0005-0000-0000-00004C000000}"/>
    <cellStyle name="InvalidCell" xfId="65" xr:uid="{00000000-0005-0000-0000-00004D000000}"/>
    <cellStyle name="Linked Cell" xfId="66" builtinId="24" customBuiltin="1"/>
    <cellStyle name="Month" xfId="127" xr:uid="{00000000-0005-0000-0000-00004F000000}"/>
    <cellStyle name="Neutral" xfId="67" builtinId="28" customBuiltin="1"/>
    <cellStyle name="NewSheet" xfId="68" xr:uid="{00000000-0005-0000-0000-000051000000}"/>
    <cellStyle name="Normal" xfId="0" builtinId="0"/>
    <cellStyle name="Normal - Style1" xfId="69" xr:uid="{00000000-0005-0000-0000-000053000000}"/>
    <cellStyle name="Normal 10" xfId="128" xr:uid="{00000000-0005-0000-0000-000054000000}"/>
    <cellStyle name="Normal 11" xfId="129" xr:uid="{00000000-0005-0000-0000-000055000000}"/>
    <cellStyle name="Normal 12" xfId="130" xr:uid="{00000000-0005-0000-0000-000056000000}"/>
    <cellStyle name="Normal 13" xfId="131" xr:uid="{00000000-0005-0000-0000-000057000000}"/>
    <cellStyle name="Normal 14" xfId="132" xr:uid="{00000000-0005-0000-0000-000058000000}"/>
    <cellStyle name="Normal 15" xfId="133" xr:uid="{00000000-0005-0000-0000-000059000000}"/>
    <cellStyle name="Normal 16" xfId="134" xr:uid="{00000000-0005-0000-0000-00005A000000}"/>
    <cellStyle name="Normal 17" xfId="135" xr:uid="{00000000-0005-0000-0000-00005B000000}"/>
    <cellStyle name="Normal 18" xfId="136" xr:uid="{00000000-0005-0000-0000-00005C000000}"/>
    <cellStyle name="Normal 19" xfId="137" xr:uid="{00000000-0005-0000-0000-00005D000000}"/>
    <cellStyle name="Normal 2" xfId="106" xr:uid="{00000000-0005-0000-0000-00005E000000}"/>
    <cellStyle name="Normal 2 2" xfId="138" xr:uid="{00000000-0005-0000-0000-00005F000000}"/>
    <cellStyle name="Normal 20" xfId="139" xr:uid="{00000000-0005-0000-0000-000060000000}"/>
    <cellStyle name="Normal 21" xfId="140" xr:uid="{00000000-0005-0000-0000-000061000000}"/>
    <cellStyle name="Normal 22" xfId="141" xr:uid="{00000000-0005-0000-0000-000062000000}"/>
    <cellStyle name="Normal 23" xfId="142" xr:uid="{00000000-0005-0000-0000-000063000000}"/>
    <cellStyle name="Normal 24" xfId="143" xr:uid="{00000000-0005-0000-0000-000064000000}"/>
    <cellStyle name="Normal 25" xfId="144" xr:uid="{00000000-0005-0000-0000-000065000000}"/>
    <cellStyle name="Normal 26" xfId="145" xr:uid="{00000000-0005-0000-0000-000066000000}"/>
    <cellStyle name="Normal 27" xfId="146" xr:uid="{00000000-0005-0000-0000-000067000000}"/>
    <cellStyle name="Normal 28" xfId="147" xr:uid="{00000000-0005-0000-0000-000068000000}"/>
    <cellStyle name="Normal 29" xfId="148" xr:uid="{00000000-0005-0000-0000-000069000000}"/>
    <cellStyle name="Normal 3" xfId="109" xr:uid="{00000000-0005-0000-0000-00006A000000}"/>
    <cellStyle name="Normal 4" xfId="114" xr:uid="{00000000-0005-0000-0000-00006B000000}"/>
    <cellStyle name="Normal 5" xfId="149" xr:uid="{00000000-0005-0000-0000-00006C000000}"/>
    <cellStyle name="Normal 6" xfId="150" xr:uid="{00000000-0005-0000-0000-00006D000000}"/>
    <cellStyle name="Normal 7" xfId="151" xr:uid="{00000000-0005-0000-0000-00006E000000}"/>
    <cellStyle name="Normal 8" xfId="152" xr:uid="{00000000-0005-0000-0000-00006F000000}"/>
    <cellStyle name="Normal 9" xfId="153" xr:uid="{00000000-0005-0000-0000-000070000000}"/>
    <cellStyle name="Normal_Calibrating IR Curves" xfId="70" xr:uid="{00000000-0005-0000-0000-000071000000}"/>
    <cellStyle name="Normal_CDS Pricer" xfId="71" xr:uid="{00000000-0005-0000-0000-000072000000}"/>
    <cellStyle name="Normal_CDS Pricer 2" xfId="110" xr:uid="{00000000-0005-0000-0000-000073000000}"/>
    <cellStyle name="Normal_Full AUD Swaption Calibration" xfId="113" xr:uid="{00000000-0005-0000-0000-000074000000}"/>
    <cellStyle name="Normal_Models" xfId="72" xr:uid="{00000000-0005-0000-0000-000075000000}"/>
    <cellStyle name="Normal_Models 2" xfId="111" xr:uid="{00000000-0005-0000-0000-000076000000}"/>
    <cellStyle name="Normal_nabCapital IR Curves Simple v2.5" xfId="73" xr:uid="{00000000-0005-0000-0000-000077000000}"/>
    <cellStyle name="Note" xfId="74" builtinId="10" customBuiltin="1"/>
    <cellStyle name="Note 2" xfId="154" xr:uid="{00000000-0005-0000-0000-000079000000}"/>
    <cellStyle name="ObjectDataColumn" xfId="75" xr:uid="{00000000-0005-0000-0000-00007A000000}"/>
    <cellStyle name="ObjectDataRow" xfId="76" xr:uid="{00000000-0005-0000-0000-00007B000000}"/>
    <cellStyle name="ObjectLabelColumn" xfId="77" xr:uid="{00000000-0005-0000-0000-00007C000000}"/>
    <cellStyle name="ObjectLabelRow" xfId="78" xr:uid="{00000000-0005-0000-0000-00007D000000}"/>
    <cellStyle name="Output" xfId="79" builtinId="21" customBuiltin="1"/>
    <cellStyle name="OutputData" xfId="80" xr:uid="{00000000-0005-0000-0000-00007F000000}"/>
    <cellStyle name="OutputDataColumn" xfId="81" xr:uid="{00000000-0005-0000-0000-000080000000}"/>
    <cellStyle name="OutputDataRow" xfId="82" xr:uid="{00000000-0005-0000-0000-000081000000}"/>
    <cellStyle name="OutputLabel" xfId="83" xr:uid="{00000000-0005-0000-0000-000082000000}"/>
    <cellStyle name="OutputLabelColumn" xfId="84" xr:uid="{00000000-0005-0000-0000-000083000000}"/>
    <cellStyle name="OutputLabelRow" xfId="85" xr:uid="{00000000-0005-0000-0000-000084000000}"/>
    <cellStyle name="PanelLabel" xfId="86" xr:uid="{00000000-0005-0000-0000-000085000000}"/>
    <cellStyle name="Percent" xfId="108" builtinId="5"/>
    <cellStyle name="Percent ()" xfId="155" xr:uid="{00000000-0005-0000-0000-000087000000}"/>
    <cellStyle name="Percent () 2" xfId="156" xr:uid="{00000000-0005-0000-0000-000088000000}"/>
    <cellStyle name="Percent () 3" xfId="157" xr:uid="{00000000-0005-0000-0000-000089000000}"/>
    <cellStyle name="Percent () 4" xfId="158" xr:uid="{00000000-0005-0000-0000-00008A000000}"/>
    <cellStyle name="Percent 1" xfId="159" xr:uid="{00000000-0005-0000-0000-00008B000000}"/>
    <cellStyle name="Percent 15" xfId="160" xr:uid="{00000000-0005-0000-0000-00008C000000}"/>
    <cellStyle name="Percent 2" xfId="87" xr:uid="{00000000-0005-0000-0000-00008D000000}"/>
    <cellStyle name="Percent 3" xfId="107" xr:uid="{00000000-0005-0000-0000-00008E000000}"/>
    <cellStyle name="Percent 4" xfId="161" xr:uid="{00000000-0005-0000-0000-00008F000000}"/>
    <cellStyle name="Percent 5" xfId="162" xr:uid="{00000000-0005-0000-0000-000090000000}"/>
    <cellStyle name="PersonalDataColumn" xfId="88" xr:uid="{00000000-0005-0000-0000-000091000000}"/>
    <cellStyle name="PersonalDataRow" xfId="89" xr:uid="{00000000-0005-0000-0000-000092000000}"/>
    <cellStyle name="PersonalLabelColumn" xfId="90" xr:uid="{00000000-0005-0000-0000-000093000000}"/>
    <cellStyle name="PersonalLabelRow" xfId="91" xr:uid="{00000000-0005-0000-0000-000094000000}"/>
    <cellStyle name="result" xfId="92" xr:uid="{00000000-0005-0000-0000-000095000000}"/>
    <cellStyle name="spreads" xfId="93" xr:uid="{00000000-0005-0000-0000-000096000000}"/>
    <cellStyle name="Style 1" xfId="94" xr:uid="{00000000-0005-0000-0000-000097000000}"/>
    <cellStyle name="Sum" xfId="163" xr:uid="{00000000-0005-0000-0000-000098000000}"/>
    <cellStyle name="Sum %of HV" xfId="164" xr:uid="{00000000-0005-0000-0000-000099000000}"/>
    <cellStyle name="swaptn" xfId="95" xr:uid="{00000000-0005-0000-0000-00009A000000}"/>
    <cellStyle name="TableDataColumn" xfId="96" xr:uid="{00000000-0005-0000-0000-00009B000000}"/>
    <cellStyle name="TableDataRow" xfId="97" xr:uid="{00000000-0005-0000-0000-00009C000000}"/>
    <cellStyle name="TableLabelColumn" xfId="98" xr:uid="{00000000-0005-0000-0000-00009D000000}"/>
    <cellStyle name="TableLabelRow" xfId="99" xr:uid="{00000000-0005-0000-0000-00009E000000}"/>
    <cellStyle name="TableLabelTop" xfId="100" xr:uid="{00000000-0005-0000-0000-00009F000000}"/>
    <cellStyle name="time" xfId="165" xr:uid="{00000000-0005-0000-0000-0000A0000000}"/>
    <cellStyle name="Title" xfId="101" builtinId="15" customBuiltin="1"/>
    <cellStyle name="Total" xfId="102" builtinId="25" customBuiltin="1"/>
    <cellStyle name="Underline 2" xfId="166" xr:uid="{00000000-0005-0000-0000-0000A3000000}"/>
    <cellStyle name="Warning Text" xfId="103" builtinId="11" customBuiltin="1"/>
    <cellStyle name="Year" xfId="167" xr:uid="{00000000-0005-0000-0000-0000A5000000}"/>
    <cellStyle name="Year 2" xfId="168" xr:uid="{00000000-0005-0000-0000-0000A6000000}"/>
    <cellStyle name="Year 3" xfId="169" xr:uid="{00000000-0005-0000-0000-0000A7000000}"/>
    <cellStyle name="Year 4" xfId="170" xr:uid="{00000000-0005-0000-0000-0000A8000000}"/>
    <cellStyle name="桁区切り_NewDemo" xfId="104" xr:uid="{00000000-0005-0000-0000-0000A9000000}"/>
    <cellStyle name="標準_NewDemo" xfId="105" xr:uid="{00000000-0005-0000-0000-0000A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elopment/OrionVS17RC/FpML.V5r3.Applications/ExcelAPI/Spreadsheets/Financial/AUD_Swap_Curv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es &amp; Dates"/>
      <sheetName val="PDH Calc"/>
      <sheetName val="Peturbed_Zeros"/>
      <sheetName val="Holidays"/>
    </sheetNames>
    <sheetDataSet>
      <sheetData sheetId="0">
        <row r="9">
          <cell r="E9">
            <v>40656</v>
          </cell>
        </row>
      </sheetData>
      <sheetData sheetId="1" refreshError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showGridLines="0" tabSelected="1" zoomScale="80" workbookViewId="0">
      <selection activeCell="C8" sqref="C8"/>
    </sheetView>
  </sheetViews>
  <sheetFormatPr defaultColWidth="7.85546875" defaultRowHeight="12.75"/>
  <cols>
    <col min="1" max="2" width="1.42578125" style="1" customWidth="1"/>
    <col min="3" max="3" width="45.7109375" style="1" customWidth="1"/>
    <col min="4" max="4" width="15.7109375" style="1" customWidth="1"/>
    <col min="5" max="5" width="16.42578125" style="1" customWidth="1"/>
    <col min="6" max="6" width="7.42578125" style="1" customWidth="1"/>
    <col min="7" max="7" width="15.85546875" style="1" customWidth="1"/>
    <col min="8" max="8" width="12.7109375" style="1" customWidth="1"/>
    <col min="9" max="9" width="15.28515625" style="1" customWidth="1"/>
    <col min="10" max="10" width="7.42578125" style="1" customWidth="1"/>
    <col min="11" max="11" width="7.85546875" style="1" customWidth="1"/>
    <col min="12" max="12" width="0.85546875" style="1" customWidth="1"/>
    <col min="13" max="13" width="1" style="1" customWidth="1"/>
    <col min="14" max="16384" width="7.85546875" style="1"/>
  </cols>
  <sheetData>
    <row r="1" spans="1:13">
      <c r="A1" s="1" t="s">
        <v>4</v>
      </c>
    </row>
    <row r="2" spans="1:13">
      <c r="A2" s="1" t="s">
        <v>4</v>
      </c>
    </row>
    <row r="3" spans="1:13" ht="6" customHeight="1"/>
    <row r="4" spans="1:13" ht="9.7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ht="30" customHeight="1" thickBot="1">
      <c r="B5" s="3"/>
      <c r="C5" s="3" t="s">
        <v>5</v>
      </c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ht="13.5" thickTop="1">
      <c r="B6" s="5"/>
      <c r="C6" s="5"/>
      <c r="D6" s="5"/>
      <c r="E6" s="5"/>
      <c r="F6" s="5"/>
      <c r="G6" s="5"/>
      <c r="H6" s="5"/>
      <c r="I6" s="5"/>
      <c r="J6" s="5"/>
      <c r="K6" s="6"/>
      <c r="L6" s="5"/>
      <c r="M6" s="4"/>
    </row>
    <row r="7" spans="1:13" ht="15.75">
      <c r="B7" s="7"/>
      <c r="C7" s="8" t="s">
        <v>31</v>
      </c>
      <c r="D7" s="9"/>
      <c r="E7" s="9"/>
      <c r="F7" s="9"/>
      <c r="G7" s="9"/>
      <c r="H7" s="9"/>
      <c r="I7" s="7"/>
      <c r="J7" s="7"/>
      <c r="K7" s="7"/>
      <c r="L7" s="7"/>
      <c r="M7" s="4"/>
    </row>
    <row r="8" spans="1:13">
      <c r="B8" s="7"/>
      <c r="C8" s="7"/>
      <c r="D8" s="9"/>
      <c r="E8" s="9"/>
      <c r="F8" s="9"/>
      <c r="G8" s="9"/>
      <c r="H8" s="9"/>
      <c r="I8" s="7"/>
      <c r="J8" s="7"/>
      <c r="K8" s="7"/>
      <c r="L8" s="7"/>
      <c r="M8" s="4"/>
    </row>
    <row r="9" spans="1:13">
      <c r="B9" s="7"/>
      <c r="C9" s="9" t="s">
        <v>0</v>
      </c>
      <c r="D9" s="7"/>
      <c r="E9" s="7"/>
      <c r="F9" s="7"/>
      <c r="G9" s="7" t="s">
        <v>2</v>
      </c>
      <c r="H9" s="7"/>
      <c r="I9" s="7"/>
      <c r="J9" s="7"/>
      <c r="K9" s="7"/>
      <c r="L9" s="7"/>
      <c r="M9" s="4"/>
    </row>
    <row r="10" spans="1:13">
      <c r="B10" s="7"/>
      <c r="C10" s="9"/>
      <c r="D10" s="7"/>
      <c r="E10" s="7"/>
      <c r="F10" s="7"/>
      <c r="G10" s="16">
        <v>40149</v>
      </c>
      <c r="H10" s="7" t="s">
        <v>3</v>
      </c>
      <c r="I10" s="7"/>
      <c r="J10" s="7"/>
      <c r="K10" s="7"/>
      <c r="L10" s="7"/>
      <c r="M10" s="4"/>
    </row>
    <row r="11" spans="1:13">
      <c r="B11" s="7"/>
      <c r="C11" s="7"/>
      <c r="D11" s="10"/>
      <c r="E11" s="10"/>
      <c r="F11" s="10"/>
      <c r="G11" s="10"/>
      <c r="H11" s="10"/>
      <c r="I11" s="7"/>
      <c r="J11" s="7"/>
      <c r="K11" s="7"/>
      <c r="L11" s="7"/>
      <c r="M11" s="4"/>
    </row>
    <row r="12" spans="1:13">
      <c r="B12" s="7"/>
      <c r="C12" s="7" t="s">
        <v>1</v>
      </c>
      <c r="D12" s="10"/>
      <c r="E12" s="10"/>
      <c r="F12" s="7"/>
      <c r="G12" s="10"/>
      <c r="H12" s="10"/>
      <c r="I12" s="7"/>
      <c r="J12" s="7"/>
      <c r="K12" s="7"/>
      <c r="L12" s="7"/>
      <c r="M12" s="4"/>
    </row>
    <row r="13" spans="1:13">
      <c r="B13" s="7"/>
      <c r="C13" s="11" t="s">
        <v>6</v>
      </c>
      <c r="D13" s="10"/>
      <c r="E13" s="10"/>
      <c r="F13" s="10"/>
      <c r="G13" s="10"/>
      <c r="H13" s="10"/>
      <c r="I13" s="7"/>
      <c r="J13" s="7"/>
      <c r="K13" s="7"/>
      <c r="L13" s="7"/>
      <c r="M13" s="4"/>
    </row>
    <row r="14" spans="1:13">
      <c r="B14" s="7"/>
      <c r="C14" s="10"/>
      <c r="D14" s="10"/>
      <c r="E14" s="10"/>
      <c r="F14" s="10"/>
      <c r="G14" s="10"/>
      <c r="H14" s="10"/>
      <c r="I14" s="7"/>
      <c r="J14" s="7"/>
      <c r="K14" s="7"/>
      <c r="L14" s="7"/>
      <c r="M14" s="4"/>
    </row>
    <row r="15" spans="1:13">
      <c r="B15" s="7"/>
      <c r="C15" s="12"/>
      <c r="D15" s="10"/>
      <c r="E15" s="10"/>
      <c r="F15" s="10"/>
      <c r="G15" s="10"/>
      <c r="H15" s="10"/>
      <c r="I15" s="7"/>
      <c r="J15" s="7"/>
      <c r="K15" s="7"/>
      <c r="L15" s="7"/>
      <c r="M15" s="4"/>
    </row>
    <row r="16" spans="1:13">
      <c r="B16" s="7"/>
      <c r="C16" s="12"/>
      <c r="D16" s="10"/>
      <c r="E16" s="10"/>
      <c r="F16" s="10"/>
      <c r="G16" s="10"/>
      <c r="H16" s="10"/>
      <c r="I16" s="7"/>
      <c r="J16" s="7"/>
      <c r="K16" s="7"/>
      <c r="L16" s="7"/>
      <c r="M16" s="4"/>
    </row>
    <row r="17" spans="2:13">
      <c r="B17" s="7"/>
      <c r="C17" s="12"/>
      <c r="D17" s="10"/>
      <c r="E17" s="10"/>
      <c r="F17" s="10"/>
      <c r="G17" s="10"/>
      <c r="H17" s="10"/>
      <c r="I17" s="7"/>
      <c r="J17" s="7"/>
      <c r="K17" s="7"/>
      <c r="L17" s="7"/>
      <c r="M17" s="4"/>
    </row>
    <row r="18" spans="2:13">
      <c r="B18" s="7"/>
      <c r="C18" s="12"/>
      <c r="D18" s="10"/>
      <c r="E18" s="10"/>
      <c r="F18" s="7"/>
      <c r="G18" s="10"/>
      <c r="H18" s="10"/>
      <c r="I18" s="7"/>
      <c r="J18" s="7"/>
      <c r="K18" s="7"/>
      <c r="L18" s="7"/>
      <c r="M18" s="4"/>
    </row>
    <row r="19" spans="2:13">
      <c r="B19" s="7"/>
      <c r="C19" s="12"/>
      <c r="D19" s="10"/>
      <c r="E19" s="10"/>
      <c r="F19" s="10"/>
      <c r="G19" s="10"/>
      <c r="H19" s="10"/>
      <c r="I19" s="7"/>
      <c r="J19" s="7"/>
      <c r="K19" s="7"/>
      <c r="L19" s="7"/>
      <c r="M19" s="4"/>
    </row>
    <row r="20" spans="2:13">
      <c r="B20" s="7"/>
      <c r="C20" s="12"/>
      <c r="D20" s="10"/>
      <c r="E20" s="10"/>
      <c r="F20" s="10"/>
      <c r="G20" s="10"/>
      <c r="H20" s="10"/>
      <c r="I20" s="7"/>
      <c r="J20" s="7"/>
      <c r="K20" s="7"/>
      <c r="L20" s="7"/>
      <c r="M20" s="4"/>
    </row>
    <row r="21" spans="2:13">
      <c r="B21" s="7"/>
      <c r="C21" s="12"/>
      <c r="D21" s="10"/>
      <c r="E21" s="10"/>
      <c r="F21" s="10"/>
      <c r="G21" s="10"/>
      <c r="H21" s="10"/>
      <c r="I21" s="7"/>
      <c r="J21" s="7"/>
      <c r="K21" s="7"/>
      <c r="L21" s="7"/>
      <c r="M21" s="4"/>
    </row>
    <row r="22" spans="2:13">
      <c r="B22" s="7"/>
      <c r="C22" s="12"/>
      <c r="D22" s="10"/>
      <c r="E22" s="10"/>
      <c r="F22" s="10"/>
      <c r="G22" s="10"/>
      <c r="H22" s="10"/>
      <c r="I22" s="7"/>
      <c r="J22" s="7"/>
      <c r="K22" s="7"/>
      <c r="L22" s="7"/>
      <c r="M22" s="4"/>
    </row>
    <row r="23" spans="2:13">
      <c r="B23" s="7"/>
      <c r="C23" s="12"/>
      <c r="D23" s="10"/>
      <c r="E23" s="10"/>
      <c r="F23" s="10"/>
      <c r="G23" s="10"/>
      <c r="H23" s="10"/>
      <c r="I23" s="7"/>
      <c r="J23" s="7"/>
      <c r="K23" s="7"/>
      <c r="L23" s="7"/>
      <c r="M23" s="4"/>
    </row>
    <row r="24" spans="2:13">
      <c r="B24" s="7"/>
      <c r="C24" s="12"/>
      <c r="D24" s="10"/>
      <c r="E24" s="10"/>
      <c r="F24" s="10"/>
      <c r="G24" s="10"/>
      <c r="H24" s="10"/>
      <c r="I24" s="7"/>
      <c r="J24" s="7"/>
      <c r="K24" s="7"/>
      <c r="L24" s="7"/>
      <c r="M24" s="4"/>
    </row>
    <row r="25" spans="2:13">
      <c r="B25" s="7"/>
      <c r="C25" s="12"/>
      <c r="D25" s="10"/>
      <c r="E25" s="10"/>
      <c r="F25" s="10"/>
      <c r="G25" s="10"/>
      <c r="H25" s="10"/>
      <c r="I25" s="7"/>
      <c r="J25" s="7"/>
      <c r="K25" s="7"/>
      <c r="L25" s="7"/>
      <c r="M25" s="4"/>
    </row>
    <row r="26" spans="2:13">
      <c r="B26" s="7"/>
      <c r="C26" s="12"/>
      <c r="D26" s="10"/>
      <c r="E26" s="10"/>
      <c r="F26" s="10"/>
      <c r="G26" s="10"/>
      <c r="H26" s="10"/>
      <c r="I26" s="7"/>
      <c r="J26" s="7"/>
      <c r="K26" s="7"/>
      <c r="L26" s="7"/>
      <c r="M26" s="4"/>
    </row>
    <row r="27" spans="2:13">
      <c r="B27" s="7"/>
      <c r="C27" s="12"/>
      <c r="D27" s="10"/>
      <c r="E27" s="10"/>
      <c r="F27" s="10"/>
      <c r="G27" s="10"/>
      <c r="H27" s="10"/>
      <c r="I27" s="7"/>
      <c r="J27" s="7"/>
      <c r="K27" s="7"/>
      <c r="L27" s="7"/>
      <c r="M27" s="4"/>
    </row>
    <row r="28" spans="2:13">
      <c r="B28" s="7"/>
      <c r="C28" s="12"/>
      <c r="D28" s="10"/>
      <c r="E28" s="10"/>
      <c r="F28" s="10"/>
      <c r="G28" s="10"/>
      <c r="H28" s="10"/>
      <c r="I28" s="7"/>
      <c r="J28" s="7"/>
      <c r="K28" s="7"/>
      <c r="L28" s="7"/>
      <c r="M28" s="4"/>
    </row>
    <row r="29" spans="2:13">
      <c r="B29" s="7"/>
      <c r="C29" s="12"/>
      <c r="D29" s="10"/>
      <c r="E29" s="10"/>
      <c r="F29" s="10"/>
      <c r="G29" s="10"/>
      <c r="H29" s="10"/>
      <c r="I29" s="7"/>
      <c r="J29" s="7"/>
      <c r="K29" s="7"/>
      <c r="L29" s="7"/>
      <c r="M29" s="4"/>
    </row>
    <row r="30" spans="2:13">
      <c r="B30" s="7"/>
      <c r="C30" s="12"/>
      <c r="D30" s="10"/>
      <c r="E30" s="10"/>
      <c r="F30" s="10"/>
      <c r="G30" s="10"/>
      <c r="H30" s="10"/>
      <c r="I30" s="7"/>
      <c r="J30" s="7"/>
      <c r="K30" s="7"/>
      <c r="L30" s="7"/>
      <c r="M30" s="4"/>
    </row>
    <row r="31" spans="2:13">
      <c r="B31" s="7"/>
      <c r="C31" s="12"/>
      <c r="D31" s="10"/>
      <c r="E31" s="10"/>
      <c r="F31" s="10"/>
      <c r="G31" s="10"/>
      <c r="H31" s="10"/>
      <c r="I31" s="7"/>
      <c r="J31" s="7"/>
      <c r="K31" s="7"/>
      <c r="L31" s="7"/>
      <c r="M31" s="4"/>
    </row>
    <row r="32" spans="2:13">
      <c r="B32" s="7"/>
      <c r="C32" s="12"/>
      <c r="D32" s="10"/>
      <c r="E32" s="10"/>
      <c r="F32" s="10"/>
      <c r="G32" s="10"/>
      <c r="H32" s="10"/>
      <c r="I32" s="7"/>
      <c r="J32" s="7"/>
      <c r="K32" s="7"/>
      <c r="L32" s="7"/>
      <c r="M32" s="4"/>
    </row>
    <row r="33" spans="2:13">
      <c r="B33" s="7"/>
      <c r="C33" s="12"/>
      <c r="D33" s="10"/>
      <c r="E33" s="10"/>
      <c r="F33" s="10"/>
      <c r="G33" s="10"/>
      <c r="H33" s="10"/>
      <c r="I33" s="7"/>
      <c r="J33" s="7"/>
      <c r="K33" s="7"/>
      <c r="L33" s="7"/>
      <c r="M33" s="4"/>
    </row>
    <row r="34" spans="2:13">
      <c r="B34" s="7"/>
      <c r="C34" s="12"/>
      <c r="D34" s="10"/>
      <c r="E34" s="10"/>
      <c r="F34" s="10"/>
      <c r="G34" s="10"/>
      <c r="H34" s="10"/>
      <c r="I34" s="7"/>
      <c r="J34" s="7"/>
      <c r="K34" s="7"/>
      <c r="L34" s="7"/>
      <c r="M34" s="4"/>
    </row>
    <row r="35" spans="2:13">
      <c r="B35" s="7"/>
      <c r="C35" s="12"/>
      <c r="D35" s="10"/>
      <c r="E35" s="10"/>
      <c r="F35" s="10"/>
      <c r="G35" s="10"/>
      <c r="H35" s="10"/>
      <c r="I35" s="7"/>
      <c r="J35" s="7"/>
      <c r="K35" s="7"/>
      <c r="L35" s="7"/>
      <c r="M35" s="4"/>
    </row>
    <row r="36" spans="2:13">
      <c r="B36" s="7"/>
      <c r="C36" s="12"/>
      <c r="D36" s="10"/>
      <c r="E36" s="10"/>
      <c r="F36" s="10"/>
      <c r="G36" s="10"/>
      <c r="H36" s="10"/>
      <c r="I36" s="7"/>
      <c r="J36" s="7"/>
      <c r="K36" s="7"/>
      <c r="L36" s="7"/>
      <c r="M36" s="4"/>
    </row>
    <row r="37" spans="2:13">
      <c r="B37" s="7"/>
      <c r="C37" s="12"/>
      <c r="D37" s="10"/>
      <c r="E37" s="10"/>
      <c r="F37" s="10"/>
      <c r="G37" s="10"/>
      <c r="H37" s="10"/>
      <c r="I37" s="7"/>
      <c r="J37" s="7"/>
      <c r="K37" s="7"/>
      <c r="L37" s="7"/>
      <c r="M37" s="4"/>
    </row>
    <row r="38" spans="2:13">
      <c r="B38" s="7"/>
      <c r="C38" s="12"/>
      <c r="D38" s="10"/>
      <c r="E38" s="10"/>
      <c r="F38" s="10"/>
      <c r="G38" s="10"/>
      <c r="H38" s="10"/>
      <c r="I38" s="7"/>
      <c r="J38" s="7"/>
      <c r="K38" s="7"/>
      <c r="L38" s="7"/>
      <c r="M38" s="4"/>
    </row>
    <row r="39" spans="2:13">
      <c r="B39" s="7"/>
      <c r="C39" s="13"/>
      <c r="D39" s="10"/>
      <c r="E39" s="10"/>
      <c r="F39" s="10"/>
      <c r="G39" s="10"/>
      <c r="H39" s="10"/>
      <c r="I39" s="7"/>
      <c r="J39" s="7"/>
      <c r="K39" s="7"/>
      <c r="L39" s="7"/>
      <c r="M39" s="4"/>
    </row>
    <row r="40" spans="2:13">
      <c r="B40" s="7"/>
      <c r="C40" s="13"/>
      <c r="D40" s="10"/>
      <c r="E40" s="10"/>
      <c r="F40" s="10"/>
      <c r="G40" s="10"/>
      <c r="H40" s="10"/>
      <c r="I40" s="7"/>
      <c r="J40" s="7"/>
      <c r="K40" s="7"/>
      <c r="L40" s="7"/>
      <c r="M40" s="4"/>
    </row>
    <row r="41" spans="2:13">
      <c r="B41" s="7"/>
      <c r="C41" s="13"/>
      <c r="D41" s="10"/>
      <c r="E41" s="10"/>
      <c r="F41" s="10"/>
      <c r="G41" s="10"/>
      <c r="H41" s="10"/>
      <c r="I41" s="7"/>
      <c r="J41" s="7"/>
      <c r="K41" s="7"/>
      <c r="L41" s="7"/>
      <c r="M41" s="4"/>
    </row>
    <row r="42" spans="2:13">
      <c r="B42" s="7"/>
      <c r="C42" s="13"/>
      <c r="D42" s="10"/>
      <c r="E42" s="10"/>
      <c r="F42" s="10"/>
      <c r="G42" s="10"/>
      <c r="H42" s="10"/>
      <c r="I42" s="7"/>
      <c r="J42" s="7"/>
      <c r="K42" s="7"/>
      <c r="L42" s="7"/>
      <c r="M42" s="4"/>
    </row>
    <row r="43" spans="2:13">
      <c r="B43" s="7"/>
      <c r="C43" s="13"/>
      <c r="D43" s="10"/>
      <c r="E43" s="10"/>
      <c r="F43" s="10"/>
      <c r="G43" s="10"/>
      <c r="H43" s="10"/>
      <c r="I43" s="7"/>
      <c r="J43" s="7"/>
      <c r="K43" s="7"/>
      <c r="L43" s="7"/>
      <c r="M43" s="4"/>
    </row>
    <row r="44" spans="2:13">
      <c r="B44" s="7"/>
      <c r="C44" s="13"/>
      <c r="D44" s="10"/>
      <c r="E44" s="10"/>
      <c r="F44" s="10"/>
      <c r="G44" s="10"/>
      <c r="H44" s="10"/>
      <c r="I44" s="7"/>
      <c r="J44" s="7"/>
      <c r="K44" s="7"/>
      <c r="L44" s="7"/>
      <c r="M44" s="4"/>
    </row>
    <row r="45" spans="2:13">
      <c r="B45" s="7"/>
      <c r="C45" s="13"/>
      <c r="D45" s="10"/>
      <c r="E45" s="10"/>
      <c r="F45" s="10"/>
      <c r="G45" s="10"/>
      <c r="H45" s="10"/>
      <c r="I45" s="7"/>
      <c r="J45" s="7"/>
      <c r="K45" s="7"/>
      <c r="L45" s="7"/>
      <c r="M45" s="4"/>
    </row>
    <row r="46" spans="2:13">
      <c r="B46" s="7"/>
      <c r="C46" s="13"/>
      <c r="D46" s="10"/>
      <c r="E46" s="10"/>
      <c r="F46" s="10"/>
      <c r="G46" s="10"/>
      <c r="H46" s="10"/>
      <c r="I46" s="7"/>
      <c r="J46" s="7"/>
      <c r="K46" s="7"/>
      <c r="L46" s="7"/>
      <c r="M46" s="4"/>
    </row>
    <row r="47" spans="2:13">
      <c r="B47" s="7"/>
      <c r="C47" s="13"/>
      <c r="D47" s="10"/>
      <c r="E47" s="10"/>
      <c r="F47" s="10"/>
      <c r="G47" s="10"/>
      <c r="H47" s="10"/>
      <c r="I47" s="7"/>
      <c r="J47" s="7"/>
      <c r="K47" s="7"/>
      <c r="L47" s="7"/>
      <c r="M47" s="4"/>
    </row>
    <row r="48" spans="2:13">
      <c r="B48" s="7"/>
      <c r="C48" s="13"/>
      <c r="D48" s="10"/>
      <c r="E48" s="10"/>
      <c r="F48" s="10"/>
      <c r="G48" s="10"/>
      <c r="H48" s="10"/>
      <c r="I48" s="7"/>
      <c r="J48" s="7"/>
      <c r="K48" s="7"/>
      <c r="L48" s="7"/>
      <c r="M48" s="4"/>
    </row>
    <row r="49" spans="2:13">
      <c r="B49" s="7"/>
      <c r="C49" s="13"/>
      <c r="D49" s="10"/>
      <c r="E49" s="10"/>
      <c r="F49" s="10"/>
      <c r="G49" s="10"/>
      <c r="H49" s="10"/>
      <c r="I49" s="7"/>
      <c r="J49" s="7"/>
      <c r="K49" s="7"/>
      <c r="L49" s="7"/>
      <c r="M49" s="4"/>
    </row>
    <row r="50" spans="2:13">
      <c r="B50" s="7"/>
      <c r="C50" s="13"/>
      <c r="D50" s="10"/>
      <c r="E50" s="10"/>
      <c r="F50" s="10"/>
      <c r="G50" s="10"/>
      <c r="H50" s="10"/>
      <c r="I50" s="7"/>
      <c r="J50" s="7"/>
      <c r="K50" s="7"/>
      <c r="L50" s="7"/>
      <c r="M50" s="4"/>
    </row>
    <row r="51" spans="2:13">
      <c r="B51" s="14" t="str">
        <f ca="1">"Last Update "&amp;TEXT(TODAY(),"dd-mmm-yy")</f>
        <v>Last Update 17-Mar-18</v>
      </c>
      <c r="C51" s="7"/>
      <c r="D51" s="7"/>
      <c r="E51" s="7"/>
      <c r="F51" s="7"/>
      <c r="G51" s="7"/>
      <c r="H51" s="7"/>
      <c r="I51" s="7"/>
      <c r="J51" s="7"/>
      <c r="K51" s="7"/>
      <c r="L51" s="15"/>
      <c r="M51" s="4"/>
    </row>
    <row r="52" spans="2:13" ht="6" customHeight="1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</sheetData>
  <phoneticPr fontId="0" type="noConversion"/>
  <hyperlinks>
    <hyperlink ref="C13" location="AUDCurve!A1" display="Page 1. Build the AUD Curve" xr:uid="{00000000-0004-0000-0000-000000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S305"/>
  <sheetViews>
    <sheetView showGridLines="0" workbookViewId="0">
      <selection activeCell="I18" sqref="I18"/>
    </sheetView>
  </sheetViews>
  <sheetFormatPr defaultColWidth="9.140625" defaultRowHeight="12.75"/>
  <cols>
    <col min="1" max="2" width="1.5703125" style="17" customWidth="1"/>
    <col min="3" max="3" width="2.5703125" style="17" customWidth="1"/>
    <col min="4" max="4" width="14.7109375" style="17" customWidth="1"/>
    <col min="5" max="5" width="44.7109375" style="18" bestFit="1" customWidth="1"/>
    <col min="6" max="7" width="2.7109375" style="17" customWidth="1"/>
    <col min="8" max="8" width="14" style="17" customWidth="1"/>
    <col min="9" max="9" width="57.140625" style="18" customWidth="1"/>
    <col min="10" max="10" width="2.7109375" style="17" customWidth="1"/>
    <col min="11" max="11" width="2.42578125" style="17" customWidth="1"/>
    <col min="12" max="12" width="11.7109375" style="17" customWidth="1"/>
    <col min="13" max="13" width="41.7109375" style="17" customWidth="1"/>
    <col min="14" max="14" width="6" style="17" customWidth="1"/>
    <col min="15" max="15" width="5.5703125" style="17" customWidth="1"/>
    <col min="16" max="16" width="1" style="17" customWidth="1"/>
    <col min="17" max="18" width="9.140625" style="17"/>
    <col min="19" max="19" width="15.42578125" style="17" customWidth="1"/>
    <col min="20" max="16384" width="9.140625" style="17"/>
  </cols>
  <sheetData>
    <row r="1" spans="2:16" ht="6" customHeight="1"/>
    <row r="2" spans="2:16" ht="9.75" customHeight="1">
      <c r="B2" s="19"/>
      <c r="C2" s="19"/>
      <c r="D2" s="19"/>
      <c r="E2" s="20"/>
      <c r="F2" s="19"/>
      <c r="G2" s="19"/>
      <c r="H2" s="19"/>
      <c r="I2" s="20"/>
      <c r="J2" s="19"/>
      <c r="K2" s="19"/>
      <c r="L2" s="19"/>
      <c r="M2" s="19"/>
      <c r="N2" s="19"/>
      <c r="O2" s="19"/>
    </row>
    <row r="3" spans="2:16" ht="30" customHeight="1" thickBot="1">
      <c r="B3" s="21"/>
      <c r="C3" s="21"/>
      <c r="D3" s="22"/>
      <c r="E3" s="23" t="s">
        <v>7</v>
      </c>
      <c r="F3" s="21"/>
      <c r="G3" s="21"/>
      <c r="H3" s="21"/>
      <c r="I3" s="24"/>
      <c r="J3" s="21"/>
      <c r="K3" s="21"/>
      <c r="L3" s="21"/>
      <c r="M3" s="21"/>
      <c r="N3" s="21"/>
      <c r="O3" s="21"/>
      <c r="P3" s="25"/>
    </row>
    <row r="4" spans="2:16" ht="14.25" thickTop="1" thickBot="1">
      <c r="B4" s="26"/>
      <c r="C4" s="27"/>
      <c r="D4" s="26"/>
      <c r="E4" s="28"/>
      <c r="F4" s="26"/>
      <c r="G4" s="26"/>
      <c r="H4" s="26"/>
      <c r="I4" s="29"/>
      <c r="J4" s="30"/>
      <c r="K4" s="30"/>
      <c r="L4" s="30"/>
      <c r="M4" s="30"/>
      <c r="N4" s="30"/>
      <c r="O4" s="30"/>
      <c r="P4" s="25"/>
    </row>
    <row r="5" spans="2:16" ht="13.5" thickBot="1">
      <c r="B5" s="30"/>
      <c r="C5" s="31"/>
      <c r="D5" s="30"/>
      <c r="E5" s="32" t="s">
        <v>8</v>
      </c>
      <c r="F5" s="30"/>
      <c r="G5" s="30"/>
      <c r="H5" s="30"/>
      <c r="I5" s="29"/>
      <c r="J5" s="30"/>
      <c r="K5" s="30"/>
      <c r="L5" s="30"/>
      <c r="M5" s="30"/>
      <c r="N5" s="30"/>
      <c r="O5" s="30"/>
      <c r="P5" s="25"/>
    </row>
    <row r="6" spans="2:16" ht="13.5" thickBot="1">
      <c r="B6" s="30"/>
      <c r="C6" s="33"/>
      <c r="D6" s="30"/>
      <c r="E6" s="29"/>
      <c r="F6" s="30"/>
      <c r="G6" s="30"/>
      <c r="H6" s="30"/>
      <c r="I6" s="29"/>
      <c r="J6" s="30"/>
      <c r="K6" s="30"/>
      <c r="L6" s="30"/>
      <c r="M6" s="30"/>
      <c r="N6" s="30"/>
      <c r="O6" s="30"/>
      <c r="P6" s="25"/>
    </row>
    <row r="7" spans="2:16" ht="24">
      <c r="B7" s="30"/>
      <c r="C7" s="34"/>
      <c r="D7" s="35" t="s">
        <v>9</v>
      </c>
      <c r="E7" s="79" t="s">
        <v>26</v>
      </c>
      <c r="F7" s="37"/>
      <c r="G7" s="38"/>
      <c r="H7" s="35" t="s">
        <v>9</v>
      </c>
      <c r="I7" s="36" t="s">
        <v>30</v>
      </c>
      <c r="J7" s="37"/>
      <c r="K7" s="34"/>
      <c r="L7" s="35" t="s">
        <v>9</v>
      </c>
      <c r="M7" s="36"/>
      <c r="N7" s="37"/>
      <c r="O7" s="30"/>
      <c r="P7" s="25"/>
    </row>
    <row r="8" spans="2:16">
      <c r="B8" s="30"/>
      <c r="C8" s="39"/>
      <c r="D8" s="30"/>
      <c r="E8" s="29"/>
      <c r="F8" s="40"/>
      <c r="G8" s="41"/>
      <c r="H8" s="30"/>
      <c r="I8" s="29"/>
      <c r="J8" s="40"/>
      <c r="K8" s="39"/>
      <c r="L8" s="30"/>
      <c r="M8" s="30"/>
      <c r="N8" s="40"/>
      <c r="O8" s="30"/>
      <c r="P8" s="25"/>
    </row>
    <row r="9" spans="2:16">
      <c r="B9" s="30"/>
      <c r="C9" s="39"/>
      <c r="D9" s="42" t="s">
        <v>10</v>
      </c>
      <c r="E9" s="43" t="s">
        <v>11</v>
      </c>
      <c r="F9" s="40"/>
      <c r="G9" s="41"/>
      <c r="H9" s="42" t="s">
        <v>10</v>
      </c>
      <c r="I9" s="43" t="s">
        <v>11</v>
      </c>
      <c r="J9" s="40"/>
      <c r="K9" s="39"/>
      <c r="L9" s="43" t="s">
        <v>10</v>
      </c>
      <c r="M9" s="43" t="s">
        <v>11</v>
      </c>
      <c r="N9" s="40"/>
      <c r="O9" s="30"/>
      <c r="P9" s="25"/>
    </row>
    <row r="10" spans="2:16">
      <c r="B10" s="30"/>
      <c r="C10" s="39"/>
      <c r="D10" s="44" t="s">
        <v>17</v>
      </c>
      <c r="E10" s="51">
        <v>39580</v>
      </c>
      <c r="F10" s="40"/>
      <c r="G10" s="41"/>
      <c r="H10" s="44" t="s">
        <v>13</v>
      </c>
      <c r="I10" s="51">
        <v>39580</v>
      </c>
      <c r="J10" s="40"/>
      <c r="K10" s="39"/>
      <c r="L10" s="44"/>
      <c r="M10" s="46"/>
      <c r="N10" s="40"/>
      <c r="O10" s="30"/>
      <c r="P10" s="25"/>
    </row>
    <row r="11" spans="2:16">
      <c r="B11" s="30"/>
      <c r="C11" s="39"/>
      <c r="D11" s="44" t="s">
        <v>18</v>
      </c>
      <c r="E11" s="51">
        <v>40650</v>
      </c>
      <c r="F11" s="40"/>
      <c r="G11" s="41"/>
      <c r="H11" s="47" t="s">
        <v>28</v>
      </c>
      <c r="I11" s="80">
        <v>7</v>
      </c>
      <c r="J11" s="49"/>
      <c r="K11" s="39"/>
      <c r="L11" s="44"/>
      <c r="M11" s="50"/>
      <c r="N11" s="40"/>
      <c r="O11" s="30"/>
      <c r="P11" s="25"/>
    </row>
    <row r="12" spans="2:16">
      <c r="B12" s="30"/>
      <c r="C12" s="41"/>
      <c r="D12" s="44" t="s">
        <v>19</v>
      </c>
      <c r="E12" s="78">
        <v>7.0000000000000007E-2</v>
      </c>
      <c r="F12" s="40"/>
      <c r="G12" s="41"/>
      <c r="H12" s="44"/>
      <c r="I12" s="48"/>
      <c r="J12" s="40"/>
      <c r="K12" s="41"/>
      <c r="L12" s="44"/>
      <c r="M12" s="51"/>
      <c r="N12" s="40"/>
      <c r="O12" s="30"/>
      <c r="P12" s="25"/>
    </row>
    <row r="13" spans="2:16">
      <c r="B13" s="30"/>
      <c r="C13" s="41"/>
      <c r="D13" s="44" t="s">
        <v>20</v>
      </c>
      <c r="E13" s="78">
        <v>7.0000000000000007E-2</v>
      </c>
      <c r="F13" s="40"/>
      <c r="G13" s="41"/>
      <c r="H13" s="44"/>
      <c r="I13" s="48"/>
      <c r="J13" s="52"/>
      <c r="K13" s="41"/>
      <c r="L13" s="44"/>
      <c r="M13" s="51"/>
      <c r="N13" s="40"/>
      <c r="O13" s="30"/>
      <c r="P13" s="25"/>
    </row>
    <row r="14" spans="2:16">
      <c r="B14" s="30"/>
      <c r="C14" s="41"/>
      <c r="D14" s="44" t="s">
        <v>21</v>
      </c>
      <c r="E14" s="45">
        <v>2</v>
      </c>
      <c r="F14" s="40"/>
      <c r="G14" s="41"/>
      <c r="H14" s="44"/>
      <c r="I14" s="48"/>
      <c r="J14" s="52"/>
      <c r="K14" s="41"/>
      <c r="L14" s="44"/>
      <c r="M14" s="51"/>
      <c r="N14" s="40"/>
      <c r="O14" s="30"/>
      <c r="P14" s="25"/>
    </row>
    <row r="15" spans="2:16">
      <c r="B15" s="30"/>
      <c r="C15" s="41"/>
      <c r="D15" s="30"/>
      <c r="E15" s="29"/>
      <c r="F15" s="40"/>
      <c r="G15" s="41"/>
      <c r="H15" s="30"/>
      <c r="I15" s="29"/>
      <c r="J15" s="40"/>
      <c r="K15" s="41"/>
      <c r="L15" s="30"/>
      <c r="M15" s="30"/>
      <c r="N15" s="40"/>
      <c r="O15" s="30"/>
      <c r="P15" s="25"/>
    </row>
    <row r="16" spans="2:16">
      <c r="B16" s="30"/>
      <c r="C16" s="41"/>
      <c r="D16" s="42" t="s">
        <v>14</v>
      </c>
      <c r="E16" s="43"/>
      <c r="F16" s="40"/>
      <c r="G16" s="41"/>
      <c r="H16" s="30"/>
      <c r="I16" s="43" t="s">
        <v>14</v>
      </c>
      <c r="J16" s="40"/>
      <c r="K16" s="41"/>
      <c r="L16" s="30"/>
      <c r="M16" s="43" t="s">
        <v>14</v>
      </c>
      <c r="N16" s="40"/>
      <c r="O16" s="30"/>
      <c r="P16" s="25"/>
    </row>
    <row r="17" spans="2:16">
      <c r="B17" s="30"/>
      <c r="C17" s="41"/>
      <c r="D17" s="53" t="s">
        <v>22</v>
      </c>
      <c r="E17" s="54">
        <f>_xll.HLV5r3.Analytics.Miscellaneous.BondPrice(E10,E11,E12,E13,E14,FALSE)</f>
        <v>100.47107091267654</v>
      </c>
      <c r="F17" s="40"/>
      <c r="G17" s="41"/>
      <c r="H17" s="55" t="s">
        <v>27</v>
      </c>
      <c r="I17" s="48">
        <f>_xll.HLV5r3.Analytics.Miscellaneous.BizDayRoll(I10,I11,Holidays)</f>
        <v>39589</v>
      </c>
      <c r="J17" s="40"/>
      <c r="K17" s="41"/>
      <c r="L17" s="30"/>
      <c r="M17" s="56"/>
      <c r="N17" s="40"/>
      <c r="O17" s="30"/>
      <c r="P17" s="25"/>
    </row>
    <row r="18" spans="2:16">
      <c r="B18" s="30"/>
      <c r="C18" s="41"/>
      <c r="D18" s="53" t="s">
        <v>23</v>
      </c>
      <c r="E18" s="54">
        <f>_xll.HLV5r3.Analytics.Miscellaneous.RBABondPrice(E10,E11,E12,E13)</f>
        <v>100.471</v>
      </c>
      <c r="F18" s="40"/>
      <c r="G18" s="41"/>
      <c r="H18" s="55"/>
      <c r="I18" s="48"/>
      <c r="J18" s="40"/>
      <c r="K18" s="39"/>
      <c r="L18" s="30"/>
      <c r="M18" s="56"/>
      <c r="N18" s="40"/>
      <c r="O18" s="30"/>
      <c r="P18" s="25"/>
    </row>
    <row r="19" spans="2:16">
      <c r="B19" s="30"/>
      <c r="C19" s="41"/>
      <c r="D19" s="53" t="s">
        <v>24</v>
      </c>
      <c r="E19" s="51">
        <f>_xll.HLV5r3.Analytics.Miscellaneous.NextCouponDate(E10,E11,E14)</f>
        <v>39738</v>
      </c>
      <c r="F19" s="40"/>
      <c r="G19" s="41"/>
      <c r="H19" s="55"/>
      <c r="I19" s="48"/>
      <c r="J19" s="40"/>
      <c r="K19" s="39"/>
      <c r="L19" s="30"/>
      <c r="M19" s="56"/>
      <c r="N19" s="40"/>
      <c r="O19" s="30"/>
      <c r="P19" s="25"/>
    </row>
    <row r="20" spans="2:16">
      <c r="B20" s="30"/>
      <c r="C20" s="41"/>
      <c r="D20" s="53" t="s">
        <v>25</v>
      </c>
      <c r="E20" s="51">
        <f>_xll.HLV5r3.Analytics.Miscellaneous.lastCouponDate(E10,E11,E14)</f>
        <v>39555</v>
      </c>
      <c r="F20" s="40"/>
      <c r="G20" s="41"/>
      <c r="H20" s="30"/>
      <c r="I20" s="43"/>
      <c r="J20" s="40"/>
      <c r="K20" s="39"/>
      <c r="L20" s="30"/>
      <c r="M20" s="56"/>
      <c r="N20" s="40"/>
      <c r="O20" s="30"/>
      <c r="P20" s="25"/>
    </row>
    <row r="21" spans="2:16" ht="13.5" thickBot="1">
      <c r="B21" s="30"/>
      <c r="C21" s="57"/>
      <c r="D21" s="58"/>
      <c r="E21" s="59"/>
      <c r="F21" s="60"/>
      <c r="G21" s="61"/>
      <c r="H21" s="62"/>
      <c r="I21" s="63"/>
      <c r="J21" s="60"/>
      <c r="K21" s="39"/>
      <c r="L21" s="30"/>
      <c r="M21" s="56"/>
      <c r="N21" s="40"/>
      <c r="O21" s="30"/>
      <c r="P21" s="25"/>
    </row>
    <row r="22" spans="2:16">
      <c r="B22" s="30"/>
      <c r="C22" s="38"/>
      <c r="D22" s="35" t="s">
        <v>9</v>
      </c>
      <c r="E22" s="36"/>
      <c r="F22" s="64"/>
      <c r="G22" s="65"/>
      <c r="H22" s="35" t="s">
        <v>9</v>
      </c>
      <c r="I22" s="36"/>
      <c r="J22" s="37"/>
      <c r="K22" s="39"/>
      <c r="L22" s="30"/>
      <c r="M22" s="56"/>
      <c r="N22" s="40"/>
      <c r="O22" s="30"/>
      <c r="P22" s="25"/>
    </row>
    <row r="23" spans="2:16">
      <c r="B23" s="30"/>
      <c r="C23" s="41"/>
      <c r="D23" s="30"/>
      <c r="E23" s="29"/>
      <c r="F23" s="30"/>
      <c r="G23" s="39"/>
      <c r="H23" s="30"/>
      <c r="I23" s="29"/>
      <c r="J23" s="40"/>
      <c r="K23" s="39"/>
      <c r="L23" s="30"/>
      <c r="M23" s="56"/>
      <c r="N23" s="40"/>
      <c r="O23" s="30"/>
      <c r="P23" s="25"/>
    </row>
    <row r="24" spans="2:16">
      <c r="B24" s="30"/>
      <c r="C24" s="41"/>
      <c r="D24" s="42" t="s">
        <v>10</v>
      </c>
      <c r="E24" s="43" t="s">
        <v>11</v>
      </c>
      <c r="F24" s="30"/>
      <c r="G24" s="39"/>
      <c r="H24" s="42" t="s">
        <v>10</v>
      </c>
      <c r="I24" s="43" t="s">
        <v>11</v>
      </c>
      <c r="J24" s="40"/>
      <c r="K24" s="39"/>
      <c r="L24" s="30"/>
      <c r="M24" s="56"/>
      <c r="N24" s="40"/>
      <c r="O24" s="30"/>
      <c r="P24" s="25"/>
    </row>
    <row r="25" spans="2:16">
      <c r="B25" s="30"/>
      <c r="C25" s="41"/>
      <c r="D25" s="44" t="s">
        <v>13</v>
      </c>
      <c r="E25" s="48"/>
      <c r="F25" s="30"/>
      <c r="G25" s="39"/>
      <c r="H25" s="53"/>
      <c r="I25" s="48"/>
      <c r="J25" s="40"/>
      <c r="K25" s="39"/>
      <c r="L25" s="30"/>
      <c r="M25" s="56"/>
      <c r="N25" s="40"/>
      <c r="O25" s="30"/>
      <c r="P25" s="25"/>
    </row>
    <row r="26" spans="2:16">
      <c r="B26" s="30"/>
      <c r="C26" s="41"/>
      <c r="D26" s="44" t="s">
        <v>12</v>
      </c>
      <c r="E26" s="45"/>
      <c r="F26" s="30"/>
      <c r="G26" s="39"/>
      <c r="H26" s="53"/>
      <c r="I26" s="45"/>
      <c r="J26" s="40"/>
      <c r="K26" s="39"/>
      <c r="L26" s="30"/>
      <c r="M26" s="56"/>
      <c r="N26" s="40"/>
      <c r="O26" s="30"/>
      <c r="P26" s="25"/>
    </row>
    <row r="27" spans="2:16">
      <c r="B27" s="30"/>
      <c r="C27" s="41"/>
      <c r="D27" s="44" t="s">
        <v>12</v>
      </c>
      <c r="E27" s="45"/>
      <c r="F27" s="30"/>
      <c r="G27" s="39"/>
      <c r="H27" s="53"/>
      <c r="I27" s="45"/>
      <c r="J27" s="40"/>
      <c r="K27" s="39"/>
      <c r="L27" s="30"/>
      <c r="M27" s="56"/>
      <c r="N27" s="40"/>
      <c r="O27" s="30"/>
      <c r="P27" s="25"/>
    </row>
    <row r="28" spans="2:16">
      <c r="B28" s="30"/>
      <c r="C28" s="41"/>
      <c r="D28" s="44" t="s">
        <v>12</v>
      </c>
      <c r="E28" s="45"/>
      <c r="F28" s="30"/>
      <c r="G28" s="39"/>
      <c r="H28" s="53"/>
      <c r="I28" s="66"/>
      <c r="J28" s="40"/>
      <c r="K28" s="39"/>
      <c r="L28" s="30"/>
      <c r="M28" s="56"/>
      <c r="N28" s="40"/>
      <c r="O28" s="30"/>
      <c r="P28" s="25"/>
    </row>
    <row r="29" spans="2:16">
      <c r="B29" s="30"/>
      <c r="C29" s="41"/>
      <c r="D29" s="44" t="s">
        <v>12</v>
      </c>
      <c r="E29" s="45"/>
      <c r="F29" s="30"/>
      <c r="G29" s="39"/>
      <c r="H29" s="53"/>
      <c r="I29" s="66"/>
      <c r="J29" s="40"/>
      <c r="K29" s="39"/>
      <c r="L29" s="30"/>
      <c r="M29" s="56"/>
      <c r="N29" s="40"/>
      <c r="O29" s="30"/>
      <c r="P29" s="25"/>
    </row>
    <row r="30" spans="2:16">
      <c r="B30" s="30"/>
      <c r="C30" s="41"/>
      <c r="D30" s="30"/>
      <c r="E30" s="29"/>
      <c r="F30" s="30"/>
      <c r="G30" s="39"/>
      <c r="H30" s="53"/>
      <c r="I30" s="45"/>
      <c r="J30" s="40"/>
      <c r="K30" s="39"/>
      <c r="L30" s="30"/>
      <c r="M30" s="56"/>
      <c r="N30" s="40"/>
      <c r="O30" s="30"/>
      <c r="P30" s="25"/>
    </row>
    <row r="31" spans="2:16">
      <c r="B31" s="30"/>
      <c r="C31" s="41"/>
      <c r="D31" s="43"/>
      <c r="E31" s="43" t="s">
        <v>14</v>
      </c>
      <c r="F31" s="30"/>
      <c r="G31" s="39"/>
      <c r="H31" s="30"/>
      <c r="I31" s="43" t="s">
        <v>14</v>
      </c>
      <c r="J31" s="40"/>
      <c r="K31" s="39"/>
      <c r="L31" s="30"/>
      <c r="M31" s="56"/>
      <c r="N31" s="40"/>
      <c r="O31" s="30"/>
      <c r="P31" s="25"/>
    </row>
    <row r="32" spans="2:16">
      <c r="B32" s="30"/>
      <c r="C32" s="41"/>
      <c r="D32" s="30"/>
      <c r="E32" s="54"/>
      <c r="F32" s="30"/>
      <c r="G32" s="39"/>
      <c r="H32" s="30"/>
      <c r="I32" s="67"/>
      <c r="J32" s="40"/>
      <c r="K32" s="39"/>
      <c r="L32" s="30"/>
      <c r="M32" s="56"/>
      <c r="N32" s="40"/>
      <c r="O32" s="30"/>
      <c r="P32" s="25"/>
    </row>
    <row r="33" spans="2:16" ht="13.5" thickBot="1">
      <c r="B33" s="30"/>
      <c r="C33" s="57"/>
      <c r="D33" s="62"/>
      <c r="E33" s="63"/>
      <c r="F33" s="62"/>
      <c r="G33" s="61"/>
      <c r="H33" s="62"/>
      <c r="I33" s="63"/>
      <c r="J33" s="60"/>
      <c r="K33" s="39"/>
      <c r="L33" s="30"/>
      <c r="M33" s="56"/>
      <c r="N33" s="40"/>
      <c r="O33" s="30"/>
      <c r="P33" s="25"/>
    </row>
    <row r="34" spans="2:16">
      <c r="B34" s="30"/>
      <c r="C34" s="65"/>
      <c r="D34" s="35" t="s">
        <v>9</v>
      </c>
      <c r="E34" s="36"/>
      <c r="F34" s="37"/>
      <c r="G34" s="65"/>
      <c r="H34" s="35" t="s">
        <v>9</v>
      </c>
      <c r="I34" s="36"/>
      <c r="J34" s="37"/>
      <c r="K34" s="39"/>
      <c r="L34" s="30"/>
      <c r="M34" s="56"/>
      <c r="N34" s="40"/>
      <c r="O34" s="30"/>
      <c r="P34" s="25"/>
    </row>
    <row r="35" spans="2:16">
      <c r="B35" s="30"/>
      <c r="C35" s="39"/>
      <c r="D35" s="30"/>
      <c r="E35" s="29"/>
      <c r="F35" s="40"/>
      <c r="G35" s="39"/>
      <c r="H35" s="30"/>
      <c r="I35" s="29"/>
      <c r="J35" s="40"/>
      <c r="K35" s="39"/>
      <c r="L35" s="30"/>
      <c r="M35" s="56"/>
      <c r="N35" s="40"/>
      <c r="O35" s="30"/>
      <c r="P35" s="25"/>
    </row>
    <row r="36" spans="2:16">
      <c r="B36" s="30"/>
      <c r="C36" s="39"/>
      <c r="D36" s="42" t="s">
        <v>10</v>
      </c>
      <c r="E36" s="43" t="s">
        <v>11</v>
      </c>
      <c r="F36" s="40"/>
      <c r="G36" s="39"/>
      <c r="H36" s="42" t="s">
        <v>10</v>
      </c>
      <c r="I36" s="43" t="s">
        <v>11</v>
      </c>
      <c r="J36" s="40"/>
      <c r="K36" s="39"/>
      <c r="L36" s="30"/>
      <c r="M36" s="56"/>
      <c r="N36" s="40"/>
      <c r="O36" s="30"/>
      <c r="P36" s="25"/>
    </row>
    <row r="37" spans="2:16">
      <c r="B37" s="30"/>
      <c r="C37" s="39"/>
      <c r="D37" s="53" t="s">
        <v>13</v>
      </c>
      <c r="E37" s="48"/>
      <c r="F37" s="40"/>
      <c r="G37" s="39"/>
      <c r="H37" s="53"/>
      <c r="I37" s="48"/>
      <c r="J37" s="40"/>
      <c r="K37" s="39"/>
      <c r="L37" s="30"/>
      <c r="M37" s="56"/>
      <c r="N37" s="40"/>
      <c r="O37" s="30"/>
      <c r="P37" s="25"/>
    </row>
    <row r="38" spans="2:16">
      <c r="B38" s="30"/>
      <c r="C38" s="39"/>
      <c r="D38" s="53" t="s">
        <v>12</v>
      </c>
      <c r="E38" s="45"/>
      <c r="F38" s="40"/>
      <c r="G38" s="39"/>
      <c r="H38" s="53"/>
      <c r="I38" s="45"/>
      <c r="J38" s="40"/>
      <c r="K38" s="39"/>
      <c r="L38" s="30"/>
      <c r="M38" s="56"/>
      <c r="N38" s="40"/>
      <c r="O38" s="30"/>
      <c r="P38" s="25"/>
    </row>
    <row r="39" spans="2:16">
      <c r="B39" s="30"/>
      <c r="C39" s="39"/>
      <c r="D39" s="53" t="s">
        <v>12</v>
      </c>
      <c r="E39" s="45"/>
      <c r="F39" s="40"/>
      <c r="G39" s="39"/>
      <c r="H39" s="53"/>
      <c r="I39" s="45"/>
      <c r="J39" s="40"/>
      <c r="K39" s="39"/>
      <c r="L39" s="30"/>
      <c r="M39" s="56"/>
      <c r="N39" s="40"/>
      <c r="O39" s="30"/>
      <c r="P39" s="25"/>
    </row>
    <row r="40" spans="2:16">
      <c r="B40" s="30"/>
      <c r="C40" s="39"/>
      <c r="D40" s="53" t="s">
        <v>12</v>
      </c>
      <c r="E40" s="45"/>
      <c r="F40" s="40"/>
      <c r="G40" s="39"/>
      <c r="H40" s="53"/>
      <c r="I40" s="45"/>
      <c r="J40" s="40"/>
      <c r="K40" s="41"/>
      <c r="L40" s="30"/>
      <c r="M40" s="56"/>
      <c r="N40" s="40"/>
      <c r="O40" s="68"/>
      <c r="P40" s="25"/>
    </row>
    <row r="41" spans="2:16">
      <c r="B41" s="30"/>
      <c r="C41" s="39"/>
      <c r="D41" s="53" t="s">
        <v>12</v>
      </c>
      <c r="E41" s="45"/>
      <c r="F41" s="40"/>
      <c r="G41" s="39"/>
      <c r="H41" s="30"/>
      <c r="I41" s="30"/>
      <c r="J41" s="40"/>
      <c r="K41" s="39"/>
      <c r="L41" s="30"/>
      <c r="M41" s="56"/>
      <c r="N41" s="40"/>
      <c r="O41" s="30"/>
      <c r="P41" s="25"/>
    </row>
    <row r="42" spans="2:16">
      <c r="B42" s="30"/>
      <c r="C42" s="39"/>
      <c r="D42" s="30"/>
      <c r="E42" s="29"/>
      <c r="F42" s="40"/>
      <c r="G42" s="39"/>
      <c r="H42" s="30"/>
      <c r="I42" s="29"/>
      <c r="J42" s="40"/>
      <c r="K42" s="39"/>
      <c r="L42" s="30"/>
      <c r="M42" s="56"/>
      <c r="N42" s="40"/>
      <c r="O42" s="30"/>
      <c r="P42" s="25"/>
    </row>
    <row r="43" spans="2:16">
      <c r="B43" s="30"/>
      <c r="C43" s="39"/>
      <c r="D43" s="30"/>
      <c r="E43" s="43" t="s">
        <v>14</v>
      </c>
      <c r="F43" s="40"/>
      <c r="G43" s="39"/>
      <c r="H43" s="30"/>
      <c r="I43" s="43" t="s">
        <v>14</v>
      </c>
      <c r="J43" s="40"/>
      <c r="K43" s="39"/>
      <c r="L43" s="30"/>
      <c r="M43" s="56"/>
      <c r="N43" s="40"/>
      <c r="O43" s="30"/>
      <c r="P43" s="25"/>
    </row>
    <row r="44" spans="2:16">
      <c r="B44" s="30"/>
      <c r="C44" s="39"/>
      <c r="D44" s="30"/>
      <c r="E44" s="69"/>
      <c r="F44" s="40"/>
      <c r="G44" s="39"/>
      <c r="H44" s="30"/>
      <c r="I44" s="67"/>
      <c r="J44" s="40"/>
      <c r="K44" s="39"/>
      <c r="L44" s="30"/>
      <c r="M44" s="56"/>
      <c r="N44" s="40"/>
      <c r="O44" s="30"/>
      <c r="P44" s="25"/>
    </row>
    <row r="45" spans="2:16" ht="14.25" customHeight="1" thickBot="1">
      <c r="B45" s="30"/>
      <c r="C45" s="61"/>
      <c r="D45" s="62"/>
      <c r="E45" s="63"/>
      <c r="F45" s="60"/>
      <c r="G45" s="61"/>
      <c r="H45" s="62"/>
      <c r="I45" s="63"/>
      <c r="J45" s="60"/>
      <c r="K45" s="39"/>
      <c r="L45" s="30"/>
      <c r="M45" s="56"/>
      <c r="N45" s="40"/>
      <c r="O45" s="30"/>
      <c r="P45" s="25"/>
    </row>
    <row r="46" spans="2:16" ht="13.5" thickBot="1">
      <c r="B46" s="30"/>
      <c r="C46" s="30"/>
      <c r="D46" s="30"/>
      <c r="E46" s="29"/>
      <c r="F46" s="30"/>
      <c r="G46" s="30"/>
      <c r="H46" s="30"/>
      <c r="I46" s="29"/>
      <c r="J46" s="30"/>
      <c r="K46" s="39"/>
      <c r="L46" s="30"/>
      <c r="M46" s="56"/>
      <c r="N46" s="40"/>
      <c r="O46" s="30"/>
      <c r="P46" s="25"/>
    </row>
    <row r="47" spans="2:16">
      <c r="B47" s="30"/>
      <c r="C47" s="38"/>
      <c r="D47" s="35" t="s">
        <v>9</v>
      </c>
      <c r="E47" s="36"/>
      <c r="F47" s="37"/>
      <c r="G47" s="38"/>
      <c r="H47" s="35" t="s">
        <v>9</v>
      </c>
      <c r="I47" s="36"/>
      <c r="J47" s="37"/>
      <c r="K47" s="39"/>
      <c r="L47" s="30"/>
      <c r="M47" s="56"/>
      <c r="N47" s="40"/>
      <c r="O47" s="30"/>
      <c r="P47" s="25"/>
    </row>
    <row r="48" spans="2:16">
      <c r="B48" s="30"/>
      <c r="C48" s="41"/>
      <c r="D48" s="30"/>
      <c r="E48" s="29"/>
      <c r="F48" s="40"/>
      <c r="G48" s="41"/>
      <c r="H48" s="30"/>
      <c r="I48" s="29"/>
      <c r="J48" s="40"/>
      <c r="K48" s="39"/>
      <c r="L48" s="30"/>
      <c r="M48" s="56"/>
      <c r="N48" s="40"/>
      <c r="O48" s="30"/>
      <c r="P48" s="25"/>
    </row>
    <row r="49" spans="2:16">
      <c r="B49" s="30"/>
      <c r="C49" s="41"/>
      <c r="D49" s="42" t="s">
        <v>10</v>
      </c>
      <c r="E49" s="43" t="s">
        <v>11</v>
      </c>
      <c r="F49" s="40"/>
      <c r="G49" s="41"/>
      <c r="H49" s="42" t="s">
        <v>10</v>
      </c>
      <c r="I49" s="43" t="s">
        <v>11</v>
      </c>
      <c r="J49" s="40"/>
      <c r="K49" s="39"/>
      <c r="L49" s="30"/>
      <c r="M49" s="56"/>
      <c r="N49" s="40"/>
      <c r="O49" s="30"/>
      <c r="P49" s="25"/>
    </row>
    <row r="50" spans="2:16">
      <c r="B50" s="30"/>
      <c r="C50" s="41"/>
      <c r="D50" s="53" t="s">
        <v>15</v>
      </c>
      <c r="E50" s="45" t="s">
        <v>16</v>
      </c>
      <c r="F50" s="40"/>
      <c r="G50" s="41"/>
      <c r="H50" s="53" t="s">
        <v>15</v>
      </c>
      <c r="I50" s="45" t="s">
        <v>16</v>
      </c>
      <c r="J50" s="40"/>
      <c r="K50" s="39"/>
      <c r="L50" s="30"/>
      <c r="M50" s="56"/>
      <c r="N50" s="40"/>
      <c r="O50" s="30"/>
      <c r="P50" s="25"/>
    </row>
    <row r="51" spans="2:16">
      <c r="B51" s="30"/>
      <c r="C51" s="41"/>
      <c r="D51" s="30"/>
      <c r="E51" s="30"/>
      <c r="F51" s="40"/>
      <c r="G51" s="41"/>
      <c r="H51" s="30"/>
      <c r="I51" s="30"/>
      <c r="J51" s="40"/>
      <c r="K51" s="39"/>
      <c r="L51" s="30"/>
      <c r="M51" s="56"/>
      <c r="N51" s="40"/>
      <c r="O51" s="30"/>
      <c r="P51" s="25"/>
    </row>
    <row r="52" spans="2:16">
      <c r="B52" s="30"/>
      <c r="C52" s="41"/>
      <c r="D52" s="30"/>
      <c r="E52" s="29"/>
      <c r="F52" s="40"/>
      <c r="G52" s="41"/>
      <c r="H52" s="30"/>
      <c r="I52" s="29"/>
      <c r="J52" s="40"/>
      <c r="K52" s="39"/>
      <c r="L52" s="30"/>
      <c r="M52" s="56"/>
      <c r="N52" s="40"/>
      <c r="O52" s="30"/>
      <c r="P52" s="25"/>
    </row>
    <row r="53" spans="2:16">
      <c r="B53" s="30"/>
      <c r="C53" s="41"/>
      <c r="D53" s="30"/>
      <c r="E53" s="43" t="s">
        <v>14</v>
      </c>
      <c r="F53" s="40"/>
      <c r="G53" s="41"/>
      <c r="H53" s="30"/>
      <c r="I53" s="43" t="s">
        <v>14</v>
      </c>
      <c r="J53" s="40"/>
      <c r="K53" s="39"/>
      <c r="L53" s="30"/>
      <c r="M53" s="56"/>
      <c r="N53" s="40"/>
      <c r="O53" s="30"/>
      <c r="P53" s="25"/>
    </row>
    <row r="54" spans="2:16">
      <c r="B54" s="30"/>
      <c r="C54" s="41"/>
      <c r="D54" s="30"/>
      <c r="E54" s="70"/>
      <c r="F54" s="40"/>
      <c r="G54" s="41"/>
      <c r="H54" s="30"/>
      <c r="I54" s="70"/>
      <c r="J54" s="40"/>
      <c r="K54" s="39"/>
      <c r="L54" s="30"/>
      <c r="M54" s="56"/>
      <c r="N54" s="40"/>
      <c r="O54" s="30"/>
      <c r="P54" s="25"/>
    </row>
    <row r="55" spans="2:16">
      <c r="B55" s="30"/>
      <c r="C55" s="41"/>
      <c r="D55" s="30"/>
      <c r="E55" s="70"/>
      <c r="F55" s="40"/>
      <c r="G55" s="41"/>
      <c r="H55" s="30"/>
      <c r="I55" s="70"/>
      <c r="J55" s="40"/>
      <c r="K55" s="39"/>
      <c r="L55" s="30"/>
      <c r="M55" s="56"/>
      <c r="N55" s="40"/>
      <c r="O55" s="30"/>
      <c r="P55" s="25"/>
    </row>
    <row r="56" spans="2:16">
      <c r="B56" s="30"/>
      <c r="C56" s="41"/>
      <c r="D56" s="30"/>
      <c r="E56" s="70"/>
      <c r="F56" s="40"/>
      <c r="G56" s="41"/>
      <c r="H56" s="30"/>
      <c r="I56" s="70"/>
      <c r="J56" s="40"/>
      <c r="K56" s="39"/>
      <c r="L56" s="30"/>
      <c r="M56" s="56"/>
      <c r="N56" s="40"/>
      <c r="O56" s="30"/>
      <c r="P56" s="25"/>
    </row>
    <row r="57" spans="2:16">
      <c r="B57" s="30"/>
      <c r="C57" s="41"/>
      <c r="D57" s="30"/>
      <c r="E57" s="70"/>
      <c r="F57" s="40"/>
      <c r="G57" s="41"/>
      <c r="H57" s="30"/>
      <c r="I57" s="70"/>
      <c r="J57" s="40"/>
      <c r="K57" s="39"/>
      <c r="L57" s="30"/>
      <c r="M57" s="56"/>
      <c r="N57" s="40"/>
      <c r="O57" s="30"/>
      <c r="P57" s="25"/>
    </row>
    <row r="58" spans="2:16">
      <c r="B58" s="30"/>
      <c r="C58" s="41"/>
      <c r="D58" s="30"/>
      <c r="E58" s="70"/>
      <c r="F58" s="40"/>
      <c r="G58" s="41"/>
      <c r="H58" s="30"/>
      <c r="I58" s="70"/>
      <c r="J58" s="40"/>
      <c r="K58" s="39"/>
      <c r="L58" s="30"/>
      <c r="M58" s="56"/>
      <c r="N58" s="40"/>
      <c r="O58" s="30"/>
      <c r="P58" s="25"/>
    </row>
    <row r="59" spans="2:16">
      <c r="B59" s="30"/>
      <c r="C59" s="41"/>
      <c r="D59" s="30"/>
      <c r="E59" s="70"/>
      <c r="F59" s="40"/>
      <c r="G59" s="41"/>
      <c r="H59" s="30"/>
      <c r="I59" s="70"/>
      <c r="J59" s="40"/>
      <c r="K59" s="39"/>
      <c r="L59" s="30"/>
      <c r="M59" s="56"/>
      <c r="N59" s="40"/>
      <c r="O59" s="30"/>
      <c r="P59" s="25"/>
    </row>
    <row r="60" spans="2:16">
      <c r="B60" s="30"/>
      <c r="C60" s="41"/>
      <c r="D60" s="30"/>
      <c r="E60" s="70"/>
      <c r="F60" s="40"/>
      <c r="G60" s="41"/>
      <c r="H60" s="30"/>
      <c r="I60" s="70"/>
      <c r="J60" s="40"/>
      <c r="K60" s="39"/>
      <c r="L60" s="30"/>
      <c r="M60" s="56"/>
      <c r="N60" s="40"/>
      <c r="O60" s="30"/>
      <c r="P60" s="25"/>
    </row>
    <row r="61" spans="2:16">
      <c r="B61" s="30"/>
      <c r="C61" s="41"/>
      <c r="D61" s="30"/>
      <c r="E61" s="70"/>
      <c r="F61" s="40"/>
      <c r="G61" s="41"/>
      <c r="H61" s="30"/>
      <c r="I61" s="70"/>
      <c r="J61" s="40"/>
      <c r="K61" s="39"/>
      <c r="L61" s="30"/>
      <c r="M61" s="56"/>
      <c r="N61" s="40"/>
      <c r="O61" s="30"/>
      <c r="P61" s="25"/>
    </row>
    <row r="62" spans="2:16">
      <c r="B62" s="30"/>
      <c r="C62" s="41"/>
      <c r="D62" s="30"/>
      <c r="E62" s="70"/>
      <c r="F62" s="40"/>
      <c r="G62" s="41"/>
      <c r="H62" s="30"/>
      <c r="I62" s="70"/>
      <c r="J62" s="40"/>
      <c r="K62" s="39"/>
      <c r="L62" s="30"/>
      <c r="M62" s="56"/>
      <c r="N62" s="40"/>
      <c r="O62" s="30"/>
      <c r="P62" s="25"/>
    </row>
    <row r="63" spans="2:16">
      <c r="B63" s="30"/>
      <c r="C63" s="41"/>
      <c r="D63" s="30"/>
      <c r="E63" s="70"/>
      <c r="F63" s="40"/>
      <c r="G63" s="41"/>
      <c r="H63" s="30"/>
      <c r="I63" s="70"/>
      <c r="J63" s="40"/>
      <c r="K63" s="39"/>
      <c r="L63" s="30"/>
      <c r="M63" s="56"/>
      <c r="N63" s="40"/>
      <c r="O63" s="30"/>
      <c r="P63" s="25"/>
    </row>
    <row r="64" spans="2:16">
      <c r="B64" s="30"/>
      <c r="C64" s="41"/>
      <c r="D64" s="30"/>
      <c r="E64" s="70"/>
      <c r="F64" s="40"/>
      <c r="G64" s="41"/>
      <c r="H64" s="30"/>
      <c r="I64" s="70"/>
      <c r="J64" s="40"/>
      <c r="K64" s="39"/>
      <c r="L64" s="30"/>
      <c r="M64" s="56"/>
      <c r="N64" s="40"/>
      <c r="O64" s="30"/>
      <c r="P64" s="25"/>
    </row>
    <row r="65" spans="2:16">
      <c r="B65" s="30"/>
      <c r="C65" s="41"/>
      <c r="D65" s="30"/>
      <c r="E65" s="70"/>
      <c r="F65" s="40"/>
      <c r="G65" s="41"/>
      <c r="H65" s="30"/>
      <c r="I65" s="70"/>
      <c r="J65" s="40"/>
      <c r="K65" s="39"/>
      <c r="L65" s="30"/>
      <c r="M65" s="56"/>
      <c r="N65" s="40"/>
      <c r="O65" s="30"/>
      <c r="P65" s="25"/>
    </row>
    <row r="66" spans="2:16">
      <c r="B66" s="30"/>
      <c r="C66" s="41"/>
      <c r="D66" s="30"/>
      <c r="E66" s="70"/>
      <c r="F66" s="40"/>
      <c r="G66" s="41"/>
      <c r="H66" s="30"/>
      <c r="I66" s="70"/>
      <c r="J66" s="40"/>
      <c r="K66" s="39"/>
      <c r="L66" s="30"/>
      <c r="M66" s="56"/>
      <c r="N66" s="40"/>
      <c r="O66" s="30"/>
      <c r="P66" s="25"/>
    </row>
    <row r="67" spans="2:16">
      <c r="B67" s="30"/>
      <c r="C67" s="41"/>
      <c r="D67" s="30"/>
      <c r="E67" s="70"/>
      <c r="F67" s="40"/>
      <c r="G67" s="41"/>
      <c r="H67" s="30"/>
      <c r="I67" s="70"/>
      <c r="J67" s="40"/>
      <c r="K67" s="39"/>
      <c r="L67" s="30"/>
      <c r="M67" s="56"/>
      <c r="N67" s="40"/>
      <c r="O67" s="30"/>
      <c r="P67" s="25"/>
    </row>
    <row r="68" spans="2:16" ht="13.5" thickBot="1">
      <c r="B68" s="30"/>
      <c r="C68" s="57"/>
      <c r="D68" s="62"/>
      <c r="E68" s="63"/>
      <c r="F68" s="60"/>
      <c r="G68" s="57"/>
      <c r="H68" s="62"/>
      <c r="I68" s="63"/>
      <c r="J68" s="60"/>
      <c r="K68" s="39"/>
      <c r="L68" s="30"/>
      <c r="M68" s="56"/>
      <c r="N68" s="40"/>
      <c r="O68" s="30"/>
      <c r="P68" s="25"/>
    </row>
    <row r="69" spans="2:16">
      <c r="B69" s="30"/>
      <c r="C69" s="68"/>
      <c r="D69" s="30"/>
      <c r="E69" s="29"/>
      <c r="F69" s="30"/>
      <c r="G69" s="30"/>
      <c r="H69" s="30"/>
      <c r="I69" s="29"/>
      <c r="J69" s="30"/>
      <c r="K69" s="39"/>
      <c r="L69" s="30"/>
      <c r="M69" s="56"/>
      <c r="N69" s="40"/>
      <c r="O69" s="30"/>
      <c r="P69" s="25"/>
    </row>
    <row r="70" spans="2:16">
      <c r="B70" s="30"/>
      <c r="C70" s="68"/>
      <c r="D70" s="30"/>
      <c r="E70" s="29"/>
      <c r="F70" s="30"/>
      <c r="G70" s="30"/>
      <c r="H70" s="30"/>
      <c r="I70" s="29"/>
      <c r="J70" s="30"/>
      <c r="K70" s="39"/>
      <c r="L70" s="30"/>
      <c r="M70" s="56"/>
      <c r="N70" s="40"/>
      <c r="O70" s="30"/>
      <c r="P70" s="25"/>
    </row>
    <row r="71" spans="2:16">
      <c r="B71" s="30"/>
      <c r="C71" s="68"/>
      <c r="D71" s="30"/>
      <c r="E71" s="29"/>
      <c r="F71" s="30"/>
      <c r="G71" s="30"/>
      <c r="H71" s="30"/>
      <c r="I71" s="29"/>
      <c r="J71" s="30"/>
      <c r="K71" s="39"/>
      <c r="L71" s="30"/>
      <c r="M71" s="56"/>
      <c r="N71" s="40"/>
      <c r="O71" s="30"/>
      <c r="P71" s="25"/>
    </row>
    <row r="72" spans="2:16">
      <c r="B72" s="30"/>
      <c r="C72" s="68"/>
      <c r="D72" s="30"/>
      <c r="E72" s="29"/>
      <c r="F72" s="30"/>
      <c r="G72" s="30"/>
      <c r="H72" s="30"/>
      <c r="I72" s="29"/>
      <c r="J72" s="30"/>
      <c r="K72" s="39"/>
      <c r="L72" s="30"/>
      <c r="M72" s="56"/>
      <c r="N72" s="40"/>
      <c r="O72" s="30"/>
      <c r="P72" s="25"/>
    </row>
    <row r="73" spans="2:16">
      <c r="B73" s="30"/>
      <c r="C73" s="68"/>
      <c r="D73" s="30"/>
      <c r="E73" s="29"/>
      <c r="F73" s="30"/>
      <c r="G73" s="30"/>
      <c r="H73" s="30"/>
      <c r="I73" s="29"/>
      <c r="J73" s="30"/>
      <c r="K73" s="39"/>
      <c r="L73" s="30"/>
      <c r="M73" s="56"/>
      <c r="N73" s="40"/>
      <c r="O73" s="30"/>
      <c r="P73" s="25"/>
    </row>
    <row r="74" spans="2:16">
      <c r="B74" s="30"/>
      <c r="C74" s="68"/>
      <c r="D74" s="30"/>
      <c r="E74" s="29"/>
      <c r="F74" s="30"/>
      <c r="G74" s="30"/>
      <c r="H74" s="30"/>
      <c r="I74" s="29"/>
      <c r="J74" s="30"/>
      <c r="K74" s="39"/>
      <c r="L74" s="30"/>
      <c r="M74" s="56"/>
      <c r="N74" s="40"/>
      <c r="O74" s="30"/>
      <c r="P74" s="25"/>
    </row>
    <row r="75" spans="2:16">
      <c r="B75" s="30"/>
      <c r="C75" s="68"/>
      <c r="D75" s="30"/>
      <c r="E75" s="29"/>
      <c r="F75" s="30"/>
      <c r="G75" s="30"/>
      <c r="H75" s="30"/>
      <c r="I75" s="29"/>
      <c r="J75" s="30"/>
      <c r="K75" s="39"/>
      <c r="L75" s="30"/>
      <c r="M75" s="56"/>
      <c r="N75" s="40"/>
      <c r="O75" s="30"/>
      <c r="P75" s="25"/>
    </row>
    <row r="76" spans="2:16">
      <c r="B76" s="30"/>
      <c r="C76" s="68"/>
      <c r="D76" s="30"/>
      <c r="E76" s="29"/>
      <c r="F76" s="30"/>
      <c r="G76" s="30"/>
      <c r="H76" s="30"/>
      <c r="I76" s="29"/>
      <c r="J76" s="30"/>
      <c r="K76" s="39"/>
      <c r="L76" s="30"/>
      <c r="M76" s="56"/>
      <c r="N76" s="40"/>
      <c r="O76" s="30"/>
      <c r="P76" s="25"/>
    </row>
    <row r="77" spans="2:16">
      <c r="B77" s="30"/>
      <c r="C77" s="68"/>
      <c r="D77" s="30"/>
      <c r="E77" s="29"/>
      <c r="F77" s="30"/>
      <c r="G77" s="30"/>
      <c r="H77" s="30"/>
      <c r="I77" s="29"/>
      <c r="J77" s="30"/>
      <c r="K77" s="39"/>
      <c r="L77" s="30"/>
      <c r="M77" s="56"/>
      <c r="N77" s="40"/>
      <c r="O77" s="30"/>
      <c r="P77" s="25"/>
    </row>
    <row r="78" spans="2:16">
      <c r="B78" s="30"/>
      <c r="C78" s="68"/>
      <c r="D78" s="30"/>
      <c r="E78" s="29"/>
      <c r="F78" s="30"/>
      <c r="G78" s="30"/>
      <c r="H78" s="30"/>
      <c r="I78" s="29"/>
      <c r="J78" s="30"/>
      <c r="K78" s="39"/>
      <c r="L78" s="30"/>
      <c r="M78" s="56"/>
      <c r="N78" s="40"/>
      <c r="O78" s="30"/>
      <c r="P78" s="25"/>
    </row>
    <row r="79" spans="2:16">
      <c r="B79" s="30"/>
      <c r="C79" s="68"/>
      <c r="D79" s="30"/>
      <c r="E79" s="29"/>
      <c r="F79" s="30"/>
      <c r="G79" s="30"/>
      <c r="H79" s="30"/>
      <c r="I79" s="29"/>
      <c r="J79" s="30"/>
      <c r="K79" s="39"/>
      <c r="L79" s="30"/>
      <c r="M79" s="56"/>
      <c r="N79" s="40"/>
      <c r="O79" s="30"/>
      <c r="P79" s="25"/>
    </row>
    <row r="80" spans="2:16">
      <c r="B80" s="30"/>
      <c r="C80" s="68"/>
      <c r="D80" s="30"/>
      <c r="E80" s="29"/>
      <c r="F80" s="30"/>
      <c r="G80" s="30"/>
      <c r="H80" s="30"/>
      <c r="I80" s="29"/>
      <c r="J80" s="30"/>
      <c r="K80" s="39"/>
      <c r="L80" s="30"/>
      <c r="M80" s="56"/>
      <c r="N80" s="40"/>
      <c r="O80" s="30"/>
      <c r="P80" s="25"/>
    </row>
    <row r="81" spans="2:16">
      <c r="B81" s="30"/>
      <c r="C81" s="68"/>
      <c r="D81" s="30"/>
      <c r="E81" s="29"/>
      <c r="F81" s="30"/>
      <c r="G81" s="30"/>
      <c r="H81" s="30"/>
      <c r="I81" s="29"/>
      <c r="J81" s="30"/>
      <c r="K81" s="39"/>
      <c r="L81" s="30"/>
      <c r="M81" s="56"/>
      <c r="N81" s="40"/>
      <c r="O81" s="30"/>
      <c r="P81" s="25"/>
    </row>
    <row r="82" spans="2:16">
      <c r="B82" s="30"/>
      <c r="C82" s="68"/>
      <c r="D82" s="30"/>
      <c r="E82" s="29"/>
      <c r="F82" s="30"/>
      <c r="G82" s="30"/>
      <c r="H82" s="30"/>
      <c r="I82" s="29"/>
      <c r="J82" s="30"/>
      <c r="K82" s="39"/>
      <c r="L82" s="30"/>
      <c r="M82" s="56"/>
      <c r="N82" s="40"/>
      <c r="O82" s="30"/>
      <c r="P82" s="25"/>
    </row>
    <row r="83" spans="2:16">
      <c r="B83" s="30"/>
      <c r="C83" s="68"/>
      <c r="D83" s="30"/>
      <c r="E83" s="29"/>
      <c r="F83" s="30"/>
      <c r="G83" s="30"/>
      <c r="H83" s="30"/>
      <c r="I83" s="29"/>
      <c r="J83" s="30"/>
      <c r="K83" s="39"/>
      <c r="L83" s="30"/>
      <c r="M83" s="56"/>
      <c r="N83" s="40"/>
      <c r="O83" s="30"/>
      <c r="P83" s="25"/>
    </row>
    <row r="84" spans="2:16">
      <c r="B84" s="30"/>
      <c r="C84" s="68"/>
      <c r="D84" s="30"/>
      <c r="E84" s="29"/>
      <c r="F84" s="30"/>
      <c r="G84" s="30"/>
      <c r="H84" s="30"/>
      <c r="I84" s="29"/>
      <c r="J84" s="30"/>
      <c r="K84" s="39"/>
      <c r="L84" s="30"/>
      <c r="M84" s="56"/>
      <c r="N84" s="40"/>
      <c r="O84" s="30"/>
      <c r="P84" s="25"/>
    </row>
    <row r="85" spans="2:16">
      <c r="B85" s="30"/>
      <c r="C85" s="68"/>
      <c r="D85" s="30"/>
      <c r="E85" s="29"/>
      <c r="F85" s="30"/>
      <c r="G85" s="30"/>
      <c r="H85" s="30"/>
      <c r="I85" s="29"/>
      <c r="J85" s="30"/>
      <c r="K85" s="39"/>
      <c r="L85" s="30"/>
      <c r="M85" s="56"/>
      <c r="N85" s="40"/>
      <c r="O85" s="30"/>
      <c r="P85" s="25"/>
    </row>
    <row r="86" spans="2:16">
      <c r="B86" s="30"/>
      <c r="C86" s="68"/>
      <c r="D86" s="30"/>
      <c r="E86" s="29"/>
      <c r="F86" s="30"/>
      <c r="G86" s="30"/>
      <c r="H86" s="30"/>
      <c r="I86" s="29"/>
      <c r="J86" s="30"/>
      <c r="K86" s="39"/>
      <c r="L86" s="30"/>
      <c r="M86" s="56"/>
      <c r="N86" s="40"/>
      <c r="O86" s="30"/>
      <c r="P86" s="25"/>
    </row>
    <row r="87" spans="2:16">
      <c r="B87" s="30"/>
      <c r="C87" s="68"/>
      <c r="D87" s="30"/>
      <c r="E87" s="29"/>
      <c r="F87" s="30"/>
      <c r="G87" s="30"/>
      <c r="H87" s="30"/>
      <c r="I87" s="29"/>
      <c r="J87" s="30"/>
      <c r="K87" s="39"/>
      <c r="L87" s="30"/>
      <c r="M87" s="56"/>
      <c r="N87" s="40"/>
      <c r="O87" s="30"/>
      <c r="P87" s="25"/>
    </row>
    <row r="88" spans="2:16">
      <c r="B88" s="30"/>
      <c r="C88" s="68"/>
      <c r="D88" s="30"/>
      <c r="E88" s="29"/>
      <c r="F88" s="30"/>
      <c r="G88" s="30"/>
      <c r="H88" s="30"/>
      <c r="I88" s="29"/>
      <c r="J88" s="30"/>
      <c r="K88" s="39"/>
      <c r="L88" s="30"/>
      <c r="M88" s="56"/>
      <c r="N88" s="40"/>
      <c r="O88" s="30"/>
      <c r="P88" s="25"/>
    </row>
    <row r="89" spans="2:16">
      <c r="B89" s="30"/>
      <c r="C89" s="68"/>
      <c r="D89" s="30"/>
      <c r="E89" s="29"/>
      <c r="F89" s="30"/>
      <c r="G89" s="30"/>
      <c r="H89" s="30"/>
      <c r="I89" s="29"/>
      <c r="J89" s="30"/>
      <c r="K89" s="39"/>
      <c r="L89" s="30"/>
      <c r="M89" s="56"/>
      <c r="N89" s="40"/>
      <c r="O89" s="30"/>
      <c r="P89" s="25"/>
    </row>
    <row r="90" spans="2:16">
      <c r="B90" s="30"/>
      <c r="C90" s="68"/>
      <c r="D90" s="30"/>
      <c r="E90" s="29"/>
      <c r="F90" s="30"/>
      <c r="G90" s="30"/>
      <c r="H90" s="30"/>
      <c r="I90" s="29"/>
      <c r="J90" s="30"/>
      <c r="K90" s="39"/>
      <c r="L90" s="30"/>
      <c r="M90" s="56"/>
      <c r="N90" s="40"/>
      <c r="O90" s="30"/>
      <c r="P90" s="25"/>
    </row>
    <row r="91" spans="2:16">
      <c r="B91" s="30"/>
      <c r="C91" s="68"/>
      <c r="D91" s="30"/>
      <c r="E91" s="29"/>
      <c r="F91" s="30"/>
      <c r="G91" s="30"/>
      <c r="H91" s="30"/>
      <c r="I91" s="29"/>
      <c r="J91" s="30"/>
      <c r="K91" s="39"/>
      <c r="L91" s="30"/>
      <c r="M91" s="56"/>
      <c r="N91" s="40"/>
      <c r="O91" s="30"/>
      <c r="P91" s="25"/>
    </row>
    <row r="92" spans="2:16">
      <c r="B92" s="30"/>
      <c r="C92" s="68"/>
      <c r="D92" s="30"/>
      <c r="E92" s="29"/>
      <c r="F92" s="30"/>
      <c r="G92" s="30"/>
      <c r="H92" s="30"/>
      <c r="I92" s="29"/>
      <c r="J92" s="30"/>
      <c r="K92" s="39"/>
      <c r="L92" s="30"/>
      <c r="M92" s="56"/>
      <c r="N92" s="40"/>
      <c r="O92" s="30"/>
      <c r="P92" s="25"/>
    </row>
    <row r="93" spans="2:16">
      <c r="B93" s="30"/>
      <c r="C93" s="68"/>
      <c r="D93" s="30"/>
      <c r="E93" s="29"/>
      <c r="F93" s="30"/>
      <c r="G93" s="30"/>
      <c r="H93" s="30"/>
      <c r="I93" s="29"/>
      <c r="J93" s="30"/>
      <c r="K93" s="39"/>
      <c r="L93" s="30"/>
      <c r="M93" s="56"/>
      <c r="N93" s="40"/>
      <c r="O93" s="30"/>
      <c r="P93" s="25"/>
    </row>
    <row r="94" spans="2:16">
      <c r="B94" s="30"/>
      <c r="C94" s="68"/>
      <c r="D94" s="30"/>
      <c r="E94" s="29"/>
      <c r="F94" s="30"/>
      <c r="G94" s="30"/>
      <c r="H94" s="30"/>
      <c r="I94" s="29"/>
      <c r="J94" s="30"/>
      <c r="K94" s="39"/>
      <c r="L94" s="30"/>
      <c r="M94" s="56"/>
      <c r="N94" s="40"/>
      <c r="O94" s="30"/>
      <c r="P94" s="25"/>
    </row>
    <row r="95" spans="2:16">
      <c r="B95" s="30"/>
      <c r="C95" s="68"/>
      <c r="D95" s="30"/>
      <c r="E95" s="29"/>
      <c r="F95" s="30"/>
      <c r="G95" s="30"/>
      <c r="H95" s="30"/>
      <c r="I95" s="29"/>
      <c r="J95" s="30"/>
      <c r="K95" s="39"/>
      <c r="L95" s="30"/>
      <c r="M95" s="56"/>
      <c r="N95" s="40"/>
      <c r="O95" s="30"/>
      <c r="P95" s="25"/>
    </row>
    <row r="96" spans="2:16">
      <c r="B96" s="30"/>
      <c r="C96" s="68"/>
      <c r="D96" s="30"/>
      <c r="E96" s="29"/>
      <c r="F96" s="30"/>
      <c r="G96" s="30"/>
      <c r="H96" s="30"/>
      <c r="I96" s="29"/>
      <c r="J96" s="30"/>
      <c r="K96" s="39"/>
      <c r="L96" s="30"/>
      <c r="M96" s="56"/>
      <c r="N96" s="40"/>
      <c r="O96" s="30"/>
      <c r="P96" s="25"/>
    </row>
    <row r="97" spans="2:16">
      <c r="B97" s="30"/>
      <c r="C97" s="68"/>
      <c r="D97" s="30"/>
      <c r="E97" s="29"/>
      <c r="F97" s="30"/>
      <c r="G97" s="30"/>
      <c r="H97" s="30"/>
      <c r="I97" s="29"/>
      <c r="J97" s="30"/>
      <c r="K97" s="39"/>
      <c r="L97" s="30"/>
      <c r="M97" s="56"/>
      <c r="N97" s="40"/>
      <c r="O97" s="30"/>
      <c r="P97" s="25"/>
    </row>
    <row r="98" spans="2:16">
      <c r="B98" s="30"/>
      <c r="C98" s="68"/>
      <c r="D98" s="30"/>
      <c r="E98" s="29"/>
      <c r="F98" s="30"/>
      <c r="G98" s="30"/>
      <c r="H98" s="30"/>
      <c r="I98" s="29"/>
      <c r="J98" s="30"/>
      <c r="K98" s="39"/>
      <c r="L98" s="30"/>
      <c r="M98" s="56"/>
      <c r="N98" s="40"/>
      <c r="O98" s="30"/>
      <c r="P98" s="25"/>
    </row>
    <row r="99" spans="2:16">
      <c r="B99" s="30"/>
      <c r="C99" s="68"/>
      <c r="D99" s="30"/>
      <c r="E99" s="29"/>
      <c r="F99" s="30"/>
      <c r="G99" s="30"/>
      <c r="H99" s="30"/>
      <c r="I99" s="29"/>
      <c r="J99" s="30"/>
      <c r="K99" s="39"/>
      <c r="L99" s="30"/>
      <c r="M99" s="56"/>
      <c r="N99" s="40"/>
      <c r="O99" s="30"/>
      <c r="P99" s="25"/>
    </row>
    <row r="100" spans="2:16">
      <c r="B100" s="30"/>
      <c r="C100" s="68"/>
      <c r="D100" s="30"/>
      <c r="E100" s="29"/>
      <c r="F100" s="30"/>
      <c r="G100" s="30"/>
      <c r="H100" s="30"/>
      <c r="I100" s="29"/>
      <c r="J100" s="71"/>
      <c r="K100" s="72"/>
      <c r="L100" s="30"/>
      <c r="M100" s="56"/>
      <c r="N100" s="40"/>
      <c r="O100" s="71"/>
      <c r="P100" s="25"/>
    </row>
    <row r="101" spans="2:16">
      <c r="B101" s="30"/>
      <c r="C101" s="68"/>
      <c r="D101" s="30"/>
      <c r="E101" s="29"/>
      <c r="F101" s="30"/>
      <c r="G101" s="30"/>
      <c r="H101" s="30"/>
      <c r="I101" s="29"/>
      <c r="J101" s="30"/>
      <c r="K101" s="39"/>
      <c r="L101" s="30"/>
      <c r="M101" s="56"/>
      <c r="N101" s="40"/>
      <c r="O101" s="30"/>
      <c r="P101" s="25"/>
    </row>
    <row r="102" spans="2:16">
      <c r="B102" s="30"/>
      <c r="C102" s="68"/>
      <c r="D102" s="30"/>
      <c r="E102" s="29"/>
      <c r="F102" s="30"/>
      <c r="G102" s="30"/>
      <c r="H102" s="30"/>
      <c r="I102" s="29"/>
      <c r="J102" s="30"/>
      <c r="K102" s="39"/>
      <c r="L102" s="30"/>
      <c r="M102" s="56"/>
      <c r="N102" s="40"/>
      <c r="O102" s="30"/>
      <c r="P102" s="25"/>
    </row>
    <row r="103" spans="2:16">
      <c r="B103" s="30"/>
      <c r="C103" s="68"/>
      <c r="D103" s="30"/>
      <c r="E103" s="29"/>
      <c r="F103" s="30"/>
      <c r="G103" s="30"/>
      <c r="H103" s="30"/>
      <c r="I103" s="29"/>
      <c r="J103" s="30"/>
      <c r="K103" s="39"/>
      <c r="L103" s="30"/>
      <c r="M103" s="56"/>
      <c r="N103" s="40"/>
      <c r="O103" s="30"/>
      <c r="P103" s="25"/>
    </row>
    <row r="104" spans="2:16">
      <c r="B104" s="30"/>
      <c r="C104" s="68"/>
      <c r="D104" s="30"/>
      <c r="E104" s="29"/>
      <c r="F104" s="30"/>
      <c r="G104" s="30"/>
      <c r="H104" s="30"/>
      <c r="I104" s="29"/>
      <c r="J104" s="30"/>
      <c r="K104" s="39"/>
      <c r="L104" s="30"/>
      <c r="M104" s="56"/>
      <c r="N104" s="40"/>
      <c r="O104" s="30"/>
      <c r="P104" s="25"/>
    </row>
    <row r="105" spans="2:16">
      <c r="B105" s="30"/>
      <c r="C105" s="68"/>
      <c r="D105" s="30"/>
      <c r="E105" s="29"/>
      <c r="F105" s="30"/>
      <c r="G105" s="30"/>
      <c r="H105" s="30"/>
      <c r="I105" s="29"/>
      <c r="J105" s="30"/>
      <c r="K105" s="39"/>
      <c r="L105" s="30"/>
      <c r="M105" s="56"/>
      <c r="N105" s="40"/>
      <c r="O105" s="30"/>
      <c r="P105" s="25"/>
    </row>
    <row r="106" spans="2:16">
      <c r="B106" s="30"/>
      <c r="C106" s="68"/>
      <c r="D106" s="30"/>
      <c r="E106" s="29"/>
      <c r="F106" s="30"/>
      <c r="G106" s="30"/>
      <c r="H106" s="30"/>
      <c r="I106" s="29"/>
      <c r="J106" s="30"/>
      <c r="K106" s="39"/>
      <c r="L106" s="30"/>
      <c r="M106" s="56"/>
      <c r="N106" s="40"/>
      <c r="O106" s="30"/>
      <c r="P106" s="25"/>
    </row>
    <row r="107" spans="2:16">
      <c r="B107" s="30"/>
      <c r="C107" s="68"/>
      <c r="D107" s="30"/>
      <c r="E107" s="29"/>
      <c r="F107" s="30"/>
      <c r="G107" s="30"/>
      <c r="H107" s="30"/>
      <c r="I107" s="29"/>
      <c r="J107" s="30"/>
      <c r="K107" s="39"/>
      <c r="L107" s="30"/>
      <c r="M107" s="56"/>
      <c r="N107" s="40"/>
      <c r="O107" s="30"/>
      <c r="P107" s="25"/>
    </row>
    <row r="108" spans="2:16">
      <c r="B108" s="30"/>
      <c r="C108" s="68"/>
      <c r="D108" s="30"/>
      <c r="E108" s="29"/>
      <c r="F108" s="30"/>
      <c r="G108" s="30"/>
      <c r="H108" s="30"/>
      <c r="I108" s="29"/>
      <c r="J108" s="30"/>
      <c r="K108" s="39"/>
      <c r="L108" s="30"/>
      <c r="M108" s="56"/>
      <c r="N108" s="40"/>
      <c r="O108" s="30"/>
      <c r="P108" s="25"/>
    </row>
    <row r="109" spans="2:16">
      <c r="B109" s="30"/>
      <c r="C109" s="68"/>
      <c r="D109" s="30"/>
      <c r="E109" s="29"/>
      <c r="F109" s="30"/>
      <c r="G109" s="30"/>
      <c r="H109" s="30"/>
      <c r="I109" s="29"/>
      <c r="J109" s="30"/>
      <c r="K109" s="39"/>
      <c r="L109" s="30"/>
      <c r="M109" s="56"/>
      <c r="N109" s="40"/>
      <c r="O109" s="30"/>
      <c r="P109" s="25"/>
    </row>
    <row r="110" spans="2:16">
      <c r="B110" s="30"/>
      <c r="C110" s="68"/>
      <c r="D110" s="30"/>
      <c r="E110" s="29"/>
      <c r="F110" s="30"/>
      <c r="G110" s="30"/>
      <c r="H110" s="30"/>
      <c r="I110" s="29"/>
      <c r="J110" s="30"/>
      <c r="K110" s="39"/>
      <c r="L110" s="30"/>
      <c r="M110" s="56"/>
      <c r="N110" s="40"/>
      <c r="O110" s="30"/>
      <c r="P110" s="25"/>
    </row>
    <row r="111" spans="2:16">
      <c r="B111" s="30"/>
      <c r="C111" s="68"/>
      <c r="D111" s="30"/>
      <c r="E111" s="29"/>
      <c r="F111" s="30"/>
      <c r="G111" s="30"/>
      <c r="H111" s="30"/>
      <c r="I111" s="29"/>
      <c r="J111" s="30"/>
      <c r="K111" s="39"/>
      <c r="L111" s="30"/>
      <c r="M111" s="56"/>
      <c r="N111" s="40"/>
      <c r="O111" s="30"/>
      <c r="P111" s="25"/>
    </row>
    <row r="112" spans="2:16">
      <c r="B112" s="30"/>
      <c r="C112" s="68"/>
      <c r="D112" s="30"/>
      <c r="E112" s="29"/>
      <c r="F112" s="30"/>
      <c r="G112" s="30"/>
      <c r="H112" s="30"/>
      <c r="I112" s="29"/>
      <c r="J112" s="30"/>
      <c r="K112" s="39"/>
      <c r="L112" s="30"/>
      <c r="M112" s="56"/>
      <c r="N112" s="40"/>
      <c r="O112" s="30"/>
      <c r="P112" s="25"/>
    </row>
    <row r="113" spans="2:16">
      <c r="B113" s="30"/>
      <c r="C113" s="68"/>
      <c r="D113" s="30"/>
      <c r="E113" s="29"/>
      <c r="F113" s="30"/>
      <c r="G113" s="30"/>
      <c r="H113" s="30"/>
      <c r="I113" s="29"/>
      <c r="J113" s="30"/>
      <c r="K113" s="39"/>
      <c r="L113" s="30"/>
      <c r="M113" s="56"/>
      <c r="N113" s="40"/>
      <c r="O113" s="30"/>
      <c r="P113" s="25"/>
    </row>
    <row r="114" spans="2:16">
      <c r="B114" s="30"/>
      <c r="C114" s="68"/>
      <c r="D114" s="30"/>
      <c r="E114" s="29"/>
      <c r="F114" s="30"/>
      <c r="G114" s="30"/>
      <c r="H114" s="30"/>
      <c r="I114" s="29"/>
      <c r="J114" s="30"/>
      <c r="K114" s="39"/>
      <c r="L114" s="30"/>
      <c r="M114" s="56"/>
      <c r="N114" s="40"/>
      <c r="O114" s="30"/>
      <c r="P114" s="25"/>
    </row>
    <row r="115" spans="2:16">
      <c r="B115" s="30"/>
      <c r="C115" s="68"/>
      <c r="D115" s="30"/>
      <c r="E115" s="29"/>
      <c r="F115" s="30"/>
      <c r="G115" s="30"/>
      <c r="H115" s="30"/>
      <c r="I115" s="29"/>
      <c r="J115" s="30"/>
      <c r="K115" s="39"/>
      <c r="L115" s="30"/>
      <c r="M115" s="56"/>
      <c r="N115" s="40"/>
      <c r="O115" s="30"/>
      <c r="P115" s="25"/>
    </row>
    <row r="116" spans="2:16">
      <c r="B116" s="30"/>
      <c r="C116" s="68"/>
      <c r="D116" s="30"/>
      <c r="E116" s="29"/>
      <c r="F116" s="30"/>
      <c r="G116" s="30"/>
      <c r="H116" s="30"/>
      <c r="I116" s="29"/>
      <c r="J116" s="30"/>
      <c r="K116" s="39"/>
      <c r="L116" s="30"/>
      <c r="M116" s="56"/>
      <c r="N116" s="40"/>
      <c r="O116" s="30"/>
      <c r="P116" s="25"/>
    </row>
    <row r="117" spans="2:16">
      <c r="B117" s="30"/>
      <c r="C117" s="68"/>
      <c r="D117" s="30"/>
      <c r="E117" s="29"/>
      <c r="F117" s="30"/>
      <c r="G117" s="30"/>
      <c r="H117" s="30"/>
      <c r="I117" s="29"/>
      <c r="J117" s="30"/>
      <c r="K117" s="39"/>
      <c r="L117" s="30"/>
      <c r="M117" s="56"/>
      <c r="N117" s="40"/>
      <c r="O117" s="30"/>
      <c r="P117" s="25"/>
    </row>
    <row r="118" spans="2:16">
      <c r="B118" s="30"/>
      <c r="C118" s="68"/>
      <c r="D118" s="30"/>
      <c r="E118" s="29"/>
      <c r="F118" s="30"/>
      <c r="G118" s="30"/>
      <c r="H118" s="30"/>
      <c r="I118" s="29"/>
      <c r="J118" s="30"/>
      <c r="K118" s="39"/>
      <c r="L118" s="30"/>
      <c r="M118" s="56"/>
      <c r="N118" s="40"/>
      <c r="O118" s="30"/>
      <c r="P118" s="25"/>
    </row>
    <row r="119" spans="2:16">
      <c r="B119" s="30"/>
      <c r="C119" s="68"/>
      <c r="D119" s="30"/>
      <c r="E119" s="29"/>
      <c r="F119" s="30"/>
      <c r="G119" s="30"/>
      <c r="H119" s="30"/>
      <c r="I119" s="29"/>
      <c r="J119" s="30"/>
      <c r="K119" s="39"/>
      <c r="L119" s="30"/>
      <c r="M119" s="56"/>
      <c r="N119" s="40"/>
      <c r="O119" s="30"/>
      <c r="P119" s="25"/>
    </row>
    <row r="120" spans="2:16">
      <c r="B120" s="30"/>
      <c r="C120" s="68"/>
      <c r="D120" s="30"/>
      <c r="E120" s="29"/>
      <c r="F120" s="30"/>
      <c r="G120" s="30"/>
      <c r="H120" s="30"/>
      <c r="I120" s="29"/>
      <c r="J120" s="30"/>
      <c r="K120" s="39"/>
      <c r="L120" s="30"/>
      <c r="M120" s="56"/>
      <c r="N120" s="40"/>
      <c r="O120" s="30"/>
      <c r="P120" s="25"/>
    </row>
    <row r="121" spans="2:16">
      <c r="B121" s="30"/>
      <c r="C121" s="68"/>
      <c r="D121" s="30"/>
      <c r="E121" s="29"/>
      <c r="F121" s="30"/>
      <c r="G121" s="30"/>
      <c r="H121" s="30"/>
      <c r="I121" s="29"/>
      <c r="J121" s="30"/>
      <c r="K121" s="39"/>
      <c r="L121" s="30"/>
      <c r="M121" s="56"/>
      <c r="N121" s="40"/>
      <c r="O121" s="30"/>
      <c r="P121" s="25"/>
    </row>
    <row r="122" spans="2:16">
      <c r="B122" s="30"/>
      <c r="C122" s="68"/>
      <c r="D122" s="30"/>
      <c r="E122" s="29"/>
      <c r="F122" s="30"/>
      <c r="G122" s="30"/>
      <c r="H122" s="30"/>
      <c r="I122" s="29"/>
      <c r="J122" s="30"/>
      <c r="K122" s="39"/>
      <c r="L122" s="30"/>
      <c r="M122" s="56"/>
      <c r="N122" s="40"/>
      <c r="O122" s="30"/>
      <c r="P122" s="25"/>
    </row>
    <row r="123" spans="2:16">
      <c r="B123" s="30"/>
      <c r="C123" s="68"/>
      <c r="D123" s="30"/>
      <c r="E123" s="29"/>
      <c r="F123" s="30"/>
      <c r="G123" s="30"/>
      <c r="H123" s="30"/>
      <c r="I123" s="29"/>
      <c r="J123" s="30"/>
      <c r="K123" s="39"/>
      <c r="L123" s="30"/>
      <c r="M123" s="56"/>
      <c r="N123" s="40"/>
      <c r="O123" s="30"/>
      <c r="P123" s="25"/>
    </row>
    <row r="124" spans="2:16">
      <c r="B124" s="30"/>
      <c r="C124" s="68"/>
      <c r="D124" s="30"/>
      <c r="E124" s="29"/>
      <c r="F124" s="30"/>
      <c r="G124" s="30"/>
      <c r="H124" s="30"/>
      <c r="I124" s="29"/>
      <c r="J124" s="30"/>
      <c r="K124" s="39"/>
      <c r="L124" s="30"/>
      <c r="M124" s="56"/>
      <c r="N124" s="40"/>
      <c r="O124" s="30"/>
      <c r="P124" s="25"/>
    </row>
    <row r="125" spans="2:16">
      <c r="B125" s="30"/>
      <c r="C125" s="68"/>
      <c r="D125" s="30"/>
      <c r="E125" s="29"/>
      <c r="F125" s="30"/>
      <c r="G125" s="30"/>
      <c r="H125" s="30"/>
      <c r="I125" s="29"/>
      <c r="J125" s="30"/>
      <c r="K125" s="39"/>
      <c r="L125" s="30"/>
      <c r="M125" s="56"/>
      <c r="N125" s="40"/>
      <c r="O125" s="30"/>
      <c r="P125" s="25"/>
    </row>
    <row r="126" spans="2:16">
      <c r="B126" s="30"/>
      <c r="C126" s="68"/>
      <c r="D126" s="30"/>
      <c r="E126" s="29"/>
      <c r="F126" s="30"/>
      <c r="G126" s="30"/>
      <c r="H126" s="30"/>
      <c r="I126" s="29"/>
      <c r="J126" s="30"/>
      <c r="K126" s="39"/>
      <c r="L126" s="30"/>
      <c r="M126" s="56"/>
      <c r="N126" s="40"/>
      <c r="O126" s="30"/>
      <c r="P126" s="25"/>
    </row>
    <row r="127" spans="2:16">
      <c r="B127" s="30"/>
      <c r="C127" s="68"/>
      <c r="D127" s="30"/>
      <c r="E127" s="29"/>
      <c r="F127" s="30"/>
      <c r="G127" s="30"/>
      <c r="H127" s="30"/>
      <c r="I127" s="29"/>
      <c r="J127" s="30"/>
      <c r="K127" s="39"/>
      <c r="L127" s="30"/>
      <c r="M127" s="56"/>
      <c r="N127" s="40"/>
      <c r="O127" s="30"/>
      <c r="P127" s="25"/>
    </row>
    <row r="128" spans="2:16">
      <c r="B128" s="30"/>
      <c r="C128" s="68"/>
      <c r="D128" s="30"/>
      <c r="E128" s="29"/>
      <c r="F128" s="30"/>
      <c r="G128" s="30"/>
      <c r="H128" s="30"/>
      <c r="I128" s="29"/>
      <c r="J128" s="30"/>
      <c r="K128" s="39"/>
      <c r="L128" s="30"/>
      <c r="M128" s="56"/>
      <c r="N128" s="40"/>
      <c r="O128" s="30"/>
      <c r="P128" s="25"/>
    </row>
    <row r="129" spans="2:16">
      <c r="B129" s="30"/>
      <c r="C129" s="68"/>
      <c r="D129" s="30"/>
      <c r="E129" s="29"/>
      <c r="F129" s="30"/>
      <c r="G129" s="30"/>
      <c r="H129" s="30"/>
      <c r="I129" s="29"/>
      <c r="J129" s="30"/>
      <c r="K129" s="39"/>
      <c r="L129" s="30"/>
      <c r="M129" s="56"/>
      <c r="N129" s="40"/>
      <c r="O129" s="30"/>
      <c r="P129" s="25"/>
    </row>
    <row r="130" spans="2:16">
      <c r="B130" s="30"/>
      <c r="C130" s="68"/>
      <c r="D130" s="30"/>
      <c r="E130" s="29"/>
      <c r="F130" s="30"/>
      <c r="G130" s="30"/>
      <c r="H130" s="30"/>
      <c r="I130" s="29"/>
      <c r="J130" s="30"/>
      <c r="K130" s="39"/>
      <c r="L130" s="30"/>
      <c r="M130" s="56"/>
      <c r="N130" s="40"/>
      <c r="O130" s="30"/>
      <c r="P130" s="25"/>
    </row>
    <row r="131" spans="2:16">
      <c r="B131" s="30"/>
      <c r="C131" s="68"/>
      <c r="D131" s="30"/>
      <c r="E131" s="29"/>
      <c r="F131" s="30"/>
      <c r="G131" s="30"/>
      <c r="H131" s="30"/>
      <c r="I131" s="29"/>
      <c r="J131" s="30"/>
      <c r="K131" s="39"/>
      <c r="L131" s="30"/>
      <c r="M131" s="56"/>
      <c r="N131" s="40"/>
      <c r="O131" s="30"/>
      <c r="P131" s="25"/>
    </row>
    <row r="132" spans="2:16">
      <c r="B132" s="30"/>
      <c r="C132" s="68"/>
      <c r="D132" s="30"/>
      <c r="E132" s="29"/>
      <c r="F132" s="30"/>
      <c r="G132" s="30"/>
      <c r="H132" s="30"/>
      <c r="I132" s="29"/>
      <c r="J132" s="30"/>
      <c r="K132" s="39"/>
      <c r="L132" s="30"/>
      <c r="M132" s="56"/>
      <c r="N132" s="40"/>
      <c r="O132" s="30"/>
      <c r="P132" s="25"/>
    </row>
    <row r="133" spans="2:16">
      <c r="B133" s="30"/>
      <c r="C133" s="68"/>
      <c r="D133" s="30"/>
      <c r="E133" s="29"/>
      <c r="F133" s="30"/>
      <c r="G133" s="30"/>
      <c r="H133" s="30"/>
      <c r="I133" s="29"/>
      <c r="J133" s="30"/>
      <c r="K133" s="39"/>
      <c r="L133" s="30"/>
      <c r="M133" s="56"/>
      <c r="N133" s="40"/>
      <c r="O133" s="30"/>
      <c r="P133" s="25"/>
    </row>
    <row r="134" spans="2:16">
      <c r="B134" s="30"/>
      <c r="C134" s="68"/>
      <c r="D134" s="30"/>
      <c r="E134" s="29"/>
      <c r="F134" s="30"/>
      <c r="G134" s="30"/>
      <c r="H134" s="30"/>
      <c r="I134" s="29"/>
      <c r="J134" s="30"/>
      <c r="K134" s="39"/>
      <c r="L134" s="30"/>
      <c r="M134" s="56"/>
      <c r="N134" s="40"/>
      <c r="O134" s="30"/>
      <c r="P134" s="25"/>
    </row>
    <row r="135" spans="2:16">
      <c r="B135" s="30"/>
      <c r="C135" s="68"/>
      <c r="D135" s="30"/>
      <c r="E135" s="29"/>
      <c r="F135" s="30"/>
      <c r="G135" s="30"/>
      <c r="H135" s="30"/>
      <c r="I135" s="29"/>
      <c r="J135" s="30"/>
      <c r="K135" s="39"/>
      <c r="L135" s="30"/>
      <c r="M135" s="56"/>
      <c r="N135" s="40"/>
      <c r="O135" s="30"/>
      <c r="P135" s="25"/>
    </row>
    <row r="136" spans="2:16">
      <c r="B136" s="30"/>
      <c r="C136" s="68"/>
      <c r="D136" s="30"/>
      <c r="E136" s="29"/>
      <c r="F136" s="30"/>
      <c r="G136" s="30"/>
      <c r="H136" s="30"/>
      <c r="I136" s="29"/>
      <c r="J136" s="30"/>
      <c r="K136" s="39"/>
      <c r="L136" s="30"/>
      <c r="M136" s="56"/>
      <c r="N136" s="40"/>
      <c r="O136" s="30"/>
      <c r="P136" s="25"/>
    </row>
    <row r="137" spans="2:16">
      <c r="B137" s="30"/>
      <c r="C137" s="68"/>
      <c r="D137" s="30"/>
      <c r="E137" s="29"/>
      <c r="F137" s="30"/>
      <c r="G137" s="30"/>
      <c r="H137" s="30"/>
      <c r="I137" s="29"/>
      <c r="J137" s="30"/>
      <c r="K137" s="39"/>
      <c r="L137" s="30"/>
      <c r="M137" s="56"/>
      <c r="N137" s="40"/>
      <c r="O137" s="30"/>
      <c r="P137" s="25"/>
    </row>
    <row r="138" spans="2:16">
      <c r="B138" s="30"/>
      <c r="C138" s="68"/>
      <c r="D138" s="30"/>
      <c r="E138" s="29"/>
      <c r="F138" s="30"/>
      <c r="G138" s="30"/>
      <c r="H138" s="30"/>
      <c r="I138" s="29"/>
      <c r="J138" s="30"/>
      <c r="K138" s="39"/>
      <c r="L138" s="30"/>
      <c r="M138" s="56"/>
      <c r="N138" s="40"/>
      <c r="O138" s="30"/>
      <c r="P138" s="25"/>
    </row>
    <row r="139" spans="2:16">
      <c r="B139" s="30"/>
      <c r="C139" s="68"/>
      <c r="D139" s="30"/>
      <c r="E139" s="29"/>
      <c r="F139" s="30"/>
      <c r="G139" s="30"/>
      <c r="H139" s="30"/>
      <c r="I139" s="29"/>
      <c r="J139" s="30"/>
      <c r="K139" s="39"/>
      <c r="L139" s="30"/>
      <c r="M139" s="56"/>
      <c r="N139" s="40"/>
      <c r="O139" s="30"/>
      <c r="P139" s="25"/>
    </row>
    <row r="140" spans="2:16">
      <c r="B140" s="30"/>
      <c r="C140" s="68"/>
      <c r="D140" s="30"/>
      <c r="E140" s="29"/>
      <c r="F140" s="30"/>
      <c r="G140" s="30"/>
      <c r="H140" s="30"/>
      <c r="I140" s="29"/>
      <c r="J140" s="30"/>
      <c r="K140" s="39"/>
      <c r="L140" s="30"/>
      <c r="M140" s="56"/>
      <c r="N140" s="40"/>
      <c r="O140" s="30"/>
      <c r="P140" s="25"/>
    </row>
    <row r="141" spans="2:16">
      <c r="B141" s="30"/>
      <c r="C141" s="68"/>
      <c r="D141" s="30"/>
      <c r="E141" s="29"/>
      <c r="F141" s="30"/>
      <c r="G141" s="30"/>
      <c r="H141" s="30"/>
      <c r="I141" s="29"/>
      <c r="J141" s="30"/>
      <c r="K141" s="39"/>
      <c r="L141" s="30"/>
      <c r="M141" s="56"/>
      <c r="N141" s="40"/>
      <c r="O141" s="30"/>
      <c r="P141" s="25"/>
    </row>
    <row r="142" spans="2:16">
      <c r="B142" s="30"/>
      <c r="C142" s="68"/>
      <c r="D142" s="30"/>
      <c r="E142" s="29"/>
      <c r="F142" s="30"/>
      <c r="G142" s="30"/>
      <c r="H142" s="30"/>
      <c r="I142" s="29"/>
      <c r="J142" s="30"/>
      <c r="K142" s="39"/>
      <c r="L142" s="30"/>
      <c r="M142" s="56"/>
      <c r="N142" s="40"/>
      <c r="O142" s="30"/>
      <c r="P142" s="25"/>
    </row>
    <row r="143" spans="2:16">
      <c r="B143" s="30"/>
      <c r="C143" s="68"/>
      <c r="D143" s="30"/>
      <c r="E143" s="29"/>
      <c r="F143" s="30"/>
      <c r="G143" s="30"/>
      <c r="H143" s="30"/>
      <c r="I143" s="29"/>
      <c r="J143" s="30"/>
      <c r="K143" s="39"/>
      <c r="L143" s="30"/>
      <c r="M143" s="56"/>
      <c r="N143" s="40"/>
      <c r="O143" s="30"/>
      <c r="P143" s="25"/>
    </row>
    <row r="144" spans="2:16">
      <c r="B144" s="30"/>
      <c r="C144" s="68"/>
      <c r="D144" s="30"/>
      <c r="E144" s="29"/>
      <c r="F144" s="30"/>
      <c r="G144" s="30"/>
      <c r="H144" s="30"/>
      <c r="I144" s="29"/>
      <c r="J144" s="30"/>
      <c r="K144" s="39"/>
      <c r="L144" s="30"/>
      <c r="M144" s="56"/>
      <c r="N144" s="40"/>
      <c r="O144" s="30"/>
      <c r="P144" s="25"/>
    </row>
    <row r="145" spans="2:16">
      <c r="B145" s="30"/>
      <c r="C145" s="68"/>
      <c r="D145" s="30"/>
      <c r="E145" s="29"/>
      <c r="F145" s="30"/>
      <c r="G145" s="30"/>
      <c r="H145" s="30"/>
      <c r="I145" s="29"/>
      <c r="J145" s="30"/>
      <c r="K145" s="39"/>
      <c r="L145" s="30"/>
      <c r="M145" s="56"/>
      <c r="N145" s="40"/>
      <c r="O145" s="30"/>
      <c r="P145" s="25"/>
    </row>
    <row r="146" spans="2:16">
      <c r="B146" s="30"/>
      <c r="C146" s="68"/>
      <c r="D146" s="30"/>
      <c r="E146" s="29"/>
      <c r="F146" s="30"/>
      <c r="G146" s="30"/>
      <c r="H146" s="30"/>
      <c r="I146" s="29"/>
      <c r="J146" s="30"/>
      <c r="K146" s="39"/>
      <c r="L146" s="30"/>
      <c r="M146" s="56"/>
      <c r="N146" s="40"/>
      <c r="O146" s="30"/>
      <c r="P146" s="25"/>
    </row>
    <row r="147" spans="2:16">
      <c r="B147" s="30"/>
      <c r="C147" s="68"/>
      <c r="D147" s="30"/>
      <c r="E147" s="29"/>
      <c r="F147" s="30"/>
      <c r="G147" s="30"/>
      <c r="H147" s="30"/>
      <c r="I147" s="29"/>
      <c r="J147" s="30"/>
      <c r="K147" s="39"/>
      <c r="L147" s="30"/>
      <c r="M147" s="56"/>
      <c r="N147" s="40"/>
      <c r="O147" s="30"/>
      <c r="P147" s="25"/>
    </row>
    <row r="148" spans="2:16">
      <c r="B148" s="30"/>
      <c r="C148" s="68"/>
      <c r="D148" s="30"/>
      <c r="E148" s="29"/>
      <c r="F148" s="30"/>
      <c r="G148" s="30"/>
      <c r="H148" s="30"/>
      <c r="I148" s="29"/>
      <c r="J148" s="30"/>
      <c r="K148" s="39"/>
      <c r="L148" s="30"/>
      <c r="M148" s="56"/>
      <c r="N148" s="40"/>
      <c r="O148" s="30"/>
      <c r="P148" s="25"/>
    </row>
    <row r="149" spans="2:16">
      <c r="B149" s="73"/>
      <c r="C149" s="68"/>
      <c r="D149" s="30"/>
      <c r="E149" s="29"/>
      <c r="F149" s="30"/>
      <c r="G149" s="30"/>
      <c r="H149" s="30"/>
      <c r="I149" s="29"/>
      <c r="J149" s="30"/>
      <c r="K149" s="39"/>
      <c r="L149" s="30"/>
      <c r="M149" s="56"/>
      <c r="N149" s="40"/>
      <c r="O149" s="30"/>
      <c r="P149" s="25"/>
    </row>
    <row r="150" spans="2:16">
      <c r="B150" s="68"/>
      <c r="C150" s="68"/>
      <c r="D150" s="30"/>
      <c r="E150" s="29"/>
      <c r="F150" s="30"/>
      <c r="G150" s="30"/>
      <c r="H150" s="30"/>
      <c r="I150" s="29"/>
      <c r="J150" s="30"/>
      <c r="K150" s="39"/>
      <c r="L150" s="30"/>
      <c r="M150" s="56"/>
      <c r="N150" s="40"/>
      <c r="O150" s="30"/>
      <c r="P150" s="25"/>
    </row>
    <row r="151" spans="2:16" ht="13.5" thickBot="1">
      <c r="B151" s="30"/>
      <c r="C151" s="30"/>
      <c r="D151" s="30"/>
      <c r="E151" s="29"/>
      <c r="F151" s="30"/>
      <c r="G151" s="30"/>
      <c r="H151" s="30"/>
      <c r="I151" s="29"/>
      <c r="J151" s="30"/>
      <c r="K151" s="61"/>
      <c r="L151" s="62"/>
      <c r="M151" s="62"/>
      <c r="N151" s="60"/>
      <c r="O151" s="30"/>
      <c r="P151" s="25"/>
    </row>
    <row r="152" spans="2:16">
      <c r="B152" s="25"/>
      <c r="C152" s="25"/>
      <c r="F152" s="25"/>
      <c r="G152" s="25"/>
      <c r="J152" s="25"/>
      <c r="K152" s="74"/>
      <c r="L152" s="74"/>
      <c r="M152" s="74"/>
      <c r="N152" s="74"/>
      <c r="O152" s="25"/>
      <c r="P152" s="25"/>
    </row>
    <row r="161" spans="19:19">
      <c r="S161" s="75"/>
    </row>
    <row r="162" spans="19:19">
      <c r="S162" s="76"/>
    </row>
    <row r="163" spans="19:19">
      <c r="S163" s="76"/>
    </row>
    <row r="164" spans="19:19">
      <c r="S164" s="76"/>
    </row>
    <row r="165" spans="19:19">
      <c r="S165" s="76"/>
    </row>
    <row r="166" spans="19:19">
      <c r="S166" s="76"/>
    </row>
    <row r="167" spans="19:19">
      <c r="S167" s="76"/>
    </row>
    <row r="168" spans="19:19">
      <c r="S168" s="76"/>
    </row>
    <row r="169" spans="19:19">
      <c r="S169" s="76"/>
    </row>
    <row r="170" spans="19:19">
      <c r="S170" s="76"/>
    </row>
    <row r="171" spans="19:19">
      <c r="S171" s="76"/>
    </row>
    <row r="172" spans="19:19">
      <c r="S172" s="76"/>
    </row>
    <row r="173" spans="19:19">
      <c r="S173" s="76"/>
    </row>
    <row r="174" spans="19:19">
      <c r="S174" s="76"/>
    </row>
    <row r="175" spans="19:19">
      <c r="S175" s="76"/>
    </row>
    <row r="176" spans="19:19">
      <c r="S176" s="76"/>
    </row>
    <row r="177" spans="19:19">
      <c r="S177" s="76"/>
    </row>
    <row r="178" spans="19:19">
      <c r="S178" s="76"/>
    </row>
    <row r="179" spans="19:19">
      <c r="S179" s="76"/>
    </row>
    <row r="180" spans="19:19">
      <c r="S180" s="76"/>
    </row>
    <row r="181" spans="19:19">
      <c r="S181" s="76"/>
    </row>
    <row r="182" spans="19:19">
      <c r="S182" s="76"/>
    </row>
    <row r="183" spans="19:19">
      <c r="S183" s="76"/>
    </row>
    <row r="184" spans="19:19">
      <c r="S184" s="76"/>
    </row>
    <row r="185" spans="19:19">
      <c r="S185" s="76"/>
    </row>
    <row r="186" spans="19:19">
      <c r="S186" s="76"/>
    </row>
    <row r="187" spans="19:19">
      <c r="S187" s="76"/>
    </row>
    <row r="188" spans="19:19">
      <c r="S188" s="76"/>
    </row>
    <row r="189" spans="19:19">
      <c r="S189" s="76"/>
    </row>
    <row r="190" spans="19:19">
      <c r="S190" s="76"/>
    </row>
    <row r="191" spans="19:19">
      <c r="S191" s="76"/>
    </row>
    <row r="192" spans="19:19">
      <c r="S192" s="76"/>
    </row>
    <row r="193" spans="19:19">
      <c r="S193" s="76"/>
    </row>
    <row r="194" spans="19:19">
      <c r="S194" s="76"/>
    </row>
    <row r="195" spans="19:19">
      <c r="S195" s="76"/>
    </row>
    <row r="196" spans="19:19">
      <c r="S196" s="76"/>
    </row>
    <row r="197" spans="19:19">
      <c r="S197" s="76"/>
    </row>
    <row r="198" spans="19:19">
      <c r="S198" s="76"/>
    </row>
    <row r="199" spans="19:19">
      <c r="S199" s="76"/>
    </row>
    <row r="200" spans="19:19">
      <c r="S200" s="76"/>
    </row>
    <row r="201" spans="19:19">
      <c r="S201" s="76"/>
    </row>
    <row r="202" spans="19:19">
      <c r="S202" s="76"/>
    </row>
    <row r="203" spans="19:19">
      <c r="S203" s="76"/>
    </row>
    <row r="204" spans="19:19">
      <c r="S204" s="76"/>
    </row>
    <row r="205" spans="19:19">
      <c r="S205" s="76"/>
    </row>
    <row r="206" spans="19:19">
      <c r="S206" s="76"/>
    </row>
    <row r="207" spans="19:19">
      <c r="S207" s="76"/>
    </row>
    <row r="208" spans="19:19">
      <c r="S208" s="76"/>
    </row>
    <row r="209" spans="19:19">
      <c r="S209" s="76"/>
    </row>
    <row r="210" spans="19:19">
      <c r="S210" s="76"/>
    </row>
    <row r="211" spans="19:19">
      <c r="S211" s="76"/>
    </row>
    <row r="212" spans="19:19">
      <c r="S212" s="76"/>
    </row>
    <row r="213" spans="19:19">
      <c r="S213" s="76"/>
    </row>
    <row r="214" spans="19:19">
      <c r="S214" s="76"/>
    </row>
    <row r="215" spans="19:19">
      <c r="S215" s="76"/>
    </row>
    <row r="216" spans="19:19">
      <c r="S216" s="76"/>
    </row>
    <row r="217" spans="19:19">
      <c r="S217" s="76"/>
    </row>
    <row r="218" spans="19:19">
      <c r="S218" s="76"/>
    </row>
    <row r="219" spans="19:19">
      <c r="S219" s="76"/>
    </row>
    <row r="220" spans="19:19">
      <c r="S220" s="76"/>
    </row>
    <row r="221" spans="19:19">
      <c r="S221" s="76"/>
    </row>
    <row r="222" spans="19:19">
      <c r="S222" s="76"/>
    </row>
    <row r="223" spans="19:19">
      <c r="S223" s="76"/>
    </row>
    <row r="224" spans="19:19">
      <c r="S224" s="76"/>
    </row>
    <row r="225" spans="19:19">
      <c r="S225" s="76"/>
    </row>
    <row r="226" spans="19:19">
      <c r="S226" s="76"/>
    </row>
    <row r="227" spans="19:19">
      <c r="S227" s="76"/>
    </row>
    <row r="228" spans="19:19">
      <c r="S228" s="76"/>
    </row>
    <row r="229" spans="19:19">
      <c r="S229" s="76"/>
    </row>
    <row r="230" spans="19:19">
      <c r="S230" s="76"/>
    </row>
    <row r="231" spans="19:19">
      <c r="S231" s="76"/>
    </row>
    <row r="232" spans="19:19">
      <c r="S232" s="76"/>
    </row>
    <row r="233" spans="19:19">
      <c r="S233" s="76"/>
    </row>
    <row r="234" spans="19:19">
      <c r="S234" s="76"/>
    </row>
    <row r="235" spans="19:19">
      <c r="S235" s="76"/>
    </row>
    <row r="236" spans="19:19">
      <c r="S236" s="76"/>
    </row>
    <row r="237" spans="19:19">
      <c r="S237" s="76"/>
    </row>
    <row r="238" spans="19:19">
      <c r="S238" s="76"/>
    </row>
    <row r="239" spans="19:19">
      <c r="S239" s="76"/>
    </row>
    <row r="240" spans="19:19">
      <c r="S240" s="76"/>
    </row>
    <row r="241" spans="19:19">
      <c r="S241" s="76"/>
    </row>
    <row r="242" spans="19:19">
      <c r="S242" s="76"/>
    </row>
    <row r="243" spans="19:19">
      <c r="S243" s="76"/>
    </row>
    <row r="244" spans="19:19">
      <c r="S244" s="76"/>
    </row>
    <row r="245" spans="19:19">
      <c r="S245" s="76"/>
    </row>
    <row r="246" spans="19:19">
      <c r="S246" s="76"/>
    </row>
    <row r="247" spans="19:19">
      <c r="S247" s="76"/>
    </row>
    <row r="248" spans="19:19">
      <c r="S248" s="76"/>
    </row>
    <row r="249" spans="19:19">
      <c r="S249" s="76"/>
    </row>
    <row r="250" spans="19:19">
      <c r="S250" s="76"/>
    </row>
    <row r="251" spans="19:19">
      <c r="S251" s="76"/>
    </row>
    <row r="252" spans="19:19">
      <c r="S252" s="76"/>
    </row>
    <row r="253" spans="19:19">
      <c r="S253" s="76"/>
    </row>
    <row r="254" spans="19:19">
      <c r="S254" s="76"/>
    </row>
    <row r="255" spans="19:19">
      <c r="S255" s="76"/>
    </row>
    <row r="256" spans="19:19">
      <c r="S256" s="76"/>
    </row>
    <row r="257" spans="19:19">
      <c r="S257" s="76"/>
    </row>
    <row r="258" spans="19:19">
      <c r="S258" s="76"/>
    </row>
    <row r="259" spans="19:19">
      <c r="S259" s="76"/>
    </row>
    <row r="260" spans="19:19">
      <c r="S260" s="76"/>
    </row>
    <row r="261" spans="19:19">
      <c r="S261" s="76"/>
    </row>
    <row r="262" spans="19:19">
      <c r="S262" s="76"/>
    </row>
    <row r="263" spans="19:19">
      <c r="S263" s="76"/>
    </row>
    <row r="264" spans="19:19">
      <c r="S264" s="76"/>
    </row>
    <row r="265" spans="19:19">
      <c r="S265" s="76"/>
    </row>
    <row r="266" spans="19:19">
      <c r="S266" s="76"/>
    </row>
    <row r="267" spans="19:19">
      <c r="S267" s="76"/>
    </row>
    <row r="268" spans="19:19">
      <c r="S268" s="76"/>
    </row>
    <row r="269" spans="19:19">
      <c r="S269" s="76"/>
    </row>
    <row r="270" spans="19:19">
      <c r="S270" s="76"/>
    </row>
    <row r="271" spans="19:19">
      <c r="S271" s="76"/>
    </row>
    <row r="272" spans="19:19">
      <c r="S272" s="76"/>
    </row>
    <row r="273" spans="19:19">
      <c r="S273" s="76"/>
    </row>
    <row r="274" spans="19:19">
      <c r="S274" s="76"/>
    </row>
    <row r="275" spans="19:19">
      <c r="S275" s="76"/>
    </row>
    <row r="276" spans="19:19">
      <c r="S276" s="76"/>
    </row>
    <row r="277" spans="19:19">
      <c r="S277" s="76"/>
    </row>
    <row r="278" spans="19:19">
      <c r="S278" s="76"/>
    </row>
    <row r="279" spans="19:19">
      <c r="S279" s="76"/>
    </row>
    <row r="280" spans="19:19">
      <c r="S280" s="76"/>
    </row>
    <row r="281" spans="19:19">
      <c r="S281" s="76"/>
    </row>
    <row r="282" spans="19:19">
      <c r="S282" s="76"/>
    </row>
    <row r="283" spans="19:19">
      <c r="S283" s="77"/>
    </row>
    <row r="284" spans="19:19">
      <c r="S284" s="77"/>
    </row>
    <row r="285" spans="19:19">
      <c r="S285" s="77"/>
    </row>
    <row r="286" spans="19:19">
      <c r="S286" s="77"/>
    </row>
    <row r="287" spans="19:19">
      <c r="S287" s="77"/>
    </row>
    <row r="288" spans="19:19">
      <c r="S288" s="77"/>
    </row>
    <row r="289" spans="19:19">
      <c r="S289" s="77"/>
    </row>
    <row r="290" spans="19:19">
      <c r="S290" s="77"/>
    </row>
    <row r="291" spans="19:19">
      <c r="S291" s="77"/>
    </row>
    <row r="292" spans="19:19">
      <c r="S292" s="77"/>
    </row>
    <row r="293" spans="19:19">
      <c r="S293" s="77"/>
    </row>
    <row r="294" spans="19:19">
      <c r="S294" s="77"/>
    </row>
    <row r="295" spans="19:19">
      <c r="S295" s="77"/>
    </row>
    <row r="296" spans="19:19">
      <c r="S296" s="77"/>
    </row>
    <row r="297" spans="19:19">
      <c r="S297" s="77"/>
    </row>
    <row r="298" spans="19:19">
      <c r="S298" s="77"/>
    </row>
    <row r="299" spans="19:19">
      <c r="S299" s="77"/>
    </row>
    <row r="300" spans="19:19">
      <c r="S300" s="77"/>
    </row>
    <row r="301" spans="19:19">
      <c r="S301" s="77"/>
    </row>
    <row r="302" spans="19:19">
      <c r="S302" s="77"/>
    </row>
    <row r="303" spans="19:19">
      <c r="S303" s="77"/>
    </row>
    <row r="304" spans="19:19">
      <c r="S304" s="77"/>
    </row>
    <row r="305" spans="19:19">
      <c r="S305" s="77"/>
    </row>
  </sheetData>
  <pageMargins left="0.75" right="0.75" top="1" bottom="1" header="0.5" footer="0.5"/>
  <pageSetup scale="18" orientation="landscape" r:id="rId1"/>
  <headerFooter alignWithMargins="0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1"/>
  <sheetViews>
    <sheetView workbookViewId="0">
      <selection activeCell="A15" sqref="A15"/>
    </sheetView>
  </sheetViews>
  <sheetFormatPr defaultRowHeight="12.75"/>
  <cols>
    <col min="1" max="1" width="22.28515625" customWidth="1"/>
    <col min="2" max="2" width="26.7109375" customWidth="1"/>
    <col min="3" max="3" width="3.85546875" customWidth="1"/>
    <col min="4" max="4" width="24.42578125" bestFit="1" customWidth="1"/>
    <col min="6" max="6" width="81.85546875" bestFit="1" customWidth="1"/>
    <col min="7" max="7" width="15.7109375" bestFit="1" customWidth="1"/>
  </cols>
  <sheetData>
    <row r="1" spans="1:8">
      <c r="A1" t="s">
        <v>50</v>
      </c>
      <c r="B1" s="84">
        <v>39537</v>
      </c>
    </row>
    <row r="2" spans="1:8">
      <c r="A2" t="s">
        <v>49</v>
      </c>
      <c r="B2" s="84">
        <f ca="1">TODAY() + 365 * 3  + 12</f>
        <v>44283</v>
      </c>
    </row>
    <row r="3" spans="1:8">
      <c r="A3" t="s">
        <v>48</v>
      </c>
      <c r="B3" s="84">
        <v>39568</v>
      </c>
      <c r="F3" t="s">
        <v>47</v>
      </c>
    </row>
    <row r="4" spans="1:8">
      <c r="A4" t="s">
        <v>46</v>
      </c>
      <c r="B4" s="86" t="s">
        <v>45</v>
      </c>
      <c r="F4" t="str">
        <f t="array" ref="F4:H21">_xll.HLV5r3.Financial.Cache.GetAssetConfigurationData("AUD","IRswap","3Y",G3)</f>
        <v>Instrument.AssetType</v>
      </c>
      <c r="G4" t="str">
        <v>IRSwap</v>
      </c>
      <c r="H4" t="e">
        <v>#N/A</v>
      </c>
    </row>
    <row r="5" spans="1:8">
      <c r="A5" t="s">
        <v>44</v>
      </c>
      <c r="B5" s="86" t="s">
        <v>43</v>
      </c>
      <c r="F5" t="str">
        <v>Instrument.Currency</v>
      </c>
      <c r="G5" t="str">
        <v>AUD</v>
      </c>
      <c r="H5" t="e">
        <v>#N/A</v>
      </c>
    </row>
    <row r="6" spans="1:8">
      <c r="A6" t="s">
        <v>42</v>
      </c>
      <c r="B6" s="86" t="s">
        <v>41</v>
      </c>
      <c r="C6" s="88"/>
      <c r="F6" t="str">
        <v>Instrument.ExtraItem</v>
      </c>
      <c r="G6" t="str">
        <v>3Y</v>
      </c>
      <c r="H6" t="e">
        <v>#N/A</v>
      </c>
    </row>
    <row r="7" spans="1:8">
      <c r="A7" t="s">
        <v>40</v>
      </c>
      <c r="B7" s="86" t="s">
        <v>39</v>
      </c>
      <c r="F7" t="str">
        <v>Instrument.InstrumentNodeItem.SpotDate.periodMultiplier</v>
      </c>
      <c r="G7" t="str">
        <v>1</v>
      </c>
      <c r="H7" t="e">
        <v>#N/A</v>
      </c>
    </row>
    <row r="8" spans="1:8">
      <c r="A8" t="s">
        <v>38</v>
      </c>
      <c r="B8" s="86"/>
      <c r="D8" s="87" t="s">
        <v>37</v>
      </c>
      <c r="F8" t="str">
        <v>Instrument.InstrumentNodeItem.SpotDate.period</v>
      </c>
      <c r="G8" t="str">
        <v>D</v>
      </c>
      <c r="H8" t="e">
        <v>#N/A</v>
      </c>
    </row>
    <row r="9" spans="1:8">
      <c r="A9" t="s">
        <v>36</v>
      </c>
      <c r="B9" s="86" t="s">
        <v>34</v>
      </c>
      <c r="D9" t="str">
        <f t="array" ref="D9:D61">_xll.HLV5r3.Financial.Cache.SupportedProductTypes()</f>
        <v>InterestRateSwap</v>
      </c>
      <c r="F9" t="str">
        <v>Instrument.InstrumentNodeItem.SpotDate.dayType</v>
      </c>
      <c r="G9" t="str">
        <v>Business</v>
      </c>
      <c r="H9" t="e">
        <v>#N/A</v>
      </c>
    </row>
    <row r="10" spans="1:8">
      <c r="D10" t="str">
        <v>AssetSwap</v>
      </c>
      <c r="F10" t="str">
        <v>Instrument.InstrumentNodeItem.SpotDate.businessDayConvention</v>
      </c>
      <c r="G10" t="str">
        <v>NONE</v>
      </c>
      <c r="H10" t="e">
        <v>#N/A</v>
      </c>
    </row>
    <row r="11" spans="1:8">
      <c r="A11" t="s">
        <v>35</v>
      </c>
      <c r="B11" t="s">
        <v>34</v>
      </c>
      <c r="D11" t="str">
        <v>InflationSwap</v>
      </c>
      <c r="F11" t="str">
        <v>Instrument.InstrumentNodeItem.SpotDate.businessCenters.businessCenter</v>
      </c>
      <c r="G11" t="str">
        <v>AUSY</v>
      </c>
      <c r="H11" t="e">
        <v>#N/A</v>
      </c>
    </row>
    <row r="12" spans="1:8">
      <c r="A12" t="s">
        <v>33</v>
      </c>
      <c r="B12" t="s">
        <v>32</v>
      </c>
      <c r="D12" t="str">
        <v>CrossCurrencySwap</v>
      </c>
      <c r="F12" t="str">
        <v>Instrument.InstrumentNodeItem.Calculation.notionalSchedule.notionalStepSchedule.initialValue</v>
      </c>
      <c r="G12" t="str">
        <v>100</v>
      </c>
      <c r="H12" t="e">
        <v>#N/A</v>
      </c>
    </row>
    <row r="13" spans="1:8">
      <c r="D13" t="str">
        <v>CreditDefaultSwap</v>
      </c>
      <c r="F13" t="str">
        <v>Instrument.InstrumentNodeItem.Calculation.notionalSchedule.notionalStepSchedule.currency</v>
      </c>
      <c r="G13" t="str">
        <v>AUD</v>
      </c>
      <c r="H13" t="e">
        <v>#N/A</v>
      </c>
    </row>
    <row r="14" spans="1:8">
      <c r="D14" t="str">
        <v>TotalReturnSwap</v>
      </c>
      <c r="F14" t="str">
        <v>Instrument.InstrumentNodeItem.Calculation.fixedRateSchedule.initialValue</v>
      </c>
      <c r="G14" t="str">
        <v>0.00</v>
      </c>
      <c r="H14" t="e">
        <v>#N/A</v>
      </c>
    </row>
    <row r="15" spans="1:8">
      <c r="A15" s="84">
        <f t="array" aca="1" ref="A15:A40" ca="1">_xll.HLV5r3.Financial.Cache.BuildSwapDates(A1:B9)</f>
        <v>39478</v>
      </c>
      <c r="D15" t="str">
        <v>VarianceSwap</v>
      </c>
      <c r="F15" t="str">
        <v>Instrument.InstrumentNodeItem.Calculation.dayCountFraction</v>
      </c>
      <c r="G15" t="str">
        <v>ACT/365.FIXED</v>
      </c>
      <c r="H15" t="e">
        <v>#N/A</v>
      </c>
    </row>
    <row r="16" spans="1:8">
      <c r="A16" s="84">
        <f ca="1"/>
        <v>39568</v>
      </c>
      <c r="B16" s="85">
        <f t="shared" ref="B16:B27" ca="1" si="0">A16 - A15</f>
        <v>90</v>
      </c>
      <c r="D16" t="str">
        <v>CapFloor</v>
      </c>
      <c r="F16" t="str">
        <v>Instrument.InstrumentNodeItem.Calculation.compoundingMethod</v>
      </c>
      <c r="G16" t="str">
        <v>None</v>
      </c>
      <c r="H16" t="e">
        <v>#N/A</v>
      </c>
    </row>
    <row r="17" spans="1:8">
      <c r="A17" s="84">
        <f ca="1"/>
        <v>39658</v>
      </c>
      <c r="B17" s="85">
        <f t="shared" ca="1" si="0"/>
        <v>90</v>
      </c>
      <c r="D17" t="str">
        <v>FRA</v>
      </c>
      <c r="F17" t="str">
        <v>Instrument.InstrumentNodeItem.UnderlyingRateIndex.floatingRateIndex</v>
      </c>
      <c r="G17" t="str">
        <v>AUD-BBR-BBSW</v>
      </c>
      <c r="H17" t="e">
        <v>#N/A</v>
      </c>
    </row>
    <row r="18" spans="1:8">
      <c r="A18" s="84">
        <f ca="1"/>
        <v>39748</v>
      </c>
      <c r="B18" s="85">
        <f t="shared" ca="1" si="0"/>
        <v>90</v>
      </c>
      <c r="D18" t="str">
        <v>FxForward</v>
      </c>
      <c r="F18" t="str">
        <v>Instrument.InstrumentNodeItem.UnderlyingRateIndex.term.periodMultiplier</v>
      </c>
      <c r="G18" t="str">
        <v>3</v>
      </c>
      <c r="H18" t="e">
        <v>#N/A</v>
      </c>
    </row>
    <row r="19" spans="1:8">
      <c r="A19" s="84">
        <f ca="1"/>
        <v>39840</v>
      </c>
      <c r="B19" s="85">
        <f t="shared" ca="1" si="0"/>
        <v>92</v>
      </c>
      <c r="D19" t="str">
        <v>FxSwap</v>
      </c>
      <c r="F19" t="str">
        <v>Instrument.InstrumentNodeItem.UnderlyingRateIndex.term.period</v>
      </c>
      <c r="G19" t="str">
        <v>M</v>
      </c>
      <c r="H19" t="e">
        <v>#N/A</v>
      </c>
    </row>
    <row r="20" spans="1:8">
      <c r="A20" s="84">
        <f ca="1"/>
        <v>39930</v>
      </c>
      <c r="B20" s="85">
        <f t="shared" ca="1" si="0"/>
        <v>90</v>
      </c>
      <c r="D20" t="str">
        <v>EquityOption</v>
      </c>
      <c r="F20" t="str">
        <v>Instrument.InstrumentNodeItem.SimpleIRSwap.currency</v>
      </c>
      <c r="G20" t="str">
        <v>AUD</v>
      </c>
      <c r="H20" t="e">
        <v>#N/A</v>
      </c>
    </row>
    <row r="21" spans="1:8">
      <c r="A21" s="84">
        <f ca="1"/>
        <v>40018</v>
      </c>
      <c r="B21" s="85">
        <f t="shared" ca="1" si="0"/>
        <v>88</v>
      </c>
      <c r="D21" t="str">
        <v>BondOption</v>
      </c>
      <c r="F21" t="str">
        <v>Instrument.InstrumentNodeItem.SimpleIRSwap.paymentFrequency.periodMultiplier</v>
      </c>
      <c r="G21" t="str">
        <v>3</v>
      </c>
      <c r="H21" t="e">
        <v>#N/A</v>
      </c>
    </row>
    <row r="22" spans="1:8">
      <c r="A22" s="84">
        <f ca="1"/>
        <v>40108</v>
      </c>
      <c r="B22" s="85">
        <f t="shared" ca="1" si="0"/>
        <v>90</v>
      </c>
      <c r="D22" t="str">
        <v>FxOption</v>
      </c>
    </row>
    <row r="23" spans="1:8">
      <c r="A23" s="84">
        <f ca="1"/>
        <v>40198</v>
      </c>
      <c r="B23" s="85">
        <f t="shared" ca="1" si="0"/>
        <v>90</v>
      </c>
      <c r="D23" t="str">
        <v>FxSpot</v>
      </c>
    </row>
    <row r="24" spans="1:8">
      <c r="A24" s="84">
        <f ca="1"/>
        <v>40288</v>
      </c>
      <c r="B24" s="85">
        <f t="shared" ca="1" si="0"/>
        <v>90</v>
      </c>
      <c r="D24" t="str">
        <v>FxOptionStrategy</v>
      </c>
    </row>
    <row r="25" spans="1:8">
      <c r="A25" s="84">
        <f ca="1"/>
        <v>40378</v>
      </c>
      <c r="B25" s="85">
        <f t="shared" ca="1" si="0"/>
        <v>90</v>
      </c>
      <c r="D25" t="str">
        <v>BulletPayment</v>
      </c>
    </row>
    <row r="26" spans="1:8">
      <c r="A26" s="84">
        <f ca="1"/>
        <v>40469</v>
      </c>
      <c r="B26" s="85">
        <f t="shared" ca="1" si="0"/>
        <v>91</v>
      </c>
      <c r="D26" t="str">
        <v>CreditDefaultIndex</v>
      </c>
    </row>
    <row r="27" spans="1:8">
      <c r="A27" s="84">
        <f ca="1"/>
        <v>40560</v>
      </c>
      <c r="B27" s="85">
        <f t="shared" ca="1" si="0"/>
        <v>91</v>
      </c>
      <c r="D27" t="str">
        <v>CreditDefaultIndexTranche</v>
      </c>
    </row>
    <row r="28" spans="1:8">
      <c r="A28" s="84">
        <f ca="1"/>
        <v>40648</v>
      </c>
      <c r="D28" t="str">
        <v>CreditDefaultBasket</v>
      </c>
    </row>
    <row r="29" spans="1:8">
      <c r="A29" s="84">
        <f ca="1"/>
        <v>40738</v>
      </c>
      <c r="D29" t="str">
        <v>CreditDefaultBasketTranche</v>
      </c>
    </row>
    <row r="30" spans="1:8">
      <c r="A30" s="84">
        <f ca="1"/>
        <v>40828</v>
      </c>
      <c r="D30" t="str">
        <v>CreditDefaultOption</v>
      </c>
    </row>
    <row r="31" spans="1:8">
      <c r="A31" s="84">
        <f ca="1"/>
        <v>40918</v>
      </c>
      <c r="D31" t="str">
        <v>EquityForward</v>
      </c>
    </row>
    <row r="32" spans="1:8">
      <c r="A32" s="84">
        <f ca="1"/>
        <v>41009</v>
      </c>
      <c r="D32" t="str">
        <v>InterestRateSwaption</v>
      </c>
    </row>
    <row r="33" spans="1:4">
      <c r="A33" s="84">
        <f ca="1"/>
        <v>41099</v>
      </c>
      <c r="D33" t="str">
        <v>TermDeposit</v>
      </c>
    </row>
    <row r="34" spans="1:4">
      <c r="A34" s="84">
        <f ca="1"/>
        <v>41190</v>
      </c>
      <c r="D34" t="str">
        <v>DividendSwap</v>
      </c>
    </row>
    <row r="35" spans="1:4">
      <c r="A35" s="84">
        <f ca="1"/>
        <v>41278</v>
      </c>
      <c r="D35" t="str">
        <v>ConvertibleBondOption</v>
      </c>
    </row>
    <row r="36" spans="1:4">
      <c r="A36" s="84">
        <f ca="1"/>
        <v>41368</v>
      </c>
      <c r="D36" t="str">
        <v>BondTransaction</v>
      </c>
    </row>
    <row r="37" spans="1:4">
      <c r="A37" s="84">
        <f ca="1"/>
        <v>41458</v>
      </c>
      <c r="D37" t="str">
        <v>EquityTransaction</v>
      </c>
    </row>
    <row r="38" spans="1:4">
      <c r="A38" s="84">
        <f ca="1"/>
        <v>41548</v>
      </c>
      <c r="D38" t="str">
        <v>PropertyTransaction</v>
      </c>
    </row>
    <row r="39" spans="1:4">
      <c r="A39" s="84">
        <f ca="1"/>
        <v>41638</v>
      </c>
      <c r="D39" t="str">
        <v>FutureTransaction</v>
      </c>
    </row>
    <row r="40" spans="1:4">
      <c r="A40" s="84">
        <f ca="1"/>
        <v>41729</v>
      </c>
      <c r="D40" t="e">
        <v>#N/A</v>
      </c>
    </row>
    <row r="41" spans="1:4">
      <c r="D41" t="e">
        <v>#N/A</v>
      </c>
    </row>
    <row r="42" spans="1:4">
      <c r="D42" t="e">
        <v>#N/A</v>
      </c>
    </row>
    <row r="43" spans="1:4">
      <c r="D43" t="e">
        <v>#N/A</v>
      </c>
    </row>
    <row r="44" spans="1:4">
      <c r="D44" t="e">
        <v>#N/A</v>
      </c>
    </row>
    <row r="45" spans="1:4">
      <c r="D45" t="e">
        <v>#N/A</v>
      </c>
    </row>
    <row r="46" spans="1:4">
      <c r="D46" t="e">
        <v>#N/A</v>
      </c>
    </row>
    <row r="47" spans="1:4">
      <c r="D47" t="e">
        <v>#N/A</v>
      </c>
    </row>
    <row r="48" spans="1:4">
      <c r="D48" t="e">
        <v>#N/A</v>
      </c>
    </row>
    <row r="49" spans="4:4">
      <c r="D49" t="e">
        <v>#N/A</v>
      </c>
    </row>
    <row r="50" spans="4:4">
      <c r="D50" t="e">
        <v>#N/A</v>
      </c>
    </row>
    <row r="51" spans="4:4">
      <c r="D51" t="e">
        <v>#N/A</v>
      </c>
    </row>
    <row r="52" spans="4:4">
      <c r="D52" t="e">
        <v>#N/A</v>
      </c>
    </row>
    <row r="53" spans="4:4">
      <c r="D53" t="e">
        <v>#N/A</v>
      </c>
    </row>
    <row r="54" spans="4:4">
      <c r="D54" t="e">
        <v>#N/A</v>
      </c>
    </row>
    <row r="55" spans="4:4">
      <c r="D55" t="e">
        <v>#N/A</v>
      </c>
    </row>
    <row r="56" spans="4:4">
      <c r="D56" t="e">
        <v>#N/A</v>
      </c>
    </row>
    <row r="57" spans="4:4">
      <c r="D57" t="e">
        <v>#N/A</v>
      </c>
    </row>
    <row r="58" spans="4:4">
      <c r="D58" t="e">
        <v>#N/A</v>
      </c>
    </row>
    <row r="59" spans="4:4">
      <c r="D59" t="e">
        <v>#N/A</v>
      </c>
    </row>
    <row r="60" spans="4:4">
      <c r="D60" t="e">
        <v>#N/A</v>
      </c>
    </row>
    <row r="61" spans="4:4">
      <c r="D61" t="e">
        <v>#N/A</v>
      </c>
    </row>
  </sheetData>
  <dataValidations count="2">
    <dataValidation type="list" allowBlank="1" showInputMessage="1" showErrorMessage="1" sqref="C10" xr:uid="{00000000-0002-0000-0200-000000000000}">
      <formula1>Frequency</formula1>
    </dataValidation>
    <dataValidation type="list" allowBlank="1" showInputMessage="1" showErrorMessage="1" sqref="C8" xr:uid="{00000000-0002-0000-0200-000001000000}">
      <formula1>dates</formula1>
    </dataValidation>
  </dataValidations>
  <printOptions gridLines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58"/>
  <sheetViews>
    <sheetView topLeftCell="A2" workbookViewId="0">
      <selection activeCell="A29" sqref="A29"/>
    </sheetView>
  </sheetViews>
  <sheetFormatPr defaultColWidth="9.140625" defaultRowHeight="12.75"/>
  <cols>
    <col min="1" max="2" width="11.85546875" style="82" bestFit="1" customWidth="1"/>
    <col min="3" max="16384" width="9.140625" style="82"/>
  </cols>
  <sheetData>
    <row r="1" spans="1:1">
      <c r="A1" s="81" t="s">
        <v>29</v>
      </c>
    </row>
    <row r="2" spans="1:1">
      <c r="A2" s="83">
        <v>39448</v>
      </c>
    </row>
    <row r="3" spans="1:1">
      <c r="A3" s="83">
        <v>39475</v>
      </c>
    </row>
    <row r="4" spans="1:1">
      <c r="A4" s="83">
        <v>39528</v>
      </c>
    </row>
    <row r="5" spans="1:1">
      <c r="A5" s="83">
        <v>39529</v>
      </c>
    </row>
    <row r="6" spans="1:1">
      <c r="A6" s="83">
        <v>39531</v>
      </c>
    </row>
    <row r="7" spans="1:1">
      <c r="A7" s="83">
        <v>39563</v>
      </c>
    </row>
    <row r="8" spans="1:1">
      <c r="A8" s="83">
        <v>39608</v>
      </c>
    </row>
    <row r="9" spans="1:1">
      <c r="A9" s="83">
        <v>39664</v>
      </c>
    </row>
    <row r="10" spans="1:1">
      <c r="A10" s="83">
        <v>39727</v>
      </c>
    </row>
    <row r="11" spans="1:1">
      <c r="A11" s="83">
        <v>39807</v>
      </c>
    </row>
    <row r="12" spans="1:1">
      <c r="A12" s="83">
        <v>39808</v>
      </c>
    </row>
    <row r="13" spans="1:1">
      <c r="A13" s="83">
        <v>39814</v>
      </c>
    </row>
    <row r="14" spans="1:1">
      <c r="A14" s="83">
        <v>39839</v>
      </c>
    </row>
    <row r="15" spans="1:1">
      <c r="A15" s="83">
        <v>39913</v>
      </c>
    </row>
    <row r="16" spans="1:1">
      <c r="A16" s="83">
        <v>39914</v>
      </c>
    </row>
    <row r="17" spans="1:1">
      <c r="A17" s="83">
        <v>39916</v>
      </c>
    </row>
    <row r="18" spans="1:1">
      <c r="A18" s="83">
        <v>39928</v>
      </c>
    </row>
    <row r="19" spans="1:1">
      <c r="A19" s="83">
        <v>39972</v>
      </c>
    </row>
    <row r="20" spans="1:1">
      <c r="A20" s="83">
        <v>40028</v>
      </c>
    </row>
    <row r="21" spans="1:1">
      <c r="A21" s="83">
        <v>40091</v>
      </c>
    </row>
    <row r="22" spans="1:1">
      <c r="A22" s="83">
        <v>40172</v>
      </c>
    </row>
    <row r="23" spans="1:1">
      <c r="A23" s="83">
        <v>40175</v>
      </c>
    </row>
    <row r="24" spans="1:1">
      <c r="A24" s="83">
        <v>40179</v>
      </c>
    </row>
    <row r="25" spans="1:1">
      <c r="A25" s="83">
        <v>40204</v>
      </c>
    </row>
    <row r="26" spans="1:1">
      <c r="A26" s="83">
        <v>40270</v>
      </c>
    </row>
    <row r="27" spans="1:1">
      <c r="A27" s="83">
        <v>40271</v>
      </c>
    </row>
    <row r="28" spans="1:1">
      <c r="A28" s="83">
        <v>40273</v>
      </c>
    </row>
    <row r="29" spans="1:1">
      <c r="A29" s="83">
        <v>40294</v>
      </c>
    </row>
    <row r="30" spans="1:1">
      <c r="A30" s="83">
        <v>40343</v>
      </c>
    </row>
    <row r="31" spans="1:1">
      <c r="A31" s="83">
        <v>40392</v>
      </c>
    </row>
    <row r="32" spans="1:1">
      <c r="A32" s="83">
        <v>40455</v>
      </c>
    </row>
    <row r="33" spans="1:1">
      <c r="A33" s="83">
        <v>40539</v>
      </c>
    </row>
    <row r="34" spans="1:1">
      <c r="A34" s="83">
        <v>40540</v>
      </c>
    </row>
    <row r="35" spans="1:1">
      <c r="A35" s="83">
        <v>40546</v>
      </c>
    </row>
    <row r="36" spans="1:1">
      <c r="A36" s="83">
        <v>40569</v>
      </c>
    </row>
    <row r="37" spans="1:1">
      <c r="A37" s="83">
        <v>40655</v>
      </c>
    </row>
    <row r="38" spans="1:1">
      <c r="A38" s="83">
        <v>40656</v>
      </c>
    </row>
    <row r="39" spans="1:1">
      <c r="A39" s="83">
        <v>40658</v>
      </c>
    </row>
    <row r="40" spans="1:1">
      <c r="A40" s="83">
        <v>40707</v>
      </c>
    </row>
    <row r="41" spans="1:1">
      <c r="A41" s="83">
        <v>40756</v>
      </c>
    </row>
    <row r="42" spans="1:1">
      <c r="A42" s="83">
        <v>40819</v>
      </c>
    </row>
    <row r="43" spans="1:1">
      <c r="A43" s="83">
        <v>40903</v>
      </c>
    </row>
    <row r="44" spans="1:1">
      <c r="A44" s="83">
        <v>40904</v>
      </c>
    </row>
    <row r="45" spans="1:1">
      <c r="A45" s="83">
        <v>40910</v>
      </c>
    </row>
    <row r="46" spans="1:1">
      <c r="A46" s="83">
        <v>40934</v>
      </c>
    </row>
    <row r="47" spans="1:1">
      <c r="A47" s="83">
        <v>41005</v>
      </c>
    </row>
    <row r="48" spans="1:1">
      <c r="A48" s="83">
        <v>41006</v>
      </c>
    </row>
    <row r="49" spans="1:1">
      <c r="A49" s="83">
        <v>41008</v>
      </c>
    </row>
    <row r="50" spans="1:1">
      <c r="A50" s="83">
        <v>41024</v>
      </c>
    </row>
    <row r="51" spans="1:1">
      <c r="A51" s="83">
        <v>41071</v>
      </c>
    </row>
    <row r="52" spans="1:1">
      <c r="A52" s="83">
        <v>41127</v>
      </c>
    </row>
    <row r="53" spans="1:1">
      <c r="A53" s="83">
        <v>41183</v>
      </c>
    </row>
    <row r="54" spans="1:1">
      <c r="A54" s="83">
        <v>41268</v>
      </c>
    </row>
    <row r="55" spans="1:1">
      <c r="A55" s="83">
        <v>41269</v>
      </c>
    </row>
    <row r="56" spans="1:1">
      <c r="A56" s="83">
        <v>41275</v>
      </c>
    </row>
    <row r="57" spans="1:1">
      <c r="A57" s="83">
        <v>41302</v>
      </c>
    </row>
    <row r="58" spans="1:1">
      <c r="A58" s="83">
        <v>41362</v>
      </c>
    </row>
    <row r="59" spans="1:1">
      <c r="A59" s="83">
        <v>41363</v>
      </c>
    </row>
    <row r="60" spans="1:1">
      <c r="A60" s="83">
        <v>41365</v>
      </c>
    </row>
    <row r="61" spans="1:1">
      <c r="A61" s="83">
        <v>41389</v>
      </c>
    </row>
    <row r="62" spans="1:1">
      <c r="A62" s="83">
        <v>41435</v>
      </c>
    </row>
    <row r="63" spans="1:1">
      <c r="A63" s="83">
        <v>41491</v>
      </c>
    </row>
    <row r="64" spans="1:1">
      <c r="A64" s="83">
        <v>41554</v>
      </c>
    </row>
    <row r="65" spans="1:1">
      <c r="A65" s="83">
        <v>41633</v>
      </c>
    </row>
    <row r="66" spans="1:1">
      <c r="A66" s="83">
        <v>41634</v>
      </c>
    </row>
    <row r="67" spans="1:1">
      <c r="A67" s="83">
        <v>41640</v>
      </c>
    </row>
    <row r="68" spans="1:1">
      <c r="A68" s="83">
        <v>41666</v>
      </c>
    </row>
    <row r="69" spans="1:1">
      <c r="A69" s="83">
        <v>41747</v>
      </c>
    </row>
    <row r="70" spans="1:1">
      <c r="A70" s="83">
        <v>41748</v>
      </c>
    </row>
    <row r="71" spans="1:1">
      <c r="A71" s="83">
        <v>41750</v>
      </c>
    </row>
    <row r="72" spans="1:1">
      <c r="A72" s="83">
        <v>41754</v>
      </c>
    </row>
    <row r="73" spans="1:1">
      <c r="A73" s="83">
        <v>41799</v>
      </c>
    </row>
    <row r="74" spans="1:1">
      <c r="A74" s="83">
        <v>41855</v>
      </c>
    </row>
    <row r="75" spans="1:1">
      <c r="A75" s="83">
        <v>41918</v>
      </c>
    </row>
    <row r="76" spans="1:1">
      <c r="A76" s="83">
        <v>41998</v>
      </c>
    </row>
    <row r="77" spans="1:1">
      <c r="A77" s="83">
        <v>41999</v>
      </c>
    </row>
    <row r="78" spans="1:1">
      <c r="A78" s="83">
        <v>42005</v>
      </c>
    </row>
    <row r="79" spans="1:1">
      <c r="A79" s="83">
        <v>42030</v>
      </c>
    </row>
    <row r="80" spans="1:1">
      <c r="A80" s="83">
        <v>42097</v>
      </c>
    </row>
    <row r="81" spans="1:1">
      <c r="A81" s="83">
        <v>42098</v>
      </c>
    </row>
    <row r="82" spans="1:1">
      <c r="A82" s="83">
        <v>42100</v>
      </c>
    </row>
    <row r="83" spans="1:1">
      <c r="A83" s="83">
        <v>42119</v>
      </c>
    </row>
    <row r="84" spans="1:1">
      <c r="A84" s="83">
        <v>42163</v>
      </c>
    </row>
    <row r="85" spans="1:1">
      <c r="A85" s="83">
        <v>42219</v>
      </c>
    </row>
    <row r="86" spans="1:1">
      <c r="A86" s="83">
        <v>42282</v>
      </c>
    </row>
    <row r="87" spans="1:1">
      <c r="A87" s="83">
        <v>42363</v>
      </c>
    </row>
    <row r="88" spans="1:1">
      <c r="A88" s="83">
        <v>42366</v>
      </c>
    </row>
    <row r="89" spans="1:1">
      <c r="A89" s="83">
        <v>42370</v>
      </c>
    </row>
    <row r="90" spans="1:1">
      <c r="A90" s="83">
        <v>42395</v>
      </c>
    </row>
    <row r="91" spans="1:1">
      <c r="A91" s="83">
        <v>42454</v>
      </c>
    </row>
    <row r="92" spans="1:1">
      <c r="A92" s="83">
        <v>42455</v>
      </c>
    </row>
    <row r="93" spans="1:1">
      <c r="A93" s="83">
        <v>42457</v>
      </c>
    </row>
    <row r="94" spans="1:1">
      <c r="A94" s="83">
        <v>42485</v>
      </c>
    </row>
    <row r="95" spans="1:1">
      <c r="A95" s="83">
        <v>42534</v>
      </c>
    </row>
    <row r="96" spans="1:1">
      <c r="A96" s="83">
        <v>42583</v>
      </c>
    </row>
    <row r="97" spans="1:1">
      <c r="A97" s="83">
        <v>42646</v>
      </c>
    </row>
    <row r="98" spans="1:1">
      <c r="A98" s="83">
        <v>42730</v>
      </c>
    </row>
    <row r="99" spans="1:1">
      <c r="A99" s="83">
        <v>42731</v>
      </c>
    </row>
    <row r="100" spans="1:1">
      <c r="A100" s="83">
        <v>42737</v>
      </c>
    </row>
    <row r="101" spans="1:1">
      <c r="A101" s="83">
        <v>42761</v>
      </c>
    </row>
    <row r="102" spans="1:1">
      <c r="A102" s="83">
        <v>42839</v>
      </c>
    </row>
    <row r="103" spans="1:1">
      <c r="A103" s="83">
        <v>42840</v>
      </c>
    </row>
    <row r="104" spans="1:1">
      <c r="A104" s="83">
        <v>42842</v>
      </c>
    </row>
    <row r="105" spans="1:1">
      <c r="A105" s="83">
        <v>42850</v>
      </c>
    </row>
    <row r="106" spans="1:1">
      <c r="A106" s="83">
        <v>42898</v>
      </c>
    </row>
    <row r="107" spans="1:1">
      <c r="A107" s="83">
        <v>42954</v>
      </c>
    </row>
    <row r="108" spans="1:1">
      <c r="A108" s="83">
        <v>43010</v>
      </c>
    </row>
    <row r="109" spans="1:1">
      <c r="A109" s="83">
        <v>43094</v>
      </c>
    </row>
    <row r="110" spans="1:1">
      <c r="A110" s="83">
        <v>43095</v>
      </c>
    </row>
    <row r="111" spans="1:1">
      <c r="A111" s="83">
        <v>43101</v>
      </c>
    </row>
    <row r="112" spans="1:1">
      <c r="A112" s="83">
        <v>43126</v>
      </c>
    </row>
    <row r="113" spans="1:1">
      <c r="A113" s="83">
        <v>43189</v>
      </c>
    </row>
    <row r="114" spans="1:1">
      <c r="A114" s="83">
        <v>43190</v>
      </c>
    </row>
    <row r="115" spans="1:1">
      <c r="A115" s="83">
        <v>43192</v>
      </c>
    </row>
    <row r="116" spans="1:1">
      <c r="A116" s="83">
        <v>43215</v>
      </c>
    </row>
    <row r="117" spans="1:1">
      <c r="A117" s="83">
        <v>43262</v>
      </c>
    </row>
    <row r="118" spans="1:1">
      <c r="A118" s="83">
        <v>43318</v>
      </c>
    </row>
    <row r="119" spans="1:1">
      <c r="A119" s="83">
        <v>43374</v>
      </c>
    </row>
    <row r="120" spans="1:1">
      <c r="A120" s="83">
        <v>43459</v>
      </c>
    </row>
    <row r="121" spans="1:1">
      <c r="A121" s="83">
        <v>43460</v>
      </c>
    </row>
    <row r="122" spans="1:1">
      <c r="A122" s="83">
        <v>43466</v>
      </c>
    </row>
    <row r="123" spans="1:1">
      <c r="A123" s="83">
        <v>43493</v>
      </c>
    </row>
    <row r="124" spans="1:1">
      <c r="A124" s="83">
        <v>43574</v>
      </c>
    </row>
    <row r="125" spans="1:1">
      <c r="A125" s="83">
        <v>43575</v>
      </c>
    </row>
    <row r="126" spans="1:1">
      <c r="A126" s="83">
        <v>43577</v>
      </c>
    </row>
    <row r="127" spans="1:1">
      <c r="A127" s="83">
        <v>43580</v>
      </c>
    </row>
    <row r="128" spans="1:1">
      <c r="A128" s="83">
        <v>43626</v>
      </c>
    </row>
    <row r="129" spans="1:1">
      <c r="A129" s="83">
        <v>43682</v>
      </c>
    </row>
    <row r="130" spans="1:1">
      <c r="A130" s="83">
        <v>43745</v>
      </c>
    </row>
    <row r="131" spans="1:1">
      <c r="A131" s="83">
        <v>43824</v>
      </c>
    </row>
    <row r="132" spans="1:1">
      <c r="A132" s="83">
        <v>43825</v>
      </c>
    </row>
    <row r="133" spans="1:1">
      <c r="A133" s="83">
        <v>43831</v>
      </c>
    </row>
    <row r="134" spans="1:1">
      <c r="A134" s="83">
        <v>43857</v>
      </c>
    </row>
    <row r="135" spans="1:1">
      <c r="A135" s="83">
        <v>43931</v>
      </c>
    </row>
    <row r="136" spans="1:1">
      <c r="A136" s="83">
        <v>43932</v>
      </c>
    </row>
    <row r="137" spans="1:1">
      <c r="A137" s="83">
        <v>43934</v>
      </c>
    </row>
    <row r="138" spans="1:1">
      <c r="A138" s="83">
        <v>43946</v>
      </c>
    </row>
    <row r="139" spans="1:1">
      <c r="A139" s="83">
        <v>43990</v>
      </c>
    </row>
    <row r="140" spans="1:1">
      <c r="A140" s="83">
        <v>44046</v>
      </c>
    </row>
    <row r="141" spans="1:1">
      <c r="A141" s="83">
        <v>44109</v>
      </c>
    </row>
    <row r="142" spans="1:1">
      <c r="A142" s="83">
        <v>44190</v>
      </c>
    </row>
    <row r="143" spans="1:1">
      <c r="A143" s="83">
        <v>44193</v>
      </c>
    </row>
    <row r="144" spans="1:1">
      <c r="A144" s="83">
        <v>44197</v>
      </c>
    </row>
    <row r="145" spans="1:1">
      <c r="A145" s="83">
        <v>44222</v>
      </c>
    </row>
    <row r="146" spans="1:1">
      <c r="A146" s="83">
        <v>44288</v>
      </c>
    </row>
    <row r="147" spans="1:1">
      <c r="A147" s="83">
        <v>44289</v>
      </c>
    </row>
    <row r="148" spans="1:1">
      <c r="A148" s="83">
        <v>44291</v>
      </c>
    </row>
    <row r="149" spans="1:1">
      <c r="A149" s="83">
        <v>44312</v>
      </c>
    </row>
    <row r="150" spans="1:1">
      <c r="A150" s="83">
        <v>44361</v>
      </c>
    </row>
    <row r="151" spans="1:1">
      <c r="A151" s="83">
        <v>44410</v>
      </c>
    </row>
    <row r="152" spans="1:1">
      <c r="A152" s="83">
        <v>44473</v>
      </c>
    </row>
    <row r="153" spans="1:1">
      <c r="A153" s="83">
        <v>44557</v>
      </c>
    </row>
    <row r="154" spans="1:1">
      <c r="A154" s="83">
        <v>44558</v>
      </c>
    </row>
    <row r="155" spans="1:1">
      <c r="A155" s="83">
        <v>44564</v>
      </c>
    </row>
    <row r="156" spans="1:1">
      <c r="A156" s="83">
        <v>44587</v>
      </c>
    </row>
    <row r="157" spans="1:1">
      <c r="A157" s="83">
        <v>44666</v>
      </c>
    </row>
    <row r="158" spans="1:1">
      <c r="A158" s="83">
        <v>44667</v>
      </c>
    </row>
    <row r="159" spans="1:1">
      <c r="A159" s="83">
        <v>44669</v>
      </c>
    </row>
    <row r="160" spans="1:1">
      <c r="A160" s="83">
        <v>44676</v>
      </c>
    </row>
    <row r="161" spans="1:1">
      <c r="A161" s="83">
        <v>44725</v>
      </c>
    </row>
    <row r="162" spans="1:1">
      <c r="A162" s="83">
        <v>44774</v>
      </c>
    </row>
    <row r="163" spans="1:1">
      <c r="A163" s="83">
        <v>44837</v>
      </c>
    </row>
    <row r="164" spans="1:1">
      <c r="A164" s="83">
        <v>44921</v>
      </c>
    </row>
    <row r="165" spans="1:1">
      <c r="A165" s="83">
        <v>44922</v>
      </c>
    </row>
    <row r="166" spans="1:1">
      <c r="A166" s="83">
        <v>44928</v>
      </c>
    </row>
    <row r="167" spans="1:1">
      <c r="A167" s="83">
        <v>44952</v>
      </c>
    </row>
    <row r="168" spans="1:1">
      <c r="A168" s="83">
        <v>45023</v>
      </c>
    </row>
    <row r="169" spans="1:1">
      <c r="A169" s="83">
        <v>45024</v>
      </c>
    </row>
    <row r="170" spans="1:1">
      <c r="A170" s="83">
        <v>45026</v>
      </c>
    </row>
    <row r="171" spans="1:1">
      <c r="A171" s="83">
        <v>45041</v>
      </c>
    </row>
    <row r="172" spans="1:1">
      <c r="A172" s="83">
        <v>45089</v>
      </c>
    </row>
    <row r="173" spans="1:1">
      <c r="A173" s="83">
        <v>45145</v>
      </c>
    </row>
    <row r="174" spans="1:1">
      <c r="A174" s="83">
        <v>45201</v>
      </c>
    </row>
    <row r="175" spans="1:1">
      <c r="A175" s="83">
        <v>45285</v>
      </c>
    </row>
    <row r="176" spans="1:1">
      <c r="A176" s="83">
        <v>45286</v>
      </c>
    </row>
    <row r="177" spans="1:1">
      <c r="A177" s="83">
        <v>45292</v>
      </c>
    </row>
    <row r="178" spans="1:1">
      <c r="A178" s="83">
        <v>45317</v>
      </c>
    </row>
    <row r="179" spans="1:1">
      <c r="A179" s="83">
        <v>45380</v>
      </c>
    </row>
    <row r="180" spans="1:1">
      <c r="A180" s="83">
        <v>45381</v>
      </c>
    </row>
    <row r="181" spans="1:1">
      <c r="A181" s="83">
        <v>45383</v>
      </c>
    </row>
    <row r="182" spans="1:1">
      <c r="A182" s="83">
        <v>45407</v>
      </c>
    </row>
    <row r="183" spans="1:1">
      <c r="A183" s="83">
        <v>45453</v>
      </c>
    </row>
    <row r="184" spans="1:1">
      <c r="A184" s="83">
        <v>45509</v>
      </c>
    </row>
    <row r="185" spans="1:1">
      <c r="A185" s="83">
        <v>45572</v>
      </c>
    </row>
    <row r="186" spans="1:1">
      <c r="A186" s="83">
        <v>45651</v>
      </c>
    </row>
    <row r="187" spans="1:1">
      <c r="A187" s="83">
        <v>45652</v>
      </c>
    </row>
    <row r="188" spans="1:1">
      <c r="A188" s="83">
        <v>45658</v>
      </c>
    </row>
    <row r="189" spans="1:1">
      <c r="A189" s="83">
        <v>45684</v>
      </c>
    </row>
    <row r="190" spans="1:1">
      <c r="A190" s="83">
        <v>45765</v>
      </c>
    </row>
    <row r="191" spans="1:1">
      <c r="A191" s="83">
        <v>45766</v>
      </c>
    </row>
    <row r="192" spans="1:1">
      <c r="A192" s="83">
        <v>45768</v>
      </c>
    </row>
    <row r="193" spans="1:1">
      <c r="A193" s="83">
        <v>45772</v>
      </c>
    </row>
    <row r="194" spans="1:1">
      <c r="A194" s="83">
        <v>45817</v>
      </c>
    </row>
    <row r="195" spans="1:1">
      <c r="A195" s="83">
        <v>45873</v>
      </c>
    </row>
    <row r="196" spans="1:1">
      <c r="A196" s="83">
        <v>45936</v>
      </c>
    </row>
    <row r="197" spans="1:1">
      <c r="A197" s="83">
        <v>46016</v>
      </c>
    </row>
    <row r="198" spans="1:1">
      <c r="A198" s="83">
        <v>46017</v>
      </c>
    </row>
    <row r="199" spans="1:1">
      <c r="A199" s="83">
        <v>46023</v>
      </c>
    </row>
    <row r="200" spans="1:1">
      <c r="A200" s="83">
        <v>46048</v>
      </c>
    </row>
    <row r="201" spans="1:1">
      <c r="A201" s="83">
        <v>46115</v>
      </c>
    </row>
    <row r="202" spans="1:1">
      <c r="A202" s="83">
        <v>46116</v>
      </c>
    </row>
    <row r="203" spans="1:1">
      <c r="A203" s="83">
        <v>46118</v>
      </c>
    </row>
    <row r="204" spans="1:1">
      <c r="A204" s="83">
        <v>46137</v>
      </c>
    </row>
    <row r="205" spans="1:1">
      <c r="A205" s="83">
        <v>46181</v>
      </c>
    </row>
    <row r="206" spans="1:1">
      <c r="A206" s="83">
        <v>46237</v>
      </c>
    </row>
    <row r="207" spans="1:1">
      <c r="A207" s="83">
        <v>46300</v>
      </c>
    </row>
    <row r="208" spans="1:1">
      <c r="A208" s="83">
        <v>46381</v>
      </c>
    </row>
    <row r="209" spans="1:1">
      <c r="A209" s="83">
        <v>46384</v>
      </c>
    </row>
    <row r="210" spans="1:1">
      <c r="A210" s="83">
        <v>46388</v>
      </c>
    </row>
    <row r="211" spans="1:1">
      <c r="A211" s="83">
        <v>46413</v>
      </c>
    </row>
    <row r="212" spans="1:1">
      <c r="A212" s="83">
        <v>46472</v>
      </c>
    </row>
    <row r="213" spans="1:1">
      <c r="A213" s="83">
        <v>46473</v>
      </c>
    </row>
    <row r="214" spans="1:1">
      <c r="A214" s="83">
        <v>46475</v>
      </c>
    </row>
    <row r="215" spans="1:1">
      <c r="A215" s="83">
        <v>46503</v>
      </c>
    </row>
    <row r="216" spans="1:1">
      <c r="A216" s="83">
        <v>46552</v>
      </c>
    </row>
    <row r="217" spans="1:1">
      <c r="A217" s="83">
        <v>46601</v>
      </c>
    </row>
    <row r="218" spans="1:1">
      <c r="A218" s="83">
        <v>46664</v>
      </c>
    </row>
    <row r="219" spans="1:1">
      <c r="A219" s="83">
        <v>46748</v>
      </c>
    </row>
    <row r="220" spans="1:1">
      <c r="A220" s="83">
        <v>46749</v>
      </c>
    </row>
    <row r="221" spans="1:1">
      <c r="A221" s="83">
        <v>46755</v>
      </c>
    </row>
    <row r="222" spans="1:1">
      <c r="A222" s="83">
        <v>46778</v>
      </c>
    </row>
    <row r="223" spans="1:1">
      <c r="A223" s="83">
        <v>46857</v>
      </c>
    </row>
    <row r="224" spans="1:1">
      <c r="A224" s="83">
        <v>46858</v>
      </c>
    </row>
    <row r="225" spans="1:1">
      <c r="A225" s="83">
        <v>46860</v>
      </c>
    </row>
    <row r="226" spans="1:1">
      <c r="A226" s="83">
        <v>46868</v>
      </c>
    </row>
    <row r="227" spans="1:1">
      <c r="A227" s="83">
        <v>46916</v>
      </c>
    </row>
    <row r="228" spans="1:1">
      <c r="A228" s="83">
        <v>46972</v>
      </c>
    </row>
    <row r="229" spans="1:1">
      <c r="A229" s="83">
        <v>47028</v>
      </c>
    </row>
    <row r="230" spans="1:1">
      <c r="A230" s="83">
        <v>47112</v>
      </c>
    </row>
    <row r="231" spans="1:1">
      <c r="A231" s="83">
        <v>47113</v>
      </c>
    </row>
    <row r="232" spans="1:1">
      <c r="A232" s="83">
        <v>47119</v>
      </c>
    </row>
    <row r="233" spans="1:1">
      <c r="A233" s="83">
        <v>47144</v>
      </c>
    </row>
    <row r="234" spans="1:1">
      <c r="A234" s="83">
        <v>47207</v>
      </c>
    </row>
    <row r="235" spans="1:1">
      <c r="A235" s="83">
        <v>47208</v>
      </c>
    </row>
    <row r="236" spans="1:1">
      <c r="A236" s="83">
        <v>47210</v>
      </c>
    </row>
    <row r="237" spans="1:1">
      <c r="A237" s="83">
        <v>47233</v>
      </c>
    </row>
    <row r="238" spans="1:1">
      <c r="A238" s="83">
        <v>47280</v>
      </c>
    </row>
    <row r="239" spans="1:1">
      <c r="A239" s="83">
        <v>47336</v>
      </c>
    </row>
    <row r="240" spans="1:1">
      <c r="A240" s="83">
        <v>47392</v>
      </c>
    </row>
    <row r="241" spans="1:1">
      <c r="A241" s="83">
        <v>47477</v>
      </c>
    </row>
    <row r="242" spans="1:1">
      <c r="A242" s="83">
        <v>47478</v>
      </c>
    </row>
    <row r="243" spans="1:1">
      <c r="A243" s="83">
        <v>47484</v>
      </c>
    </row>
    <row r="244" spans="1:1">
      <c r="A244" s="83">
        <v>47511</v>
      </c>
    </row>
    <row r="245" spans="1:1">
      <c r="A245" s="83">
        <v>47592</v>
      </c>
    </row>
    <row r="246" spans="1:1">
      <c r="A246" s="83">
        <v>47593</v>
      </c>
    </row>
    <row r="247" spans="1:1">
      <c r="A247" s="83">
        <v>47595</v>
      </c>
    </row>
    <row r="248" spans="1:1">
      <c r="A248" s="83">
        <v>47598</v>
      </c>
    </row>
    <row r="249" spans="1:1">
      <c r="A249" s="83">
        <v>47644</v>
      </c>
    </row>
    <row r="250" spans="1:1">
      <c r="A250" s="83">
        <v>47700</v>
      </c>
    </row>
    <row r="251" spans="1:1">
      <c r="A251" s="83">
        <v>47763</v>
      </c>
    </row>
    <row r="252" spans="1:1">
      <c r="A252" s="83">
        <v>47842</v>
      </c>
    </row>
    <row r="253" spans="1:1">
      <c r="A253" s="83">
        <v>47843</v>
      </c>
    </row>
    <row r="254" spans="1:1">
      <c r="A254" s="83">
        <v>47849</v>
      </c>
    </row>
    <row r="255" spans="1:1">
      <c r="A255" s="83">
        <v>47875</v>
      </c>
    </row>
    <row r="256" spans="1:1">
      <c r="A256" s="83">
        <v>47949</v>
      </c>
    </row>
    <row r="257" spans="1:1">
      <c r="A257" s="83">
        <v>47950</v>
      </c>
    </row>
    <row r="258" spans="1:1">
      <c r="A258" s="83">
        <v>47952</v>
      </c>
    </row>
    <row r="259" spans="1:1">
      <c r="A259" s="83">
        <v>47963</v>
      </c>
    </row>
    <row r="260" spans="1:1">
      <c r="A260" s="83">
        <v>48008</v>
      </c>
    </row>
    <row r="261" spans="1:1">
      <c r="A261" s="83">
        <v>48064</v>
      </c>
    </row>
    <row r="262" spans="1:1">
      <c r="A262" s="83">
        <v>48127</v>
      </c>
    </row>
    <row r="263" spans="1:1">
      <c r="A263" s="83">
        <v>48207</v>
      </c>
    </row>
    <row r="264" spans="1:1">
      <c r="A264" s="83">
        <v>48208</v>
      </c>
    </row>
    <row r="265" spans="1:1">
      <c r="A265" s="83">
        <v>48214</v>
      </c>
    </row>
    <row r="266" spans="1:1">
      <c r="A266" s="83">
        <v>48239</v>
      </c>
    </row>
    <row r="267" spans="1:1">
      <c r="A267" s="83">
        <v>48299</v>
      </c>
    </row>
    <row r="268" spans="1:1">
      <c r="A268" s="83">
        <v>48300</v>
      </c>
    </row>
    <row r="269" spans="1:1">
      <c r="A269" s="83">
        <v>48302</v>
      </c>
    </row>
    <row r="270" spans="1:1">
      <c r="A270" s="83">
        <v>48330</v>
      </c>
    </row>
    <row r="271" spans="1:1">
      <c r="A271" s="83">
        <v>48379</v>
      </c>
    </row>
    <row r="272" spans="1:1">
      <c r="A272" s="83">
        <v>48428</v>
      </c>
    </row>
    <row r="273" spans="1:1">
      <c r="A273" s="83">
        <v>48491</v>
      </c>
    </row>
    <row r="274" spans="1:1">
      <c r="A274" s="83">
        <v>48575</v>
      </c>
    </row>
    <row r="275" spans="1:1">
      <c r="A275" s="83">
        <v>48576</v>
      </c>
    </row>
    <row r="276" spans="1:1">
      <c r="A276" s="83">
        <v>48582</v>
      </c>
    </row>
    <row r="277" spans="1:1">
      <c r="A277" s="83">
        <v>48605</v>
      </c>
    </row>
    <row r="278" spans="1:1">
      <c r="A278" s="83">
        <v>48684</v>
      </c>
    </row>
    <row r="279" spans="1:1">
      <c r="A279" s="83">
        <v>48685</v>
      </c>
    </row>
    <row r="280" spans="1:1">
      <c r="A280" s="83">
        <v>48687</v>
      </c>
    </row>
    <row r="281" spans="1:1">
      <c r="A281" s="83">
        <v>48694</v>
      </c>
    </row>
    <row r="282" spans="1:1">
      <c r="A282" s="83">
        <v>48743</v>
      </c>
    </row>
    <row r="283" spans="1:1">
      <c r="A283" s="83">
        <v>48792</v>
      </c>
    </row>
    <row r="284" spans="1:1">
      <c r="A284" s="83">
        <v>48855</v>
      </c>
    </row>
    <row r="285" spans="1:1">
      <c r="A285" s="83">
        <v>48939</v>
      </c>
    </row>
    <row r="286" spans="1:1">
      <c r="A286" s="83">
        <v>48940</v>
      </c>
    </row>
    <row r="287" spans="1:1">
      <c r="A287" s="83">
        <v>48946</v>
      </c>
    </row>
    <row r="288" spans="1:1">
      <c r="A288" s="83">
        <v>48970</v>
      </c>
    </row>
    <row r="289" spans="1:1">
      <c r="A289" s="83">
        <v>49041</v>
      </c>
    </row>
    <row r="290" spans="1:1">
      <c r="A290" s="83">
        <v>49042</v>
      </c>
    </row>
    <row r="291" spans="1:1">
      <c r="A291" s="83">
        <v>49044</v>
      </c>
    </row>
    <row r="292" spans="1:1">
      <c r="A292" s="83">
        <v>49059</v>
      </c>
    </row>
    <row r="293" spans="1:1">
      <c r="A293" s="83">
        <v>49107</v>
      </c>
    </row>
    <row r="294" spans="1:1">
      <c r="A294" s="83">
        <v>49163</v>
      </c>
    </row>
    <row r="295" spans="1:1">
      <c r="A295" s="83">
        <v>49219</v>
      </c>
    </row>
    <row r="296" spans="1:1">
      <c r="A296" s="83">
        <v>49303</v>
      </c>
    </row>
    <row r="297" spans="1:1">
      <c r="A297" s="83">
        <v>49304</v>
      </c>
    </row>
    <row r="298" spans="1:1">
      <c r="A298" s="83">
        <v>49310</v>
      </c>
    </row>
    <row r="299" spans="1:1">
      <c r="A299" s="83">
        <v>49335</v>
      </c>
    </row>
    <row r="300" spans="1:1">
      <c r="A300" s="83">
        <v>49391</v>
      </c>
    </row>
    <row r="301" spans="1:1">
      <c r="A301" s="83">
        <v>49392</v>
      </c>
    </row>
    <row r="302" spans="1:1">
      <c r="A302" s="83">
        <v>49394</v>
      </c>
    </row>
    <row r="303" spans="1:1">
      <c r="A303" s="83">
        <v>49424</v>
      </c>
    </row>
    <row r="304" spans="1:1">
      <c r="A304" s="83">
        <v>49471</v>
      </c>
    </row>
    <row r="305" spans="1:1">
      <c r="A305" s="83">
        <v>49527</v>
      </c>
    </row>
    <row r="306" spans="1:1">
      <c r="A306" s="83">
        <v>49583</v>
      </c>
    </row>
    <row r="307" spans="1:1">
      <c r="A307" s="83">
        <v>49668</v>
      </c>
    </row>
    <row r="308" spans="1:1">
      <c r="A308" s="83">
        <v>49669</v>
      </c>
    </row>
    <row r="309" spans="1:1">
      <c r="A309" s="83">
        <v>49675</v>
      </c>
    </row>
    <row r="310" spans="1:1">
      <c r="A310" s="83">
        <v>49702</v>
      </c>
    </row>
    <row r="311" spans="1:1">
      <c r="A311" s="83">
        <v>49776</v>
      </c>
    </row>
    <row r="312" spans="1:1">
      <c r="A312" s="83">
        <v>49777</v>
      </c>
    </row>
    <row r="313" spans="1:1">
      <c r="A313" s="83">
        <v>49779</v>
      </c>
    </row>
    <row r="314" spans="1:1">
      <c r="A314" s="83">
        <v>49790</v>
      </c>
    </row>
    <row r="315" spans="1:1">
      <c r="A315" s="83">
        <v>49835</v>
      </c>
    </row>
    <row r="316" spans="1:1">
      <c r="A316" s="83">
        <v>49891</v>
      </c>
    </row>
    <row r="317" spans="1:1">
      <c r="A317" s="83">
        <v>49954</v>
      </c>
    </row>
    <row r="318" spans="1:1">
      <c r="A318" s="83">
        <v>50034</v>
      </c>
    </row>
    <row r="319" spans="1:1">
      <c r="A319" s="83">
        <v>50035</v>
      </c>
    </row>
    <row r="320" spans="1:1">
      <c r="A320" s="83">
        <v>50041</v>
      </c>
    </row>
    <row r="321" spans="1:1">
      <c r="A321" s="83">
        <v>50066</v>
      </c>
    </row>
    <row r="322" spans="1:1">
      <c r="A322" s="83">
        <v>50133</v>
      </c>
    </row>
    <row r="323" spans="1:1">
      <c r="A323" s="83">
        <v>50134</v>
      </c>
    </row>
    <row r="324" spans="1:1">
      <c r="A324" s="83">
        <v>50136</v>
      </c>
    </row>
    <row r="325" spans="1:1">
      <c r="A325" s="83">
        <v>50155</v>
      </c>
    </row>
    <row r="326" spans="1:1">
      <c r="A326" s="83">
        <v>50199</v>
      </c>
    </row>
    <row r="327" spans="1:1">
      <c r="A327" s="83">
        <v>50255</v>
      </c>
    </row>
    <row r="328" spans="1:1">
      <c r="A328" s="83">
        <v>50318</v>
      </c>
    </row>
    <row r="329" spans="1:1">
      <c r="A329" s="83">
        <v>50399</v>
      </c>
    </row>
    <row r="330" spans="1:1">
      <c r="A330" s="83">
        <v>50402</v>
      </c>
    </row>
    <row r="331" spans="1:1">
      <c r="A331" s="83">
        <v>50406</v>
      </c>
    </row>
    <row r="332" spans="1:1">
      <c r="A332" s="83">
        <v>50431</v>
      </c>
    </row>
    <row r="333" spans="1:1">
      <c r="A333" s="83">
        <v>50518</v>
      </c>
    </row>
    <row r="334" spans="1:1">
      <c r="A334" s="83">
        <v>50519</v>
      </c>
    </row>
    <row r="335" spans="1:1">
      <c r="A335" s="83">
        <v>50521</v>
      </c>
    </row>
    <row r="336" spans="1:1">
      <c r="A336" s="83">
        <v>50570</v>
      </c>
    </row>
    <row r="337" spans="1:1">
      <c r="A337" s="83">
        <v>50619</v>
      </c>
    </row>
    <row r="338" spans="1:1">
      <c r="A338" s="83">
        <v>50682</v>
      </c>
    </row>
    <row r="339" spans="1:1">
      <c r="A339" s="83">
        <v>50766</v>
      </c>
    </row>
    <row r="340" spans="1:1">
      <c r="A340" s="83">
        <v>50767</v>
      </c>
    </row>
    <row r="341" spans="1:1">
      <c r="A341" s="83">
        <v>50773</v>
      </c>
    </row>
    <row r="342" spans="1:1">
      <c r="A342" s="83">
        <v>50796</v>
      </c>
    </row>
    <row r="343" spans="1:1">
      <c r="A343" s="83">
        <v>50868</v>
      </c>
    </row>
    <row r="344" spans="1:1">
      <c r="A344" s="83">
        <v>50869</v>
      </c>
    </row>
    <row r="345" spans="1:1">
      <c r="A345" s="83">
        <v>50871</v>
      </c>
    </row>
    <row r="346" spans="1:1">
      <c r="A346" s="83">
        <v>50885</v>
      </c>
    </row>
    <row r="347" spans="1:1">
      <c r="A347" s="83">
        <v>50934</v>
      </c>
    </row>
    <row r="348" spans="1:1">
      <c r="A348" s="83">
        <v>50983</v>
      </c>
    </row>
    <row r="349" spans="1:1">
      <c r="A349" s="83">
        <v>51046</v>
      </c>
    </row>
    <row r="350" spans="1:1">
      <c r="A350" s="83">
        <v>51130</v>
      </c>
    </row>
    <row r="351" spans="1:1">
      <c r="A351" s="83">
        <v>51131</v>
      </c>
    </row>
    <row r="352" spans="1:1">
      <c r="A352" s="83">
        <v>51137</v>
      </c>
    </row>
    <row r="353" spans="1:1">
      <c r="A353" s="83">
        <v>51161</v>
      </c>
    </row>
    <row r="354" spans="1:1">
      <c r="A354" s="83">
        <v>51225</v>
      </c>
    </row>
    <row r="355" spans="1:1">
      <c r="A355" s="83">
        <v>51226</v>
      </c>
    </row>
    <row r="356" spans="1:1">
      <c r="A356" s="83">
        <v>51228</v>
      </c>
    </row>
    <row r="357" spans="1:1">
      <c r="A357" s="83">
        <v>51251</v>
      </c>
    </row>
    <row r="358" spans="1:1">
      <c r="A358" s="83">
        <v>51298</v>
      </c>
    </row>
    <row r="359" spans="1:1">
      <c r="A359" s="83">
        <v>51354</v>
      </c>
    </row>
    <row r="360" spans="1:1">
      <c r="A360" s="83">
        <v>51410</v>
      </c>
    </row>
    <row r="361" spans="1:1">
      <c r="A361" s="83">
        <v>51495</v>
      </c>
    </row>
    <row r="362" spans="1:1">
      <c r="A362" s="83">
        <v>51496</v>
      </c>
    </row>
    <row r="363" spans="1:1">
      <c r="A363" s="83">
        <v>51502</v>
      </c>
    </row>
    <row r="364" spans="1:1">
      <c r="A364" s="83">
        <v>51529</v>
      </c>
    </row>
    <row r="365" spans="1:1">
      <c r="A365" s="83">
        <v>51610</v>
      </c>
    </row>
    <row r="366" spans="1:1">
      <c r="A366" s="83">
        <v>51611</v>
      </c>
    </row>
    <row r="367" spans="1:1">
      <c r="A367" s="83">
        <v>51613</v>
      </c>
    </row>
    <row r="368" spans="1:1">
      <c r="A368" s="83">
        <v>51616</v>
      </c>
    </row>
    <row r="369" spans="1:1">
      <c r="A369" s="83">
        <v>51662</v>
      </c>
    </row>
    <row r="370" spans="1:1">
      <c r="A370" s="83">
        <v>51718</v>
      </c>
    </row>
    <row r="371" spans="1:1">
      <c r="A371" s="83">
        <v>51781</v>
      </c>
    </row>
    <row r="372" spans="1:1">
      <c r="A372" s="83">
        <v>51860</v>
      </c>
    </row>
    <row r="373" spans="1:1">
      <c r="A373" s="83">
        <v>51861</v>
      </c>
    </row>
    <row r="374" spans="1:1">
      <c r="A374" s="83">
        <v>51867</v>
      </c>
    </row>
    <row r="375" spans="1:1">
      <c r="A375" s="83">
        <v>51893</v>
      </c>
    </row>
    <row r="376" spans="1:1">
      <c r="A376" s="83">
        <v>51960</v>
      </c>
    </row>
    <row r="377" spans="1:1">
      <c r="A377" s="83">
        <v>51961</v>
      </c>
    </row>
    <row r="378" spans="1:1">
      <c r="A378" s="83">
        <v>51963</v>
      </c>
    </row>
    <row r="379" spans="1:1">
      <c r="A379" s="83">
        <v>51981</v>
      </c>
    </row>
    <row r="380" spans="1:1">
      <c r="A380" s="83">
        <v>52026</v>
      </c>
    </row>
    <row r="381" spans="1:1">
      <c r="A381" s="83">
        <v>52082</v>
      </c>
    </row>
    <row r="382" spans="1:1">
      <c r="A382" s="83">
        <v>52145</v>
      </c>
    </row>
    <row r="383" spans="1:1">
      <c r="A383" s="83">
        <v>52225</v>
      </c>
    </row>
    <row r="384" spans="1:1">
      <c r="A384" s="83">
        <v>52226</v>
      </c>
    </row>
    <row r="385" spans="1:1">
      <c r="A385" s="83">
        <v>52232</v>
      </c>
    </row>
    <row r="386" spans="1:1">
      <c r="A386" s="83">
        <v>52257</v>
      </c>
    </row>
    <row r="387" spans="1:1">
      <c r="A387" s="83">
        <v>52317</v>
      </c>
    </row>
    <row r="388" spans="1:1">
      <c r="A388" s="83">
        <v>52318</v>
      </c>
    </row>
    <row r="389" spans="1:1">
      <c r="A389" s="83">
        <v>52320</v>
      </c>
    </row>
    <row r="390" spans="1:1">
      <c r="A390" s="83">
        <v>52346</v>
      </c>
    </row>
    <row r="391" spans="1:1">
      <c r="A391" s="83">
        <v>52390</v>
      </c>
    </row>
    <row r="392" spans="1:1">
      <c r="A392" s="83">
        <v>52446</v>
      </c>
    </row>
    <row r="393" spans="1:1">
      <c r="A393" s="83">
        <v>52509</v>
      </c>
    </row>
    <row r="394" spans="1:1">
      <c r="A394" s="83">
        <v>52590</v>
      </c>
    </row>
    <row r="395" spans="1:1">
      <c r="A395" s="83">
        <v>52593</v>
      </c>
    </row>
    <row r="396" spans="1:1">
      <c r="A396" s="83">
        <v>52597</v>
      </c>
    </row>
    <row r="397" spans="1:1">
      <c r="A397" s="83">
        <v>52622</v>
      </c>
    </row>
    <row r="398" spans="1:1">
      <c r="A398" s="83">
        <v>52702</v>
      </c>
    </row>
    <row r="399" spans="1:1">
      <c r="A399" s="83">
        <v>52703</v>
      </c>
    </row>
    <row r="400" spans="1:1">
      <c r="A400" s="83">
        <v>52705</v>
      </c>
    </row>
    <row r="401" spans="1:1">
      <c r="A401" s="83">
        <v>52712</v>
      </c>
    </row>
    <row r="402" spans="1:1">
      <c r="A402" s="83">
        <v>52761</v>
      </c>
    </row>
    <row r="403" spans="1:1">
      <c r="A403" s="83">
        <v>52810</v>
      </c>
    </row>
    <row r="404" spans="1:1">
      <c r="A404" s="83">
        <v>52873</v>
      </c>
    </row>
    <row r="405" spans="1:1">
      <c r="A405" s="83">
        <v>52957</v>
      </c>
    </row>
    <row r="406" spans="1:1">
      <c r="A406" s="83">
        <v>52958</v>
      </c>
    </row>
    <row r="407" spans="1:1">
      <c r="A407" s="83">
        <v>52964</v>
      </c>
    </row>
    <row r="408" spans="1:1">
      <c r="A408" s="83">
        <v>52988</v>
      </c>
    </row>
    <row r="409" spans="1:1">
      <c r="A409" s="83">
        <v>53059</v>
      </c>
    </row>
    <row r="410" spans="1:1">
      <c r="A410" s="83">
        <v>53060</v>
      </c>
    </row>
    <row r="411" spans="1:1">
      <c r="A411" s="83">
        <v>53062</v>
      </c>
    </row>
    <row r="412" spans="1:1">
      <c r="A412" s="83">
        <v>53077</v>
      </c>
    </row>
    <row r="413" spans="1:1">
      <c r="A413" s="83">
        <v>53125</v>
      </c>
    </row>
    <row r="414" spans="1:1">
      <c r="A414" s="83">
        <v>53181</v>
      </c>
    </row>
    <row r="415" spans="1:1">
      <c r="A415" s="83">
        <v>53237</v>
      </c>
    </row>
    <row r="416" spans="1:1">
      <c r="A416" s="83">
        <v>53321</v>
      </c>
    </row>
    <row r="417" spans="1:1">
      <c r="A417" s="83">
        <v>53322</v>
      </c>
    </row>
    <row r="418" spans="1:1">
      <c r="A418" s="83">
        <v>53328</v>
      </c>
    </row>
    <row r="419" spans="1:1">
      <c r="A419" s="83">
        <v>53353</v>
      </c>
    </row>
    <row r="420" spans="1:1">
      <c r="A420" s="83">
        <v>53409</v>
      </c>
    </row>
    <row r="421" spans="1:1">
      <c r="A421" s="83">
        <v>53410</v>
      </c>
    </row>
    <row r="422" spans="1:1">
      <c r="A422" s="83">
        <v>53412</v>
      </c>
    </row>
    <row r="423" spans="1:1">
      <c r="A423" s="83">
        <v>53442</v>
      </c>
    </row>
    <row r="424" spans="1:1">
      <c r="A424" s="83">
        <v>53489</v>
      </c>
    </row>
    <row r="425" spans="1:1">
      <c r="A425" s="83">
        <v>53545</v>
      </c>
    </row>
    <row r="426" spans="1:1">
      <c r="A426" s="83">
        <v>53601</v>
      </c>
    </row>
    <row r="427" spans="1:1">
      <c r="A427" s="83">
        <v>53686</v>
      </c>
    </row>
    <row r="428" spans="1:1">
      <c r="A428" s="83">
        <v>53687</v>
      </c>
    </row>
    <row r="429" spans="1:1">
      <c r="A429" s="83">
        <v>53693</v>
      </c>
    </row>
    <row r="430" spans="1:1">
      <c r="A430" s="83">
        <v>53720</v>
      </c>
    </row>
    <row r="431" spans="1:1">
      <c r="A431" s="83">
        <v>53794</v>
      </c>
    </row>
    <row r="432" spans="1:1">
      <c r="A432" s="83">
        <v>53795</v>
      </c>
    </row>
    <row r="433" spans="1:1">
      <c r="A433" s="83">
        <v>53797</v>
      </c>
    </row>
    <row r="434" spans="1:1">
      <c r="A434" s="83">
        <v>53807</v>
      </c>
    </row>
    <row r="435" spans="1:1">
      <c r="A435" s="83">
        <v>53853</v>
      </c>
    </row>
    <row r="436" spans="1:1">
      <c r="A436" s="83">
        <v>53909</v>
      </c>
    </row>
    <row r="437" spans="1:1">
      <c r="A437" s="83">
        <v>53972</v>
      </c>
    </row>
    <row r="438" spans="1:1">
      <c r="A438" s="83">
        <v>54051</v>
      </c>
    </row>
    <row r="439" spans="1:1">
      <c r="A439" s="83">
        <v>54052</v>
      </c>
    </row>
    <row r="440" spans="1:1">
      <c r="A440" s="83">
        <v>54058</v>
      </c>
    </row>
    <row r="441" spans="1:1">
      <c r="A441" s="83">
        <v>54084</v>
      </c>
    </row>
    <row r="442" spans="1:1">
      <c r="A442" s="83">
        <v>54151</v>
      </c>
    </row>
    <row r="443" spans="1:1">
      <c r="A443" s="83">
        <v>54152</v>
      </c>
    </row>
    <row r="444" spans="1:1">
      <c r="A444" s="83">
        <v>54154</v>
      </c>
    </row>
    <row r="445" spans="1:1">
      <c r="A445" s="83">
        <v>54173</v>
      </c>
    </row>
    <row r="446" spans="1:1">
      <c r="A446" s="83">
        <v>54217</v>
      </c>
    </row>
    <row r="447" spans="1:1">
      <c r="A447" s="83">
        <v>54273</v>
      </c>
    </row>
    <row r="448" spans="1:1">
      <c r="A448" s="83">
        <v>54336</v>
      </c>
    </row>
    <row r="449" spans="1:1">
      <c r="A449" s="83">
        <v>54417</v>
      </c>
    </row>
    <row r="450" spans="1:1">
      <c r="A450" s="83">
        <v>54420</v>
      </c>
    </row>
    <row r="451" spans="1:1">
      <c r="A451" s="83">
        <v>54424</v>
      </c>
    </row>
    <row r="452" spans="1:1">
      <c r="A452" s="83">
        <v>54449</v>
      </c>
    </row>
    <row r="453" spans="1:1">
      <c r="A453" s="83">
        <v>54529</v>
      </c>
    </row>
    <row r="454" spans="1:1">
      <c r="A454" s="83">
        <v>54530</v>
      </c>
    </row>
    <row r="455" spans="1:1">
      <c r="A455" s="83">
        <v>54532</v>
      </c>
    </row>
    <row r="456" spans="1:1">
      <c r="A456" s="83">
        <v>54539</v>
      </c>
    </row>
    <row r="457" spans="1:1">
      <c r="A457" s="83">
        <v>54588</v>
      </c>
    </row>
    <row r="458" spans="1:1">
      <c r="A458" s="83">
        <v>54637</v>
      </c>
    </row>
    <row r="459" spans="1:1">
      <c r="A459" s="83">
        <v>54700</v>
      </c>
    </row>
    <row r="460" spans="1:1">
      <c r="A460" s="83">
        <v>54784</v>
      </c>
    </row>
    <row r="461" spans="1:1">
      <c r="A461" s="83">
        <v>54785</v>
      </c>
    </row>
    <row r="462" spans="1:1">
      <c r="A462" s="83">
        <v>54791</v>
      </c>
    </row>
    <row r="463" spans="1:1">
      <c r="A463" s="83">
        <v>54814</v>
      </c>
    </row>
    <row r="464" spans="1:1">
      <c r="A464" s="83">
        <v>54886</v>
      </c>
    </row>
    <row r="465" spans="1:1">
      <c r="A465" s="83">
        <v>54887</v>
      </c>
    </row>
    <row r="466" spans="1:1">
      <c r="A466" s="83">
        <v>54889</v>
      </c>
    </row>
    <row r="467" spans="1:1">
      <c r="A467" s="83">
        <v>54903</v>
      </c>
    </row>
    <row r="468" spans="1:1">
      <c r="A468" s="83">
        <v>54952</v>
      </c>
    </row>
    <row r="469" spans="1:1">
      <c r="A469" s="83">
        <v>55001</v>
      </c>
    </row>
    <row r="470" spans="1:1">
      <c r="A470" s="83">
        <v>55064</v>
      </c>
    </row>
    <row r="471" spans="1:1">
      <c r="A471" s="83">
        <v>55148</v>
      </c>
    </row>
    <row r="472" spans="1:1">
      <c r="A472" s="83">
        <v>55149</v>
      </c>
    </row>
    <row r="473" spans="1:1">
      <c r="A473" s="83">
        <v>55155</v>
      </c>
    </row>
    <row r="474" spans="1:1">
      <c r="A474" s="83">
        <v>55179</v>
      </c>
    </row>
    <row r="475" spans="1:1">
      <c r="A475" s="83">
        <v>55243</v>
      </c>
    </row>
    <row r="476" spans="1:1">
      <c r="A476" s="83">
        <v>55244</v>
      </c>
    </row>
    <row r="477" spans="1:1">
      <c r="A477" s="83">
        <v>55246</v>
      </c>
    </row>
    <row r="478" spans="1:1">
      <c r="A478" s="83">
        <v>55268</v>
      </c>
    </row>
    <row r="479" spans="1:1">
      <c r="A479" s="83">
        <v>55316</v>
      </c>
    </row>
    <row r="480" spans="1:1">
      <c r="A480" s="83">
        <v>55372</v>
      </c>
    </row>
    <row r="481" spans="1:1">
      <c r="A481" s="83">
        <v>55428</v>
      </c>
    </row>
    <row r="482" spans="1:1">
      <c r="A482" s="83">
        <v>55512</v>
      </c>
    </row>
    <row r="483" spans="1:1">
      <c r="A483" s="83">
        <v>55513</v>
      </c>
    </row>
    <row r="484" spans="1:1">
      <c r="A484" s="83">
        <v>55519</v>
      </c>
    </row>
    <row r="485" spans="1:1">
      <c r="A485" s="83">
        <v>55544</v>
      </c>
    </row>
    <row r="486" spans="1:1">
      <c r="A486" s="83">
        <v>55628</v>
      </c>
    </row>
    <row r="487" spans="1:1">
      <c r="A487" s="83">
        <v>55629</v>
      </c>
    </row>
    <row r="488" spans="1:1">
      <c r="A488" s="83">
        <v>55631</v>
      </c>
    </row>
    <row r="489" spans="1:1">
      <c r="A489" s="83">
        <v>55634</v>
      </c>
    </row>
    <row r="490" spans="1:1">
      <c r="A490" s="83">
        <v>55680</v>
      </c>
    </row>
    <row r="491" spans="1:1">
      <c r="A491" s="83">
        <v>55736</v>
      </c>
    </row>
    <row r="492" spans="1:1">
      <c r="A492" s="83">
        <v>55799</v>
      </c>
    </row>
    <row r="493" spans="1:1">
      <c r="A493" s="83">
        <v>55878</v>
      </c>
    </row>
    <row r="494" spans="1:1">
      <c r="A494" s="83">
        <v>55879</v>
      </c>
    </row>
    <row r="495" spans="1:1">
      <c r="A495" s="83">
        <v>55885</v>
      </c>
    </row>
    <row r="496" spans="1:1">
      <c r="A496" s="83">
        <v>55911</v>
      </c>
    </row>
    <row r="497" spans="1:1">
      <c r="A497" s="83">
        <v>55978</v>
      </c>
    </row>
    <row r="498" spans="1:1">
      <c r="A498" s="83">
        <v>55979</v>
      </c>
    </row>
    <row r="499" spans="1:1">
      <c r="A499" s="83">
        <v>55981</v>
      </c>
    </row>
    <row r="500" spans="1:1">
      <c r="A500" s="83">
        <v>55999</v>
      </c>
    </row>
    <row r="501" spans="1:1">
      <c r="A501" s="83">
        <v>56044</v>
      </c>
    </row>
    <row r="502" spans="1:1">
      <c r="A502" s="83">
        <v>56100</v>
      </c>
    </row>
    <row r="503" spans="1:1">
      <c r="A503" s="83">
        <v>56163</v>
      </c>
    </row>
    <row r="504" spans="1:1">
      <c r="A504" s="83">
        <v>56243</v>
      </c>
    </row>
    <row r="505" spans="1:1">
      <c r="A505" s="83">
        <v>56244</v>
      </c>
    </row>
    <row r="506" spans="1:1">
      <c r="A506" s="83">
        <v>56250</v>
      </c>
    </row>
    <row r="507" spans="1:1">
      <c r="A507" s="83">
        <v>56275</v>
      </c>
    </row>
    <row r="508" spans="1:1">
      <c r="A508" s="83">
        <v>56335</v>
      </c>
    </row>
    <row r="509" spans="1:1">
      <c r="A509" s="83">
        <v>56336</v>
      </c>
    </row>
    <row r="510" spans="1:1">
      <c r="A510" s="83">
        <v>56338</v>
      </c>
    </row>
    <row r="511" spans="1:1">
      <c r="A511" s="83">
        <v>56364</v>
      </c>
    </row>
    <row r="512" spans="1:1">
      <c r="A512" s="83">
        <v>56408</v>
      </c>
    </row>
    <row r="513" spans="1:1">
      <c r="A513" s="83">
        <v>56464</v>
      </c>
    </row>
    <row r="514" spans="1:1">
      <c r="A514" s="83">
        <v>56527</v>
      </c>
    </row>
    <row r="515" spans="1:1">
      <c r="A515" s="83">
        <v>56608</v>
      </c>
    </row>
    <row r="516" spans="1:1">
      <c r="A516" s="83">
        <v>56611</v>
      </c>
    </row>
    <row r="517" spans="1:1">
      <c r="A517" s="83">
        <v>56615</v>
      </c>
    </row>
    <row r="518" spans="1:1">
      <c r="A518" s="83">
        <v>56640</v>
      </c>
    </row>
    <row r="519" spans="1:1">
      <c r="A519" s="83">
        <v>56720</v>
      </c>
    </row>
    <row r="520" spans="1:1">
      <c r="A520" s="83">
        <v>56721</v>
      </c>
    </row>
    <row r="521" spans="1:1">
      <c r="A521" s="83">
        <v>56723</v>
      </c>
    </row>
    <row r="522" spans="1:1">
      <c r="A522" s="83">
        <v>56730</v>
      </c>
    </row>
    <row r="523" spans="1:1">
      <c r="A523" s="83">
        <v>56779</v>
      </c>
    </row>
    <row r="524" spans="1:1">
      <c r="A524" s="83">
        <v>56828</v>
      </c>
    </row>
    <row r="525" spans="1:1">
      <c r="A525" s="83">
        <v>56891</v>
      </c>
    </row>
    <row r="526" spans="1:1">
      <c r="A526" s="83">
        <v>56975</v>
      </c>
    </row>
    <row r="527" spans="1:1">
      <c r="A527" s="83">
        <v>56976</v>
      </c>
    </row>
    <row r="528" spans="1:1">
      <c r="A528" s="83">
        <v>56982</v>
      </c>
    </row>
    <row r="529" spans="1:1">
      <c r="A529" s="83">
        <v>57005</v>
      </c>
    </row>
    <row r="530" spans="1:1">
      <c r="A530" s="83">
        <v>57070</v>
      </c>
    </row>
    <row r="531" spans="1:1">
      <c r="A531" s="83">
        <v>57071</v>
      </c>
    </row>
    <row r="532" spans="1:1">
      <c r="A532" s="83">
        <v>57073</v>
      </c>
    </row>
    <row r="533" spans="1:1">
      <c r="A533" s="83">
        <v>57095</v>
      </c>
    </row>
    <row r="534" spans="1:1">
      <c r="A534" s="83">
        <v>57143</v>
      </c>
    </row>
    <row r="535" spans="1:1">
      <c r="A535" s="83">
        <v>57199</v>
      </c>
    </row>
    <row r="536" spans="1:1">
      <c r="A536" s="83">
        <v>57255</v>
      </c>
    </row>
    <row r="537" spans="1:1">
      <c r="A537" s="83">
        <v>57339</v>
      </c>
    </row>
    <row r="538" spans="1:1">
      <c r="A538" s="83">
        <v>57340</v>
      </c>
    </row>
    <row r="539" spans="1:1">
      <c r="A539" s="83">
        <v>57346</v>
      </c>
    </row>
    <row r="540" spans="1:1">
      <c r="A540" s="83">
        <v>57371</v>
      </c>
    </row>
    <row r="541" spans="1:1">
      <c r="A541" s="83">
        <v>57455</v>
      </c>
    </row>
    <row r="542" spans="1:1">
      <c r="A542" s="83">
        <v>57456</v>
      </c>
    </row>
    <row r="543" spans="1:1">
      <c r="A543" s="83">
        <v>57458</v>
      </c>
    </row>
    <row r="544" spans="1:1">
      <c r="A544" s="83">
        <v>57460</v>
      </c>
    </row>
    <row r="545" spans="1:1">
      <c r="A545" s="83">
        <v>57507</v>
      </c>
    </row>
    <row r="546" spans="1:1">
      <c r="A546" s="83">
        <v>57563</v>
      </c>
    </row>
    <row r="547" spans="1:1">
      <c r="A547" s="83">
        <v>57619</v>
      </c>
    </row>
    <row r="548" spans="1:1">
      <c r="A548" s="83">
        <v>57704</v>
      </c>
    </row>
    <row r="549" spans="1:1">
      <c r="A549" s="83">
        <v>57705</v>
      </c>
    </row>
    <row r="550" spans="1:1">
      <c r="A550" s="83">
        <v>57711</v>
      </c>
    </row>
    <row r="551" spans="1:1">
      <c r="A551" s="83">
        <v>57738</v>
      </c>
    </row>
    <row r="552" spans="1:1">
      <c r="A552" s="83">
        <v>57812</v>
      </c>
    </row>
    <row r="553" spans="1:1">
      <c r="A553" s="83">
        <v>57813</v>
      </c>
    </row>
    <row r="554" spans="1:1">
      <c r="A554" s="83">
        <v>57815</v>
      </c>
    </row>
    <row r="555" spans="1:1">
      <c r="A555" s="83">
        <v>57825</v>
      </c>
    </row>
    <row r="556" spans="1:1">
      <c r="A556" s="83">
        <v>57871</v>
      </c>
    </row>
    <row r="557" spans="1:1">
      <c r="A557" s="83">
        <v>57927</v>
      </c>
    </row>
    <row r="558" spans="1:1">
      <c r="A558" s="83">
        <v>57990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Table of Contents</vt:lpstr>
      <vt:lpstr>Bonds</vt:lpstr>
      <vt:lpstr>DateGen</vt:lpstr>
      <vt:lpstr>Holidays</vt:lpstr>
      <vt:lpstr>Holidays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cp:lastPrinted>2009-03-19T03:47:57Z</cp:lastPrinted>
  <dcterms:created xsi:type="dcterms:W3CDTF">2008-05-20T05:30:45Z</dcterms:created>
  <dcterms:modified xsi:type="dcterms:W3CDTF">2018-03-17T07:23:25Z</dcterms:modified>
</cp:coreProperties>
</file>